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Projekte\endemo\input\commercial_trade_and_services\"/>
    </mc:Choice>
  </mc:AlternateContent>
  <bookViews>
    <workbookView xWindow="0" yWindow="0" windowWidth="28800" windowHeight="13200" tabRatio="738" firstSheet="1" activeTab="1"/>
  </bookViews>
  <sheets>
    <sheet name="Modelldaten" sheetId="15" r:id="rId1"/>
    <sheet name="Stromverbräuche_Sektor" sheetId="9" r:id="rId2"/>
    <sheet name="Energieverbrauch_GHD+A(Landw+F)" sheetId="6" r:id="rId3"/>
    <sheet name="Handel und öffentliche" sheetId="3" r:id="rId4"/>
    <sheet name="Landwirtschaft" sheetId="4" r:id="rId5"/>
    <sheet name="Fischerei" sheetId="5" r:id="rId6"/>
    <sheet name="Totale Verbräuche Odyssee" sheetId="14" r:id="rId7"/>
    <sheet name="Stromverbräuche Odyssee" sheetId="13" r:id="rId8"/>
    <sheet name="Split Energieverbräuche Total" sheetId="10" state="hidden" r:id="rId9"/>
  </sheets>
  <definedNames>
    <definedName name="_xlnm._FilterDatabase" localSheetId="2" hidden="1">'Energieverbrauch_GHD+A(Landw+F)'!$A$4:$AF$202</definedName>
    <definedName name="_xlnm._FilterDatabase" localSheetId="5" hidden="1">Fischerei!$A$10:$AF$208</definedName>
    <definedName name="_xlnm._FilterDatabase" localSheetId="3" hidden="1">'Handel und öffentliche'!$A$10:$AF$208</definedName>
    <definedName name="_xlnm._FilterDatabase" localSheetId="4" hidden="1">Landwirtschaft!$A$10:$AF$208</definedName>
    <definedName name="_xlnm._FilterDatabase" localSheetId="0" hidden="1">Modelldaten!$A$4:$AH$310</definedName>
    <definedName name="_xlnm._FilterDatabase" localSheetId="8" hidden="1">'Split Energieverbräuche Total'!$A$4:$AH$310</definedName>
    <definedName name="_xlnm._FilterDatabase" localSheetId="1" hidden="1">Stromverbräuche_Sektor!$A$4:$AH$310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3" i="9" l="1"/>
  <c r="F223" i="9"/>
  <c r="E224" i="9"/>
  <c r="F224" i="9"/>
  <c r="G224" i="9"/>
  <c r="G223" i="9"/>
  <c r="T236" i="9"/>
  <c r="T234" i="9"/>
  <c r="Z187" i="9"/>
  <c r="AA187" i="9"/>
  <c r="AB187" i="9"/>
  <c r="AC187" i="9"/>
  <c r="AD187" i="9"/>
  <c r="AE187" i="9"/>
  <c r="AF187" i="9"/>
  <c r="AG187" i="9"/>
  <c r="Y187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V181" i="9"/>
  <c r="V180" i="9"/>
  <c r="E177" i="9"/>
  <c r="F177" i="9"/>
  <c r="G177" i="9"/>
  <c r="H177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F127" i="9"/>
  <c r="G127" i="9"/>
  <c r="H127" i="9"/>
  <c r="I127" i="9"/>
  <c r="J127" i="9"/>
  <c r="K127" i="9"/>
  <c r="L127" i="9"/>
  <c r="M127" i="9"/>
  <c r="N127" i="9"/>
  <c r="F128" i="9"/>
  <c r="G128" i="9"/>
  <c r="H128" i="9"/>
  <c r="I128" i="9"/>
  <c r="J128" i="9"/>
  <c r="K128" i="9"/>
  <c r="L128" i="9"/>
  <c r="M128" i="9"/>
  <c r="N128" i="9"/>
  <c r="E128" i="9"/>
  <c r="E127" i="9"/>
  <c r="F124" i="9"/>
  <c r="G124" i="9"/>
  <c r="H124" i="9"/>
  <c r="I124" i="9"/>
  <c r="J124" i="9"/>
  <c r="K124" i="9"/>
  <c r="L124" i="9"/>
  <c r="M124" i="9"/>
  <c r="N124" i="9"/>
  <c r="E124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E72" i="9"/>
  <c r="F249" i="15" l="1"/>
  <c r="G249" i="15"/>
  <c r="H249" i="15"/>
  <c r="I249" i="15"/>
  <c r="J249" i="15"/>
  <c r="K249" i="15"/>
  <c r="L249" i="15"/>
  <c r="M249" i="15"/>
  <c r="N249" i="15"/>
  <c r="O249" i="15"/>
  <c r="P249" i="15"/>
  <c r="Q249" i="15"/>
  <c r="R249" i="15"/>
  <c r="S249" i="15"/>
  <c r="T249" i="15"/>
  <c r="U249" i="15"/>
  <c r="V249" i="15"/>
  <c r="W249" i="15"/>
  <c r="X249" i="15"/>
  <c r="Y249" i="15"/>
  <c r="Z249" i="15"/>
  <c r="AA249" i="15"/>
  <c r="AB249" i="15"/>
  <c r="AC249" i="15"/>
  <c r="AD249" i="15"/>
  <c r="AE249" i="15"/>
  <c r="AF249" i="15"/>
  <c r="AG249" i="15"/>
  <c r="F250" i="15"/>
  <c r="G250" i="15"/>
  <c r="H250" i="15"/>
  <c r="I250" i="15"/>
  <c r="J250" i="15"/>
  <c r="K250" i="15"/>
  <c r="L250" i="15"/>
  <c r="M250" i="15"/>
  <c r="N250" i="15"/>
  <c r="O250" i="15"/>
  <c r="P250" i="15"/>
  <c r="Q250" i="15"/>
  <c r="R250" i="15"/>
  <c r="S250" i="15"/>
  <c r="T250" i="15"/>
  <c r="U250" i="15"/>
  <c r="V250" i="15"/>
  <c r="W250" i="15"/>
  <c r="X250" i="15"/>
  <c r="Y250" i="15"/>
  <c r="Z250" i="15"/>
  <c r="AA250" i="15"/>
  <c r="AB250" i="15"/>
  <c r="AC250" i="15"/>
  <c r="AD250" i="15"/>
  <c r="AE250" i="15"/>
  <c r="AF250" i="15"/>
  <c r="AG250" i="15"/>
  <c r="F251" i="15"/>
  <c r="G251" i="15"/>
  <c r="H251" i="15"/>
  <c r="I251" i="15"/>
  <c r="J251" i="15"/>
  <c r="K251" i="15"/>
  <c r="L251" i="15"/>
  <c r="M251" i="15"/>
  <c r="N251" i="15"/>
  <c r="O251" i="15"/>
  <c r="P251" i="15"/>
  <c r="Q251" i="15"/>
  <c r="R251" i="15"/>
  <c r="S251" i="15"/>
  <c r="T251" i="15"/>
  <c r="U251" i="15"/>
  <c r="V251" i="15"/>
  <c r="W251" i="15"/>
  <c r="X251" i="15"/>
  <c r="Y251" i="15"/>
  <c r="Z251" i="15"/>
  <c r="AA251" i="15"/>
  <c r="AB251" i="15"/>
  <c r="AC251" i="15"/>
  <c r="AD251" i="15"/>
  <c r="AE251" i="15"/>
  <c r="AF251" i="15"/>
  <c r="AG251" i="15"/>
  <c r="F252" i="15"/>
  <c r="G252" i="15"/>
  <c r="H252" i="15"/>
  <c r="I252" i="15"/>
  <c r="J252" i="15"/>
  <c r="K252" i="15"/>
  <c r="L252" i="15"/>
  <c r="M252" i="15"/>
  <c r="N252" i="15"/>
  <c r="O252" i="15"/>
  <c r="P252" i="15"/>
  <c r="Q252" i="15"/>
  <c r="R252" i="15"/>
  <c r="S252" i="15"/>
  <c r="T252" i="15"/>
  <c r="U252" i="15"/>
  <c r="V252" i="15"/>
  <c r="W252" i="15"/>
  <c r="X252" i="15"/>
  <c r="Y252" i="15"/>
  <c r="Z252" i="15"/>
  <c r="AA252" i="15"/>
  <c r="AB252" i="15"/>
  <c r="AC252" i="15"/>
  <c r="AD252" i="15"/>
  <c r="AE252" i="15"/>
  <c r="AF252" i="15"/>
  <c r="AG252" i="15"/>
  <c r="F253" i="15"/>
  <c r="G253" i="15"/>
  <c r="H253" i="15"/>
  <c r="I253" i="15"/>
  <c r="J253" i="15"/>
  <c r="K253" i="15"/>
  <c r="L253" i="15"/>
  <c r="M253" i="15"/>
  <c r="N253" i="15"/>
  <c r="O253" i="15"/>
  <c r="P253" i="15"/>
  <c r="Q253" i="15"/>
  <c r="R253" i="15"/>
  <c r="S253" i="15"/>
  <c r="T253" i="15"/>
  <c r="U253" i="15"/>
  <c r="V253" i="15"/>
  <c r="W253" i="15"/>
  <c r="X253" i="15"/>
  <c r="Y253" i="15"/>
  <c r="Z253" i="15"/>
  <c r="AA253" i="15"/>
  <c r="AB253" i="15"/>
  <c r="AC253" i="15"/>
  <c r="AD253" i="15"/>
  <c r="AE253" i="15"/>
  <c r="AF253" i="15"/>
  <c r="AG253" i="15"/>
  <c r="F254" i="15"/>
  <c r="G254" i="15"/>
  <c r="H254" i="15"/>
  <c r="I254" i="15"/>
  <c r="J254" i="15"/>
  <c r="K254" i="15"/>
  <c r="L254" i="15"/>
  <c r="M254" i="15"/>
  <c r="N254" i="15"/>
  <c r="O254" i="15"/>
  <c r="P254" i="15"/>
  <c r="Q254" i="15"/>
  <c r="R254" i="15"/>
  <c r="S254" i="15"/>
  <c r="T254" i="15"/>
  <c r="U254" i="15"/>
  <c r="V254" i="15"/>
  <c r="W254" i="15"/>
  <c r="X254" i="15"/>
  <c r="Y254" i="15"/>
  <c r="Z254" i="15"/>
  <c r="AA254" i="15"/>
  <c r="AB254" i="15"/>
  <c r="AC254" i="15"/>
  <c r="AD254" i="15"/>
  <c r="AE254" i="15"/>
  <c r="AF254" i="15"/>
  <c r="AG254" i="15"/>
  <c r="E254" i="15"/>
  <c r="E253" i="15"/>
  <c r="E252" i="15"/>
  <c r="E251" i="15"/>
  <c r="E250" i="15"/>
  <c r="E249" i="15"/>
  <c r="Q38" i="6"/>
  <c r="F266" i="15" l="1"/>
  <c r="G266" i="15"/>
  <c r="H266" i="15"/>
  <c r="I266" i="15"/>
  <c r="J266" i="15"/>
  <c r="K266" i="15"/>
  <c r="L266" i="15"/>
  <c r="M266" i="15"/>
  <c r="N266" i="15"/>
  <c r="O266" i="15"/>
  <c r="P266" i="15"/>
  <c r="Q266" i="15"/>
  <c r="R266" i="15"/>
  <c r="S266" i="15"/>
  <c r="T266" i="15"/>
  <c r="U266" i="15"/>
  <c r="V266" i="15"/>
  <c r="W266" i="15"/>
  <c r="X266" i="15"/>
  <c r="Y266" i="15"/>
  <c r="Z266" i="15"/>
  <c r="AA266" i="15"/>
  <c r="AB266" i="15"/>
  <c r="AC266" i="15"/>
  <c r="AD266" i="15"/>
  <c r="AE266" i="15"/>
  <c r="AF266" i="15"/>
  <c r="AG266" i="15"/>
  <c r="E266" i="15"/>
  <c r="F302" i="15"/>
  <c r="G302" i="15"/>
  <c r="H302" i="15"/>
  <c r="I302" i="15"/>
  <c r="J302" i="15"/>
  <c r="K302" i="15"/>
  <c r="L302" i="15"/>
  <c r="M302" i="15"/>
  <c r="N302" i="15"/>
  <c r="O302" i="15"/>
  <c r="P302" i="15"/>
  <c r="Q302" i="15"/>
  <c r="R302" i="15"/>
  <c r="S302" i="15"/>
  <c r="T302" i="15"/>
  <c r="U302" i="15"/>
  <c r="V302" i="15"/>
  <c r="W302" i="15"/>
  <c r="X302" i="15"/>
  <c r="Y302" i="15"/>
  <c r="Z302" i="15"/>
  <c r="AA302" i="15"/>
  <c r="AB302" i="15"/>
  <c r="AC302" i="15"/>
  <c r="AD302" i="15"/>
  <c r="AE302" i="15"/>
  <c r="AF302" i="15"/>
  <c r="AG302" i="15"/>
  <c r="E302" i="15"/>
  <c r="AC293" i="15"/>
  <c r="AD293" i="15"/>
  <c r="AE293" i="15"/>
  <c r="AF293" i="15"/>
  <c r="AG293" i="15"/>
  <c r="Z284" i="15"/>
  <c r="AA284" i="15"/>
  <c r="AB284" i="15"/>
  <c r="AC284" i="15"/>
  <c r="AD284" i="15"/>
  <c r="AE284" i="15"/>
  <c r="AF284" i="15"/>
  <c r="AG284" i="15"/>
  <c r="F275" i="15"/>
  <c r="G275" i="15"/>
  <c r="H275" i="15"/>
  <c r="I275" i="15"/>
  <c r="J275" i="15"/>
  <c r="K275" i="15"/>
  <c r="L275" i="15"/>
  <c r="M275" i="15"/>
  <c r="N275" i="15"/>
  <c r="O275" i="15"/>
  <c r="P275" i="15"/>
  <c r="Q275" i="15"/>
  <c r="R275" i="15"/>
  <c r="S275" i="15"/>
  <c r="T275" i="15"/>
  <c r="U275" i="15"/>
  <c r="V275" i="15"/>
  <c r="W275" i="15"/>
  <c r="X275" i="15"/>
  <c r="Y275" i="15"/>
  <c r="Z275" i="15"/>
  <c r="AA275" i="15"/>
  <c r="AB275" i="15"/>
  <c r="AC275" i="15"/>
  <c r="AD275" i="15"/>
  <c r="AE275" i="15"/>
  <c r="AF275" i="15"/>
  <c r="AG275" i="15"/>
  <c r="E275" i="15"/>
  <c r="F248" i="15"/>
  <c r="G248" i="15"/>
  <c r="H248" i="15"/>
  <c r="I248" i="15"/>
  <c r="J248" i="15"/>
  <c r="K248" i="15"/>
  <c r="L248" i="15"/>
  <c r="M248" i="15"/>
  <c r="N248" i="15"/>
  <c r="O248" i="15"/>
  <c r="P248" i="15"/>
  <c r="Q248" i="15"/>
  <c r="R248" i="15"/>
  <c r="S248" i="15"/>
  <c r="T248" i="15"/>
  <c r="U248" i="15"/>
  <c r="V248" i="15"/>
  <c r="W248" i="15"/>
  <c r="X248" i="15"/>
  <c r="Y248" i="15"/>
  <c r="Z248" i="15"/>
  <c r="AA248" i="15"/>
  <c r="AB248" i="15"/>
  <c r="AC248" i="15"/>
  <c r="AD248" i="15"/>
  <c r="AE248" i="15"/>
  <c r="AF248" i="15"/>
  <c r="AG248" i="15"/>
  <c r="E248" i="15"/>
  <c r="F203" i="15"/>
  <c r="G203" i="15"/>
  <c r="H203" i="15"/>
  <c r="I203" i="15"/>
  <c r="J203" i="15"/>
  <c r="K203" i="15"/>
  <c r="L203" i="15"/>
  <c r="M203" i="15"/>
  <c r="N203" i="15"/>
  <c r="O203" i="15"/>
  <c r="P203" i="15"/>
  <c r="Q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E203" i="15"/>
  <c r="F194" i="15"/>
  <c r="G194" i="15"/>
  <c r="H194" i="15"/>
  <c r="I194" i="15"/>
  <c r="J194" i="15"/>
  <c r="K194" i="15"/>
  <c r="L194" i="15"/>
  <c r="M194" i="15"/>
  <c r="N194" i="15"/>
  <c r="O194" i="15"/>
  <c r="P194" i="15"/>
  <c r="Q194" i="15"/>
  <c r="R194" i="15"/>
  <c r="S194" i="15"/>
  <c r="T194" i="15"/>
  <c r="U194" i="15"/>
  <c r="V194" i="15"/>
  <c r="W194" i="15"/>
  <c r="X194" i="15"/>
  <c r="Y194" i="15"/>
  <c r="Z194" i="15"/>
  <c r="AA194" i="15"/>
  <c r="AB194" i="15"/>
  <c r="AC194" i="15"/>
  <c r="AD194" i="15"/>
  <c r="AE194" i="15"/>
  <c r="AF194" i="15"/>
  <c r="AG194" i="15"/>
  <c r="E194" i="15"/>
  <c r="F185" i="15"/>
  <c r="G185" i="15"/>
  <c r="H185" i="15"/>
  <c r="I185" i="15"/>
  <c r="J185" i="15"/>
  <c r="K185" i="15"/>
  <c r="L185" i="15"/>
  <c r="M185" i="15"/>
  <c r="N185" i="15"/>
  <c r="O185" i="15"/>
  <c r="P185" i="15"/>
  <c r="Q185" i="15"/>
  <c r="R185" i="15"/>
  <c r="S185" i="15"/>
  <c r="T185" i="15"/>
  <c r="U185" i="15"/>
  <c r="V185" i="15"/>
  <c r="W185" i="15"/>
  <c r="X185" i="15"/>
  <c r="Y185" i="15"/>
  <c r="Z185" i="15"/>
  <c r="AA185" i="15"/>
  <c r="AB185" i="15"/>
  <c r="AC185" i="15"/>
  <c r="AD185" i="15"/>
  <c r="AE185" i="15"/>
  <c r="AF185" i="15"/>
  <c r="AG185" i="15"/>
  <c r="E185" i="15"/>
  <c r="F177" i="15"/>
  <c r="G177" i="15"/>
  <c r="G183" i="15" s="1"/>
  <c r="H177" i="15"/>
  <c r="I177" i="15"/>
  <c r="J177" i="15"/>
  <c r="K177" i="15"/>
  <c r="L177" i="15"/>
  <c r="L183" i="15" s="1"/>
  <c r="M177" i="15"/>
  <c r="N177" i="15"/>
  <c r="O177" i="15"/>
  <c r="O183" i="15" s="1"/>
  <c r="P177" i="15"/>
  <c r="Q177" i="15"/>
  <c r="R177" i="15"/>
  <c r="S177" i="15"/>
  <c r="T177" i="15"/>
  <c r="T183" i="15" s="1"/>
  <c r="U177" i="15"/>
  <c r="V177" i="15"/>
  <c r="W177" i="15"/>
  <c r="W183" i="15" s="1"/>
  <c r="X177" i="15"/>
  <c r="Y177" i="15"/>
  <c r="Z177" i="15"/>
  <c r="AA177" i="15"/>
  <c r="AB177" i="15"/>
  <c r="AB183" i="15" s="1"/>
  <c r="AC177" i="15"/>
  <c r="AD177" i="15"/>
  <c r="AE177" i="15"/>
  <c r="AE183" i="15" s="1"/>
  <c r="AF177" i="15"/>
  <c r="AG177" i="15"/>
  <c r="F178" i="15"/>
  <c r="G178" i="15"/>
  <c r="H178" i="15"/>
  <c r="I178" i="15"/>
  <c r="J178" i="15"/>
  <c r="K178" i="15"/>
  <c r="L178" i="15"/>
  <c r="M178" i="15"/>
  <c r="N178" i="15"/>
  <c r="O178" i="15"/>
  <c r="P178" i="15"/>
  <c r="Q178" i="15"/>
  <c r="R178" i="15"/>
  <c r="S178" i="15"/>
  <c r="T178" i="15"/>
  <c r="U178" i="15"/>
  <c r="V178" i="15"/>
  <c r="W178" i="15"/>
  <c r="X178" i="15"/>
  <c r="Y178" i="15"/>
  <c r="Z178" i="15"/>
  <c r="AA178" i="15"/>
  <c r="AB178" i="15"/>
  <c r="AC178" i="15"/>
  <c r="AD178" i="15"/>
  <c r="AE178" i="15"/>
  <c r="AF178" i="15"/>
  <c r="AG178" i="15"/>
  <c r="F179" i="15"/>
  <c r="G179" i="15"/>
  <c r="H179" i="15"/>
  <c r="I179" i="15"/>
  <c r="J179" i="15"/>
  <c r="K179" i="15"/>
  <c r="L179" i="15"/>
  <c r="M179" i="15"/>
  <c r="N179" i="15"/>
  <c r="O179" i="15"/>
  <c r="P179" i="15"/>
  <c r="Q179" i="15"/>
  <c r="R179" i="15"/>
  <c r="S179" i="15"/>
  <c r="T179" i="15"/>
  <c r="U179" i="15"/>
  <c r="V179" i="15"/>
  <c r="W179" i="15"/>
  <c r="X179" i="15"/>
  <c r="Y179" i="15"/>
  <c r="Z179" i="15"/>
  <c r="AA179" i="15"/>
  <c r="AB179" i="15"/>
  <c r="AC179" i="15"/>
  <c r="AD179" i="15"/>
  <c r="AE179" i="15"/>
  <c r="AF179" i="15"/>
  <c r="AG179" i="15"/>
  <c r="F180" i="15"/>
  <c r="G180" i="15"/>
  <c r="H180" i="15"/>
  <c r="I180" i="15"/>
  <c r="J180" i="15"/>
  <c r="K180" i="15"/>
  <c r="L180" i="15"/>
  <c r="M180" i="15"/>
  <c r="N180" i="15"/>
  <c r="O180" i="15"/>
  <c r="P180" i="15"/>
  <c r="Q180" i="15"/>
  <c r="R180" i="15"/>
  <c r="S180" i="15"/>
  <c r="T180" i="15"/>
  <c r="U180" i="15"/>
  <c r="V180" i="15"/>
  <c r="W180" i="15"/>
  <c r="X180" i="15"/>
  <c r="Y180" i="15"/>
  <c r="Z180" i="15"/>
  <c r="AA180" i="15"/>
  <c r="AB180" i="15"/>
  <c r="AC180" i="15"/>
  <c r="AD180" i="15"/>
  <c r="AE180" i="15"/>
  <c r="AF180" i="15"/>
  <c r="AG180" i="15"/>
  <c r="F181" i="15"/>
  <c r="G181" i="15"/>
  <c r="H181" i="15"/>
  <c r="I181" i="15"/>
  <c r="J181" i="15"/>
  <c r="K181" i="15"/>
  <c r="L181" i="15"/>
  <c r="M181" i="15"/>
  <c r="N181" i="15"/>
  <c r="O181" i="15"/>
  <c r="P181" i="15"/>
  <c r="Q181" i="15"/>
  <c r="R181" i="15"/>
  <c r="S181" i="15"/>
  <c r="T181" i="15"/>
  <c r="U181" i="15"/>
  <c r="V181" i="15"/>
  <c r="W181" i="15"/>
  <c r="X181" i="15"/>
  <c r="Y181" i="15"/>
  <c r="Z181" i="15"/>
  <c r="AA181" i="15"/>
  <c r="AB181" i="15"/>
  <c r="AC181" i="15"/>
  <c r="AD181" i="15"/>
  <c r="AE181" i="15"/>
  <c r="AF181" i="15"/>
  <c r="AG181" i="15"/>
  <c r="F182" i="15"/>
  <c r="G182" i="15"/>
  <c r="H182" i="15"/>
  <c r="I182" i="15"/>
  <c r="J182" i="15"/>
  <c r="K182" i="15"/>
  <c r="L182" i="15"/>
  <c r="M182" i="15"/>
  <c r="N182" i="15"/>
  <c r="O182" i="15"/>
  <c r="P182" i="15"/>
  <c r="Q182" i="15"/>
  <c r="R182" i="15"/>
  <c r="S182" i="15"/>
  <c r="T182" i="15"/>
  <c r="U182" i="15"/>
  <c r="V182" i="15"/>
  <c r="W182" i="15"/>
  <c r="X182" i="15"/>
  <c r="Y182" i="15"/>
  <c r="Z182" i="15"/>
  <c r="AA182" i="15"/>
  <c r="AB182" i="15"/>
  <c r="AC182" i="15"/>
  <c r="AD182" i="15"/>
  <c r="AE182" i="15"/>
  <c r="AF182" i="15"/>
  <c r="AG182" i="15"/>
  <c r="E182" i="15"/>
  <c r="E181" i="15"/>
  <c r="E180" i="15"/>
  <c r="E179" i="15"/>
  <c r="E178" i="15"/>
  <c r="E177" i="15"/>
  <c r="BD176" i="15"/>
  <c r="BE176" i="15"/>
  <c r="BF176" i="15"/>
  <c r="BG176" i="15"/>
  <c r="BH176" i="15"/>
  <c r="BI176" i="15"/>
  <c r="BJ176" i="15"/>
  <c r="BK176" i="15"/>
  <c r="BL176" i="15"/>
  <c r="BM176" i="15"/>
  <c r="BC176" i="15"/>
  <c r="F167" i="15"/>
  <c r="G167" i="15"/>
  <c r="H167" i="15"/>
  <c r="I167" i="15"/>
  <c r="J167" i="15"/>
  <c r="K167" i="15"/>
  <c r="L167" i="15"/>
  <c r="M167" i="15"/>
  <c r="N167" i="15"/>
  <c r="O167" i="15"/>
  <c r="P167" i="15"/>
  <c r="Q167" i="15"/>
  <c r="R167" i="15"/>
  <c r="S167" i="15"/>
  <c r="T167" i="15"/>
  <c r="U167" i="15"/>
  <c r="V167" i="15"/>
  <c r="W167" i="15"/>
  <c r="X167" i="15"/>
  <c r="Y167" i="15"/>
  <c r="Z167" i="15"/>
  <c r="AA167" i="15"/>
  <c r="AB167" i="15"/>
  <c r="AC167" i="15"/>
  <c r="AD167" i="15"/>
  <c r="AE167" i="15"/>
  <c r="AF167" i="15"/>
  <c r="AG167" i="15"/>
  <c r="E167" i="15"/>
  <c r="AH105" i="15"/>
  <c r="AH106" i="15"/>
  <c r="AH107" i="15"/>
  <c r="AH108" i="15"/>
  <c r="AH109" i="15"/>
  <c r="AH110" i="15"/>
  <c r="F140" i="15"/>
  <c r="G140" i="15"/>
  <c r="H140" i="15"/>
  <c r="I140" i="15"/>
  <c r="J140" i="15"/>
  <c r="K140" i="15"/>
  <c r="L140" i="15"/>
  <c r="M140" i="15"/>
  <c r="N140" i="15"/>
  <c r="O140" i="15"/>
  <c r="P140" i="15"/>
  <c r="Q140" i="15"/>
  <c r="R140" i="15"/>
  <c r="S140" i="15"/>
  <c r="T140" i="15"/>
  <c r="U140" i="15"/>
  <c r="V140" i="15"/>
  <c r="W140" i="15"/>
  <c r="X140" i="15"/>
  <c r="Y140" i="15"/>
  <c r="Z140" i="15"/>
  <c r="AA140" i="15"/>
  <c r="AB140" i="15"/>
  <c r="AC140" i="15"/>
  <c r="AD140" i="15"/>
  <c r="AE140" i="15"/>
  <c r="AF140" i="15"/>
  <c r="AG140" i="15"/>
  <c r="E140" i="15"/>
  <c r="F131" i="15"/>
  <c r="G131" i="15"/>
  <c r="H131" i="15"/>
  <c r="I131" i="15"/>
  <c r="J131" i="15"/>
  <c r="K131" i="15"/>
  <c r="L131" i="15"/>
  <c r="M131" i="15"/>
  <c r="N131" i="15"/>
  <c r="O131" i="15"/>
  <c r="P131" i="15"/>
  <c r="Q131" i="15"/>
  <c r="R131" i="15"/>
  <c r="S131" i="15"/>
  <c r="T131" i="15"/>
  <c r="U131" i="15"/>
  <c r="V131" i="15"/>
  <c r="W131" i="15"/>
  <c r="X131" i="15"/>
  <c r="Y131" i="15"/>
  <c r="Z131" i="15"/>
  <c r="AA131" i="15"/>
  <c r="AB131" i="15"/>
  <c r="AC131" i="15"/>
  <c r="AD131" i="15"/>
  <c r="AE131" i="15"/>
  <c r="AF131" i="15"/>
  <c r="AG131" i="15"/>
  <c r="E131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AE113" i="15"/>
  <c r="AF113" i="15"/>
  <c r="AG113" i="15"/>
  <c r="E113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E104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A95" i="15"/>
  <c r="AB95" i="15"/>
  <c r="AC95" i="15"/>
  <c r="AD95" i="15"/>
  <c r="AE95" i="15"/>
  <c r="AF95" i="15"/>
  <c r="AG95" i="15"/>
  <c r="E95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E68" i="15"/>
  <c r="AG264" i="15"/>
  <c r="AF264" i="15"/>
  <c r="AE264" i="15"/>
  <c r="AD264" i="15"/>
  <c r="AC264" i="15"/>
  <c r="AB264" i="15"/>
  <c r="AA264" i="15"/>
  <c r="Z264" i="15"/>
  <c r="Y264" i="15"/>
  <c r="X264" i="15"/>
  <c r="W264" i="15"/>
  <c r="V264" i="15"/>
  <c r="U264" i="15"/>
  <c r="T264" i="15"/>
  <c r="S264" i="15"/>
  <c r="R264" i="15"/>
  <c r="Q264" i="15"/>
  <c r="P264" i="15"/>
  <c r="O264" i="15"/>
  <c r="N264" i="15"/>
  <c r="M264" i="15"/>
  <c r="L264" i="15"/>
  <c r="K264" i="15"/>
  <c r="J264" i="15"/>
  <c r="I264" i="15"/>
  <c r="H264" i="15"/>
  <c r="G264" i="15"/>
  <c r="F264" i="15"/>
  <c r="AF183" i="15"/>
  <c r="AA183" i="15"/>
  <c r="X183" i="15"/>
  <c r="S183" i="15"/>
  <c r="P183" i="15"/>
  <c r="K183" i="15"/>
  <c r="H183" i="15"/>
  <c r="E263" i="15"/>
  <c r="E262" i="15"/>
  <c r="E261" i="15"/>
  <c r="E260" i="15"/>
  <c r="E259" i="15"/>
  <c r="E258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E59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BD50" i="15"/>
  <c r="BE50" i="15"/>
  <c r="BF50" i="15"/>
  <c r="BG50" i="15"/>
  <c r="BH50" i="15"/>
  <c r="BI50" i="15"/>
  <c r="BJ50" i="15"/>
  <c r="BK50" i="15"/>
  <c r="BL50" i="15"/>
  <c r="BM50" i="15"/>
  <c r="BC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E50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E32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E14" i="15"/>
  <c r="F176" i="15"/>
  <c r="G176" i="15"/>
  <c r="H176" i="15"/>
  <c r="I176" i="15"/>
  <c r="J176" i="15"/>
  <c r="K176" i="15"/>
  <c r="L176" i="15"/>
  <c r="M176" i="15"/>
  <c r="N176" i="15"/>
  <c r="O176" i="15"/>
  <c r="P176" i="15"/>
  <c r="Q176" i="15"/>
  <c r="R176" i="15"/>
  <c r="S176" i="15"/>
  <c r="T176" i="15"/>
  <c r="U176" i="15"/>
  <c r="V176" i="15"/>
  <c r="W176" i="15"/>
  <c r="X176" i="15"/>
  <c r="Y176" i="15"/>
  <c r="Z176" i="15"/>
  <c r="AA176" i="15"/>
  <c r="AB176" i="15"/>
  <c r="AC176" i="15"/>
  <c r="AD176" i="15"/>
  <c r="AE176" i="15"/>
  <c r="AF176" i="15"/>
  <c r="AG176" i="15"/>
  <c r="E176" i="15"/>
  <c r="Z186" i="15"/>
  <c r="AA186" i="15"/>
  <c r="AB186" i="15"/>
  <c r="AC186" i="15"/>
  <c r="AD186" i="15"/>
  <c r="AE186" i="15"/>
  <c r="AF186" i="15"/>
  <c r="AG186" i="15"/>
  <c r="Z188" i="15"/>
  <c r="AA188" i="15"/>
  <c r="AB188" i="15"/>
  <c r="AC188" i="15"/>
  <c r="AD188" i="15"/>
  <c r="AE188" i="15"/>
  <c r="AF188" i="15"/>
  <c r="AG188" i="15"/>
  <c r="Z189" i="15"/>
  <c r="AA189" i="15"/>
  <c r="AB189" i="15"/>
  <c r="AC189" i="15"/>
  <c r="AD189" i="15"/>
  <c r="AE189" i="15"/>
  <c r="AF189" i="15"/>
  <c r="AG189" i="15"/>
  <c r="Z190" i="15"/>
  <c r="AA190" i="15"/>
  <c r="AB190" i="15"/>
  <c r="AC190" i="15"/>
  <c r="AD190" i="15"/>
  <c r="AE190" i="15"/>
  <c r="AF190" i="15"/>
  <c r="AG190" i="15"/>
  <c r="Z191" i="15"/>
  <c r="AA191" i="15"/>
  <c r="AB191" i="15"/>
  <c r="AC191" i="15"/>
  <c r="AD191" i="15"/>
  <c r="AE191" i="15"/>
  <c r="AF191" i="15"/>
  <c r="AG191" i="15"/>
  <c r="AH193" i="15"/>
  <c r="Y188" i="15"/>
  <c r="Y189" i="15"/>
  <c r="Y190" i="15"/>
  <c r="Y191" i="15"/>
  <c r="Y186" i="15"/>
  <c r="AH245" i="15"/>
  <c r="AD245" i="15"/>
  <c r="AC245" i="15"/>
  <c r="AB245" i="15"/>
  <c r="AA245" i="15"/>
  <c r="Z245" i="15"/>
  <c r="Y245" i="15"/>
  <c r="X245" i="15"/>
  <c r="W245" i="15"/>
  <c r="V245" i="15"/>
  <c r="U245" i="15"/>
  <c r="T245" i="15"/>
  <c r="S245" i="15"/>
  <c r="R245" i="15"/>
  <c r="Q245" i="15"/>
  <c r="P245" i="15"/>
  <c r="O245" i="15"/>
  <c r="N245" i="15"/>
  <c r="M245" i="15"/>
  <c r="L245" i="15"/>
  <c r="K245" i="15"/>
  <c r="J245" i="15"/>
  <c r="I245" i="15"/>
  <c r="H245" i="15"/>
  <c r="G245" i="15"/>
  <c r="F245" i="15"/>
  <c r="E245" i="15"/>
  <c r="AH244" i="15"/>
  <c r="AD244" i="15"/>
  <c r="AC244" i="15"/>
  <c r="AB244" i="15"/>
  <c r="AA244" i="15"/>
  <c r="Z244" i="15"/>
  <c r="Y244" i="15"/>
  <c r="X244" i="15"/>
  <c r="W244" i="15"/>
  <c r="V244" i="15"/>
  <c r="U244" i="15"/>
  <c r="T244" i="15"/>
  <c r="S244" i="15"/>
  <c r="R244" i="15"/>
  <c r="Q244" i="15"/>
  <c r="P244" i="15"/>
  <c r="O244" i="15"/>
  <c r="N244" i="15"/>
  <c r="M244" i="15"/>
  <c r="L244" i="15"/>
  <c r="K244" i="15"/>
  <c r="J244" i="15"/>
  <c r="I244" i="15"/>
  <c r="H244" i="15"/>
  <c r="G244" i="15"/>
  <c r="F244" i="15"/>
  <c r="E244" i="15"/>
  <c r="AH243" i="15"/>
  <c r="AD243" i="15"/>
  <c r="AC243" i="15"/>
  <c r="AB243" i="15"/>
  <c r="AA243" i="15"/>
  <c r="Z243" i="15"/>
  <c r="Y243" i="15"/>
  <c r="X243" i="15"/>
  <c r="W243" i="15"/>
  <c r="V243" i="15"/>
  <c r="U243" i="15"/>
  <c r="T243" i="15"/>
  <c r="S243" i="15"/>
  <c r="R243" i="15"/>
  <c r="Q243" i="15"/>
  <c r="P243" i="15"/>
  <c r="O243" i="15"/>
  <c r="N243" i="15"/>
  <c r="M243" i="15"/>
  <c r="L243" i="15"/>
  <c r="K243" i="15"/>
  <c r="J243" i="15"/>
  <c r="I243" i="15"/>
  <c r="H243" i="15"/>
  <c r="G243" i="15"/>
  <c r="F243" i="15"/>
  <c r="E243" i="15"/>
  <c r="AH242" i="15"/>
  <c r="AD242" i="15"/>
  <c r="AC242" i="15"/>
  <c r="AB242" i="15"/>
  <c r="AA242" i="15"/>
  <c r="Z242" i="15"/>
  <c r="Y242" i="15"/>
  <c r="X242" i="15"/>
  <c r="W242" i="15"/>
  <c r="V242" i="15"/>
  <c r="U242" i="15"/>
  <c r="T242" i="15"/>
  <c r="S242" i="15"/>
  <c r="R242" i="15"/>
  <c r="Q242" i="15"/>
  <c r="P242" i="15"/>
  <c r="O242" i="15"/>
  <c r="N242" i="15"/>
  <c r="M242" i="15"/>
  <c r="L242" i="15"/>
  <c r="K242" i="15"/>
  <c r="J242" i="15"/>
  <c r="I242" i="15"/>
  <c r="H242" i="15"/>
  <c r="G242" i="15"/>
  <c r="F242" i="15"/>
  <c r="E242" i="15"/>
  <c r="AH241" i="15"/>
  <c r="AD241" i="15"/>
  <c r="AC241" i="15"/>
  <c r="AB241" i="15"/>
  <c r="AA241" i="15"/>
  <c r="Z241" i="15"/>
  <c r="Y241" i="15"/>
  <c r="X241" i="15"/>
  <c r="W241" i="15"/>
  <c r="V241" i="15"/>
  <c r="U241" i="15"/>
  <c r="T241" i="15"/>
  <c r="S241" i="15"/>
  <c r="R241" i="15"/>
  <c r="Q241" i="15"/>
  <c r="P241" i="15"/>
  <c r="O241" i="15"/>
  <c r="N241" i="15"/>
  <c r="M241" i="15"/>
  <c r="L241" i="15"/>
  <c r="K241" i="15"/>
  <c r="J241" i="15"/>
  <c r="I241" i="15"/>
  <c r="H241" i="15"/>
  <c r="G241" i="15"/>
  <c r="F241" i="15"/>
  <c r="E241" i="15"/>
  <c r="AH240" i="15"/>
  <c r="AD240" i="15"/>
  <c r="AC240" i="15"/>
  <c r="AB240" i="15"/>
  <c r="AA240" i="15"/>
  <c r="Z240" i="15"/>
  <c r="Y240" i="15"/>
  <c r="X240" i="15"/>
  <c r="W240" i="15"/>
  <c r="V240" i="15"/>
  <c r="U240" i="15"/>
  <c r="T240" i="15"/>
  <c r="S240" i="15"/>
  <c r="R240" i="15"/>
  <c r="Q240" i="15"/>
  <c r="P240" i="15"/>
  <c r="O240" i="15"/>
  <c r="N240" i="15"/>
  <c r="M240" i="15"/>
  <c r="L240" i="15"/>
  <c r="K240" i="15"/>
  <c r="J240" i="15"/>
  <c r="I240" i="15"/>
  <c r="H240" i="15"/>
  <c r="G240" i="15"/>
  <c r="F240" i="15"/>
  <c r="E240" i="15"/>
  <c r="AH239" i="15"/>
  <c r="AG239" i="15"/>
  <c r="AF239" i="15"/>
  <c r="AE239" i="15"/>
  <c r="AD239" i="15"/>
  <c r="AC239" i="15"/>
  <c r="AB239" i="15"/>
  <c r="AA239" i="15"/>
  <c r="Z239" i="15"/>
  <c r="Y239" i="15"/>
  <c r="X239" i="15"/>
  <c r="W239" i="15"/>
  <c r="V239" i="15"/>
  <c r="U239" i="15"/>
  <c r="T239" i="15"/>
  <c r="S239" i="15"/>
  <c r="R239" i="15"/>
  <c r="Q239" i="15"/>
  <c r="P239" i="15"/>
  <c r="O239" i="15"/>
  <c r="N239" i="15"/>
  <c r="M239" i="15"/>
  <c r="L239" i="15"/>
  <c r="K239" i="15"/>
  <c r="J239" i="15"/>
  <c r="I239" i="15"/>
  <c r="H239" i="15"/>
  <c r="G239" i="15"/>
  <c r="F239" i="15"/>
  <c r="E239" i="15"/>
  <c r="AG236" i="15"/>
  <c r="AF236" i="15"/>
  <c r="AE236" i="15"/>
  <c r="AD236" i="15"/>
  <c r="AC236" i="15"/>
  <c r="AB236" i="15"/>
  <c r="AA236" i="15"/>
  <c r="Z236" i="15"/>
  <c r="Y236" i="15"/>
  <c r="X236" i="15"/>
  <c r="W236" i="15"/>
  <c r="V236" i="15"/>
  <c r="U236" i="15"/>
  <c r="AG235" i="15"/>
  <c r="AF235" i="15"/>
  <c r="AE235" i="15"/>
  <c r="AD235" i="15"/>
  <c r="AC235" i="15"/>
  <c r="AB235" i="15"/>
  <c r="AA235" i="15"/>
  <c r="Z235" i="15"/>
  <c r="Y235" i="15"/>
  <c r="X235" i="15"/>
  <c r="W235" i="15"/>
  <c r="V235" i="15"/>
  <c r="U235" i="15"/>
  <c r="T235" i="15"/>
  <c r="AG234" i="15"/>
  <c r="AF234" i="15"/>
  <c r="AE234" i="15"/>
  <c r="AD234" i="15"/>
  <c r="AC234" i="15"/>
  <c r="AB234" i="15"/>
  <c r="AA234" i="15"/>
  <c r="Z234" i="15"/>
  <c r="Y234" i="15"/>
  <c r="X234" i="15"/>
  <c r="W234" i="15"/>
  <c r="V234" i="15"/>
  <c r="U234" i="15"/>
  <c r="AG233" i="15"/>
  <c r="AF233" i="15"/>
  <c r="AE233" i="15"/>
  <c r="AD233" i="15"/>
  <c r="AC233" i="15"/>
  <c r="AB233" i="15"/>
  <c r="AA233" i="15"/>
  <c r="Z233" i="15"/>
  <c r="Y233" i="15"/>
  <c r="X233" i="15"/>
  <c r="W233" i="15"/>
  <c r="V233" i="15"/>
  <c r="U233" i="15"/>
  <c r="T233" i="15"/>
  <c r="AG232" i="15"/>
  <c r="AF232" i="15"/>
  <c r="AE232" i="15"/>
  <c r="AD232" i="15"/>
  <c r="AC232" i="15"/>
  <c r="AB232" i="15"/>
  <c r="AA232" i="15"/>
  <c r="Z232" i="15"/>
  <c r="Y232" i="15"/>
  <c r="X232" i="15"/>
  <c r="W232" i="15"/>
  <c r="V232" i="15"/>
  <c r="U232" i="15"/>
  <c r="T232" i="15"/>
  <c r="AG231" i="15"/>
  <c r="AF231" i="15"/>
  <c r="AE231" i="15"/>
  <c r="AD231" i="15"/>
  <c r="AC231" i="15"/>
  <c r="AB231" i="15"/>
  <c r="AA231" i="15"/>
  <c r="Z231" i="15"/>
  <c r="Y231" i="15"/>
  <c r="X231" i="15"/>
  <c r="W231" i="15"/>
  <c r="V231" i="15"/>
  <c r="U231" i="15"/>
  <c r="T231" i="15"/>
  <c r="AG230" i="15"/>
  <c r="AF230" i="15"/>
  <c r="AE230" i="15"/>
  <c r="AD230" i="15"/>
  <c r="AC230" i="15"/>
  <c r="AB230" i="15"/>
  <c r="AA230" i="15"/>
  <c r="Z230" i="15"/>
  <c r="Y230" i="15"/>
  <c r="X230" i="15"/>
  <c r="W230" i="15"/>
  <c r="V230" i="15"/>
  <c r="U230" i="15"/>
  <c r="T230" i="15"/>
  <c r="S230" i="15"/>
  <c r="R230" i="15"/>
  <c r="Q230" i="15"/>
  <c r="P230" i="15"/>
  <c r="O230" i="15"/>
  <c r="N230" i="15"/>
  <c r="M230" i="15"/>
  <c r="L230" i="15"/>
  <c r="K230" i="15"/>
  <c r="J230" i="15"/>
  <c r="I230" i="15"/>
  <c r="H230" i="15"/>
  <c r="G230" i="15"/>
  <c r="F230" i="15"/>
  <c r="E230" i="15"/>
  <c r="AH227" i="15"/>
  <c r="AG227" i="15"/>
  <c r="AF227" i="15"/>
  <c r="AE227" i="15"/>
  <c r="AD227" i="15"/>
  <c r="AC227" i="15"/>
  <c r="AB227" i="15"/>
  <c r="AA227" i="15"/>
  <c r="Z227" i="15"/>
  <c r="Y227" i="15"/>
  <c r="X227" i="15"/>
  <c r="W227" i="15"/>
  <c r="V227" i="15"/>
  <c r="U227" i="15"/>
  <c r="T227" i="15"/>
  <c r="S227" i="15"/>
  <c r="R227" i="15"/>
  <c r="Q227" i="15"/>
  <c r="P227" i="15"/>
  <c r="O227" i="15"/>
  <c r="N227" i="15"/>
  <c r="M227" i="15"/>
  <c r="L227" i="15"/>
  <c r="K227" i="15"/>
  <c r="J227" i="15"/>
  <c r="I227" i="15"/>
  <c r="H227" i="15"/>
  <c r="G227" i="15"/>
  <c r="F227" i="15"/>
  <c r="E227" i="15"/>
  <c r="AH226" i="15"/>
  <c r="AG226" i="15"/>
  <c r="AF226" i="15"/>
  <c r="AE226" i="15"/>
  <c r="AD226" i="15"/>
  <c r="AC226" i="15"/>
  <c r="AB226" i="15"/>
  <c r="AA226" i="15"/>
  <c r="Z226" i="15"/>
  <c r="Y226" i="15"/>
  <c r="X226" i="15"/>
  <c r="W226" i="15"/>
  <c r="V226" i="15"/>
  <c r="U226" i="15"/>
  <c r="T226" i="15"/>
  <c r="S226" i="15"/>
  <c r="R226" i="15"/>
  <c r="Q226" i="15"/>
  <c r="P226" i="15"/>
  <c r="O226" i="15"/>
  <c r="N226" i="15"/>
  <c r="M226" i="15"/>
  <c r="L226" i="15"/>
  <c r="K226" i="15"/>
  <c r="J226" i="15"/>
  <c r="I226" i="15"/>
  <c r="H226" i="15"/>
  <c r="G226" i="15"/>
  <c r="F226" i="15"/>
  <c r="E226" i="15"/>
  <c r="AH225" i="15"/>
  <c r="AG225" i="15"/>
  <c r="AF225" i="15"/>
  <c r="AE225" i="15"/>
  <c r="AD225" i="15"/>
  <c r="AC225" i="15"/>
  <c r="AB225" i="15"/>
  <c r="AA225" i="15"/>
  <c r="Z225" i="15"/>
  <c r="Y225" i="15"/>
  <c r="X225" i="15"/>
  <c r="W225" i="15"/>
  <c r="V225" i="15"/>
  <c r="U225" i="15"/>
  <c r="T225" i="15"/>
  <c r="S225" i="15"/>
  <c r="R225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AH224" i="15"/>
  <c r="AG224" i="15"/>
  <c r="AF224" i="15"/>
  <c r="AE224" i="15"/>
  <c r="AD224" i="15"/>
  <c r="AC224" i="15"/>
  <c r="AB224" i="15"/>
  <c r="AA224" i="15"/>
  <c r="Z224" i="15"/>
  <c r="Y224" i="15"/>
  <c r="X224" i="15"/>
  <c r="W224" i="15"/>
  <c r="V224" i="15"/>
  <c r="U224" i="15"/>
  <c r="T224" i="15"/>
  <c r="S224" i="15"/>
  <c r="R224" i="15"/>
  <c r="Q224" i="15"/>
  <c r="P224" i="15"/>
  <c r="O224" i="15"/>
  <c r="N224" i="15"/>
  <c r="M224" i="15"/>
  <c r="L224" i="15"/>
  <c r="K224" i="15"/>
  <c r="J224" i="15"/>
  <c r="I224" i="15"/>
  <c r="H224" i="15"/>
  <c r="AH223" i="15"/>
  <c r="AG223" i="15"/>
  <c r="AF223" i="15"/>
  <c r="AE223" i="15"/>
  <c r="AD223" i="15"/>
  <c r="AC223" i="15"/>
  <c r="AB223" i="15"/>
  <c r="AA223" i="15"/>
  <c r="Z223" i="15"/>
  <c r="Y223" i="15"/>
  <c r="X223" i="15"/>
  <c r="W223" i="15"/>
  <c r="V223" i="15"/>
  <c r="U223" i="15"/>
  <c r="T223" i="15"/>
  <c r="S223" i="15"/>
  <c r="R223" i="15"/>
  <c r="Q223" i="15"/>
  <c r="P223" i="15"/>
  <c r="O223" i="15"/>
  <c r="N223" i="15"/>
  <c r="M223" i="15"/>
  <c r="L223" i="15"/>
  <c r="K223" i="15"/>
  <c r="J223" i="15"/>
  <c r="I223" i="15"/>
  <c r="H223" i="15"/>
  <c r="AH222" i="15"/>
  <c r="AG222" i="15"/>
  <c r="AF222" i="15"/>
  <c r="AE222" i="15"/>
  <c r="AD222" i="15"/>
  <c r="AC222" i="15"/>
  <c r="AB222" i="15"/>
  <c r="AA222" i="15"/>
  <c r="Z222" i="15"/>
  <c r="Y222" i="15"/>
  <c r="X222" i="15"/>
  <c r="W222" i="15"/>
  <c r="V222" i="15"/>
  <c r="U222" i="15"/>
  <c r="T222" i="15"/>
  <c r="S222" i="15"/>
  <c r="R222" i="15"/>
  <c r="Q222" i="15"/>
  <c r="P222" i="15"/>
  <c r="O222" i="15"/>
  <c r="N222" i="15"/>
  <c r="M222" i="15"/>
  <c r="L222" i="15"/>
  <c r="K222" i="15"/>
  <c r="J222" i="15"/>
  <c r="I222" i="15"/>
  <c r="H222" i="15"/>
  <c r="G222" i="15"/>
  <c r="F222" i="15"/>
  <c r="E222" i="15"/>
  <c r="AH221" i="15"/>
  <c r="AG221" i="15"/>
  <c r="AF221" i="15"/>
  <c r="AE221" i="15"/>
  <c r="AD221" i="15"/>
  <c r="AC221" i="15"/>
  <c r="AB221" i="15"/>
  <c r="AA221" i="15"/>
  <c r="Z221" i="15"/>
  <c r="Y221" i="15"/>
  <c r="X221" i="15"/>
  <c r="W221" i="15"/>
  <c r="V221" i="15"/>
  <c r="U221" i="15"/>
  <c r="T221" i="15"/>
  <c r="S221" i="15"/>
  <c r="R221" i="15"/>
  <c r="Q221" i="15"/>
  <c r="P221" i="15"/>
  <c r="O221" i="15"/>
  <c r="N221" i="15"/>
  <c r="M221" i="15"/>
  <c r="L221" i="15"/>
  <c r="K221" i="15"/>
  <c r="J221" i="15"/>
  <c r="I221" i="15"/>
  <c r="H221" i="15"/>
  <c r="G221" i="15"/>
  <c r="F221" i="15"/>
  <c r="E221" i="15"/>
  <c r="AH218" i="15"/>
  <c r="AG218" i="15"/>
  <c r="AF218" i="15"/>
  <c r="AE218" i="15"/>
  <c r="AD218" i="15"/>
  <c r="AC218" i="15"/>
  <c r="AB218" i="15"/>
  <c r="AA218" i="15"/>
  <c r="Z218" i="15"/>
  <c r="Y218" i="15"/>
  <c r="X218" i="15"/>
  <c r="W218" i="15"/>
  <c r="V218" i="15"/>
  <c r="U218" i="15"/>
  <c r="T218" i="15"/>
  <c r="S218" i="15"/>
  <c r="R218" i="15"/>
  <c r="Q218" i="15"/>
  <c r="P218" i="15"/>
  <c r="O218" i="15"/>
  <c r="N218" i="15"/>
  <c r="M218" i="15"/>
  <c r="L218" i="15"/>
  <c r="K218" i="15"/>
  <c r="J218" i="15"/>
  <c r="I218" i="15"/>
  <c r="H218" i="15"/>
  <c r="G218" i="15"/>
  <c r="F218" i="15"/>
  <c r="E218" i="15"/>
  <c r="AH217" i="15"/>
  <c r="AG217" i="15"/>
  <c r="AF217" i="15"/>
  <c r="AE217" i="15"/>
  <c r="AD217" i="15"/>
  <c r="AC217" i="15"/>
  <c r="AB217" i="15"/>
  <c r="AA217" i="15"/>
  <c r="Z217" i="15"/>
  <c r="Y217" i="15"/>
  <c r="X217" i="15"/>
  <c r="W217" i="15"/>
  <c r="V217" i="15"/>
  <c r="U217" i="15"/>
  <c r="T217" i="15"/>
  <c r="S217" i="15"/>
  <c r="R217" i="15"/>
  <c r="Q217" i="15"/>
  <c r="P217" i="15"/>
  <c r="O217" i="15"/>
  <c r="N217" i="15"/>
  <c r="M217" i="15"/>
  <c r="L217" i="15"/>
  <c r="K217" i="15"/>
  <c r="J217" i="15"/>
  <c r="I217" i="15"/>
  <c r="H217" i="15"/>
  <c r="G217" i="15"/>
  <c r="F217" i="15"/>
  <c r="E217" i="15"/>
  <c r="AH216" i="15"/>
  <c r="AG216" i="15"/>
  <c r="AF216" i="15"/>
  <c r="AE216" i="15"/>
  <c r="AD216" i="15"/>
  <c r="AC216" i="15"/>
  <c r="AB216" i="15"/>
  <c r="AA216" i="15"/>
  <c r="Z216" i="15"/>
  <c r="Y216" i="15"/>
  <c r="X216" i="15"/>
  <c r="W216" i="15"/>
  <c r="V216" i="15"/>
  <c r="U216" i="15"/>
  <c r="T216" i="15"/>
  <c r="S216" i="15"/>
  <c r="R216" i="15"/>
  <c r="Q216" i="15"/>
  <c r="P216" i="15"/>
  <c r="O216" i="15"/>
  <c r="N216" i="15"/>
  <c r="M216" i="15"/>
  <c r="L216" i="15"/>
  <c r="K216" i="15"/>
  <c r="J216" i="15"/>
  <c r="I216" i="15"/>
  <c r="H216" i="15"/>
  <c r="G216" i="15"/>
  <c r="F216" i="15"/>
  <c r="E216" i="15"/>
  <c r="AH215" i="15"/>
  <c r="AG215" i="15"/>
  <c r="AF215" i="15"/>
  <c r="AE215" i="15"/>
  <c r="AD215" i="15"/>
  <c r="AC215" i="15"/>
  <c r="AB215" i="15"/>
  <c r="AA215" i="15"/>
  <c r="Z215" i="15"/>
  <c r="Y215" i="15"/>
  <c r="X215" i="15"/>
  <c r="W215" i="15"/>
  <c r="V215" i="15"/>
  <c r="U215" i="15"/>
  <c r="T215" i="15"/>
  <c r="S215" i="15"/>
  <c r="R215" i="15"/>
  <c r="Q215" i="15"/>
  <c r="P215" i="15"/>
  <c r="O215" i="15"/>
  <c r="N215" i="15"/>
  <c r="M215" i="15"/>
  <c r="L215" i="15"/>
  <c r="K215" i="15"/>
  <c r="J215" i="15"/>
  <c r="I215" i="15"/>
  <c r="H215" i="15"/>
  <c r="G215" i="15"/>
  <c r="F215" i="15"/>
  <c r="E215" i="15"/>
  <c r="AH214" i="15"/>
  <c r="AG214" i="15"/>
  <c r="AF214" i="15"/>
  <c r="AE214" i="15"/>
  <c r="AD214" i="15"/>
  <c r="AC214" i="15"/>
  <c r="AB214" i="15"/>
  <c r="AA214" i="15"/>
  <c r="Z214" i="15"/>
  <c r="Y214" i="15"/>
  <c r="X214" i="15"/>
  <c r="W214" i="15"/>
  <c r="V214" i="15"/>
  <c r="U214" i="15"/>
  <c r="T214" i="15"/>
  <c r="S214" i="15"/>
  <c r="R214" i="15"/>
  <c r="Q214" i="15"/>
  <c r="P214" i="15"/>
  <c r="O214" i="15"/>
  <c r="N214" i="15"/>
  <c r="M214" i="15"/>
  <c r="L214" i="15"/>
  <c r="K214" i="15"/>
  <c r="J214" i="15"/>
  <c r="I214" i="15"/>
  <c r="H214" i="15"/>
  <c r="G214" i="15"/>
  <c r="F214" i="15"/>
  <c r="E214" i="15"/>
  <c r="AH213" i="15"/>
  <c r="AG213" i="15"/>
  <c r="AF213" i="15"/>
  <c r="AE213" i="15"/>
  <c r="AD213" i="15"/>
  <c r="AC213" i="15"/>
  <c r="AB213" i="15"/>
  <c r="AA213" i="15"/>
  <c r="Z213" i="15"/>
  <c r="Y213" i="15"/>
  <c r="X213" i="15"/>
  <c r="W213" i="15"/>
  <c r="V213" i="15"/>
  <c r="U213" i="15"/>
  <c r="T213" i="15"/>
  <c r="S213" i="15"/>
  <c r="R213" i="15"/>
  <c r="Q213" i="15"/>
  <c r="P213" i="15"/>
  <c r="O213" i="15"/>
  <c r="N213" i="15"/>
  <c r="M213" i="15"/>
  <c r="L213" i="15"/>
  <c r="K213" i="15"/>
  <c r="J213" i="15"/>
  <c r="I213" i="15"/>
  <c r="H213" i="15"/>
  <c r="G213" i="15"/>
  <c r="F213" i="15"/>
  <c r="E213" i="15"/>
  <c r="AH212" i="15"/>
  <c r="AG212" i="15"/>
  <c r="AF212" i="15"/>
  <c r="AE212" i="15"/>
  <c r="AD212" i="15"/>
  <c r="AC212" i="15"/>
  <c r="AB212" i="15"/>
  <c r="AA212" i="15"/>
  <c r="Z212" i="15"/>
  <c r="Y212" i="15"/>
  <c r="X212" i="15"/>
  <c r="W212" i="15"/>
  <c r="V212" i="15"/>
  <c r="U212" i="15"/>
  <c r="T212" i="15"/>
  <c r="S212" i="15"/>
  <c r="R212" i="15"/>
  <c r="Q212" i="15"/>
  <c r="P212" i="15"/>
  <c r="O212" i="15"/>
  <c r="N212" i="15"/>
  <c r="M212" i="15"/>
  <c r="L212" i="15"/>
  <c r="K212" i="15"/>
  <c r="J212" i="15"/>
  <c r="I212" i="15"/>
  <c r="H212" i="15"/>
  <c r="G212" i="15"/>
  <c r="F212" i="15"/>
  <c r="E212" i="15"/>
  <c r="AH164" i="15"/>
  <c r="AG164" i="15"/>
  <c r="AF164" i="15"/>
  <c r="AE164" i="15"/>
  <c r="AD164" i="15"/>
  <c r="AC164" i="15"/>
  <c r="AB164" i="15"/>
  <c r="AA164" i="15"/>
  <c r="Z164" i="15"/>
  <c r="Y164" i="15"/>
  <c r="X164" i="15"/>
  <c r="W164" i="15"/>
  <c r="V164" i="15"/>
  <c r="U164" i="15"/>
  <c r="T164" i="15"/>
  <c r="S164" i="15"/>
  <c r="R164" i="15"/>
  <c r="Q164" i="15"/>
  <c r="P164" i="15"/>
  <c r="O164" i="15"/>
  <c r="N164" i="15"/>
  <c r="M164" i="15"/>
  <c r="L164" i="15"/>
  <c r="K164" i="15"/>
  <c r="J164" i="15"/>
  <c r="I164" i="15"/>
  <c r="H164" i="15"/>
  <c r="G164" i="15"/>
  <c r="F164" i="15"/>
  <c r="E164" i="15"/>
  <c r="AH163" i="15"/>
  <c r="AG163" i="15"/>
  <c r="AF163" i="15"/>
  <c r="AE163" i="15"/>
  <c r="AD163" i="15"/>
  <c r="AC163" i="15"/>
  <c r="AB163" i="15"/>
  <c r="AA163" i="15"/>
  <c r="Z163" i="15"/>
  <c r="Y163" i="15"/>
  <c r="X163" i="15"/>
  <c r="W163" i="15"/>
  <c r="V163" i="15"/>
  <c r="U163" i="15"/>
  <c r="T163" i="15"/>
  <c r="S163" i="15"/>
  <c r="R163" i="15"/>
  <c r="Q163" i="15"/>
  <c r="P163" i="15"/>
  <c r="O163" i="15"/>
  <c r="N163" i="15"/>
  <c r="M163" i="15"/>
  <c r="L163" i="15"/>
  <c r="K163" i="15"/>
  <c r="J163" i="15"/>
  <c r="I163" i="15"/>
  <c r="H163" i="15"/>
  <c r="G163" i="15"/>
  <c r="F163" i="15"/>
  <c r="E163" i="15"/>
  <c r="AH162" i="15"/>
  <c r="AG162" i="15"/>
  <c r="AF162" i="15"/>
  <c r="AE162" i="15"/>
  <c r="AD162" i="15"/>
  <c r="AC162" i="15"/>
  <c r="AB162" i="15"/>
  <c r="AA162" i="15"/>
  <c r="Z162" i="15"/>
  <c r="Y162" i="15"/>
  <c r="X162" i="15"/>
  <c r="W162" i="15"/>
  <c r="V162" i="15"/>
  <c r="U162" i="15"/>
  <c r="T162" i="15"/>
  <c r="S162" i="15"/>
  <c r="R162" i="15"/>
  <c r="Q162" i="15"/>
  <c r="P162" i="15"/>
  <c r="O162" i="15"/>
  <c r="N162" i="15"/>
  <c r="M162" i="15"/>
  <c r="L162" i="15"/>
  <c r="K162" i="15"/>
  <c r="J162" i="15"/>
  <c r="I162" i="15"/>
  <c r="H162" i="15"/>
  <c r="G162" i="15"/>
  <c r="F162" i="15"/>
  <c r="E162" i="15"/>
  <c r="AH161" i="15"/>
  <c r="AG161" i="15"/>
  <c r="AF161" i="15"/>
  <c r="AE161" i="15"/>
  <c r="AD161" i="15"/>
  <c r="AC161" i="15"/>
  <c r="AB161" i="15"/>
  <c r="AA161" i="15"/>
  <c r="Z161" i="15"/>
  <c r="Y161" i="15"/>
  <c r="X161" i="15"/>
  <c r="W161" i="15"/>
  <c r="V161" i="15"/>
  <c r="U161" i="15"/>
  <c r="T161" i="15"/>
  <c r="S161" i="15"/>
  <c r="R161" i="15"/>
  <c r="Q161" i="15"/>
  <c r="P161" i="15"/>
  <c r="O161" i="15"/>
  <c r="N161" i="15"/>
  <c r="M161" i="15"/>
  <c r="L161" i="15"/>
  <c r="K161" i="15"/>
  <c r="J161" i="15"/>
  <c r="I161" i="15"/>
  <c r="H161" i="15"/>
  <c r="G161" i="15"/>
  <c r="F161" i="15"/>
  <c r="E161" i="15"/>
  <c r="AH160" i="15"/>
  <c r="AG160" i="15"/>
  <c r="AF160" i="15"/>
  <c r="AE160" i="15"/>
  <c r="AD160" i="15"/>
  <c r="AC160" i="15"/>
  <c r="AB160" i="15"/>
  <c r="AA160" i="15"/>
  <c r="Z160" i="15"/>
  <c r="Y160" i="15"/>
  <c r="X160" i="15"/>
  <c r="W160" i="15"/>
  <c r="V160" i="15"/>
  <c r="U160" i="15"/>
  <c r="T160" i="15"/>
  <c r="S160" i="15"/>
  <c r="R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AH159" i="15"/>
  <c r="AG159" i="15"/>
  <c r="AF159" i="15"/>
  <c r="AE159" i="15"/>
  <c r="AD159" i="15"/>
  <c r="AC159" i="15"/>
  <c r="AB159" i="15"/>
  <c r="AA159" i="15"/>
  <c r="Z159" i="15"/>
  <c r="Y159" i="15"/>
  <c r="X159" i="15"/>
  <c r="W159" i="15"/>
  <c r="V159" i="15"/>
  <c r="U159" i="15"/>
  <c r="T159" i="15"/>
  <c r="S159" i="15"/>
  <c r="R159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AH158" i="15"/>
  <c r="AG158" i="15"/>
  <c r="AF158" i="15"/>
  <c r="AE158" i="15"/>
  <c r="AD158" i="15"/>
  <c r="AC158" i="15"/>
  <c r="AB158" i="15"/>
  <c r="AA158" i="15"/>
  <c r="Z158" i="15"/>
  <c r="Y158" i="15"/>
  <c r="X158" i="15"/>
  <c r="W158" i="15"/>
  <c r="V158" i="15"/>
  <c r="U158" i="15"/>
  <c r="T158" i="15"/>
  <c r="S158" i="15"/>
  <c r="R158" i="15"/>
  <c r="Q158" i="15"/>
  <c r="P158" i="15"/>
  <c r="O158" i="15"/>
  <c r="N158" i="15"/>
  <c r="M158" i="15"/>
  <c r="L158" i="15"/>
  <c r="K158" i="15"/>
  <c r="J158" i="15"/>
  <c r="I158" i="15"/>
  <c r="H158" i="15"/>
  <c r="G158" i="15"/>
  <c r="F158" i="15"/>
  <c r="E158" i="15"/>
  <c r="AG155" i="15"/>
  <c r="AF155" i="15"/>
  <c r="AE155" i="15"/>
  <c r="AD155" i="15"/>
  <c r="AC155" i="15"/>
  <c r="AB155" i="15"/>
  <c r="AA155" i="15"/>
  <c r="Z155" i="15"/>
  <c r="Y155" i="15"/>
  <c r="X155" i="15"/>
  <c r="W155" i="15"/>
  <c r="V155" i="15"/>
  <c r="U155" i="15"/>
  <c r="T155" i="15"/>
  <c r="S155" i="15"/>
  <c r="R155" i="15"/>
  <c r="Q155" i="15"/>
  <c r="P155" i="15"/>
  <c r="O155" i="15"/>
  <c r="AG154" i="15"/>
  <c r="AF154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AG153" i="15"/>
  <c r="AF153" i="15"/>
  <c r="AE153" i="15"/>
  <c r="AD153" i="15"/>
  <c r="AC153" i="15"/>
  <c r="AB153" i="15"/>
  <c r="AA153" i="15"/>
  <c r="Z153" i="15"/>
  <c r="Y153" i="15"/>
  <c r="X153" i="15"/>
  <c r="W153" i="15"/>
  <c r="V153" i="15"/>
  <c r="U153" i="15"/>
  <c r="T153" i="15"/>
  <c r="S153" i="15"/>
  <c r="R153" i="15"/>
  <c r="Q153" i="15"/>
  <c r="P153" i="15"/>
  <c r="O153" i="15"/>
  <c r="AG152" i="15"/>
  <c r="AF152" i="15"/>
  <c r="AE152" i="15"/>
  <c r="AD152" i="15"/>
  <c r="AC152" i="15"/>
  <c r="AB152" i="15"/>
  <c r="AA152" i="15"/>
  <c r="Z152" i="15"/>
  <c r="Y152" i="15"/>
  <c r="X152" i="15"/>
  <c r="W152" i="15"/>
  <c r="V152" i="15"/>
  <c r="U152" i="15"/>
  <c r="T152" i="15"/>
  <c r="S152" i="15"/>
  <c r="R152" i="15"/>
  <c r="Q152" i="15"/>
  <c r="P152" i="15"/>
  <c r="O152" i="15"/>
  <c r="AG151" i="15"/>
  <c r="AF151" i="15"/>
  <c r="AE151" i="15"/>
  <c r="AD151" i="15"/>
  <c r="AC151" i="15"/>
  <c r="AB151" i="15"/>
  <c r="AA151" i="15"/>
  <c r="Z151" i="15"/>
  <c r="Y151" i="15"/>
  <c r="X151" i="15"/>
  <c r="W151" i="15"/>
  <c r="V151" i="15"/>
  <c r="U151" i="15"/>
  <c r="T151" i="15"/>
  <c r="S151" i="15"/>
  <c r="R151" i="15"/>
  <c r="Q151" i="15"/>
  <c r="P151" i="15"/>
  <c r="O151" i="15"/>
  <c r="AG150" i="15"/>
  <c r="AF150" i="15"/>
  <c r="AE150" i="15"/>
  <c r="AD150" i="15"/>
  <c r="AC150" i="15"/>
  <c r="AB150" i="15"/>
  <c r="AA150" i="15"/>
  <c r="Z150" i="15"/>
  <c r="Y150" i="15"/>
  <c r="X150" i="15"/>
  <c r="W150" i="15"/>
  <c r="V150" i="15"/>
  <c r="U150" i="15"/>
  <c r="T150" i="15"/>
  <c r="S150" i="15"/>
  <c r="R150" i="15"/>
  <c r="Q150" i="15"/>
  <c r="P150" i="15"/>
  <c r="O150" i="15"/>
  <c r="AG149" i="15"/>
  <c r="AF149" i="15"/>
  <c r="AE149" i="15"/>
  <c r="AD149" i="15"/>
  <c r="AC149" i="15"/>
  <c r="AB149" i="15"/>
  <c r="AA149" i="15"/>
  <c r="Z149" i="15"/>
  <c r="Y149" i="15"/>
  <c r="X149" i="15"/>
  <c r="W149" i="15"/>
  <c r="V149" i="15"/>
  <c r="U149" i="15"/>
  <c r="T149" i="15"/>
  <c r="S149" i="15"/>
  <c r="R149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E149" i="15"/>
  <c r="AG128" i="15"/>
  <c r="AF128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Q128" i="15"/>
  <c r="P128" i="15"/>
  <c r="O128" i="15"/>
  <c r="AG127" i="15"/>
  <c r="AF127" i="15"/>
  <c r="AE127" i="15"/>
  <c r="AD127" i="15"/>
  <c r="AC127" i="15"/>
  <c r="AB127" i="15"/>
  <c r="AA127" i="15"/>
  <c r="Z127" i="15"/>
  <c r="Y127" i="15"/>
  <c r="X127" i="15"/>
  <c r="W127" i="15"/>
  <c r="V127" i="15"/>
  <c r="U127" i="15"/>
  <c r="T127" i="15"/>
  <c r="S127" i="15"/>
  <c r="R127" i="15"/>
  <c r="Q127" i="15"/>
  <c r="P127" i="15"/>
  <c r="O127" i="15"/>
  <c r="AG126" i="15"/>
  <c r="AF126" i="15"/>
  <c r="AE126" i="15"/>
  <c r="AD126" i="15"/>
  <c r="AC126" i="15"/>
  <c r="AB126" i="15"/>
  <c r="AA126" i="15"/>
  <c r="Z126" i="15"/>
  <c r="Y126" i="15"/>
  <c r="X126" i="15"/>
  <c r="W126" i="15"/>
  <c r="V126" i="15"/>
  <c r="U126" i="15"/>
  <c r="T126" i="15"/>
  <c r="S126" i="15"/>
  <c r="R126" i="15"/>
  <c r="Q126" i="15"/>
  <c r="P126" i="15"/>
  <c r="O126" i="15"/>
  <c r="N126" i="15"/>
  <c r="M126" i="15"/>
  <c r="L126" i="15"/>
  <c r="K126" i="15"/>
  <c r="J126" i="15"/>
  <c r="I126" i="15"/>
  <c r="H126" i="15"/>
  <c r="G126" i="15"/>
  <c r="F126" i="15"/>
  <c r="E126" i="15"/>
  <c r="AG125" i="15"/>
  <c r="AF125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Q125" i="15"/>
  <c r="P125" i="15"/>
  <c r="O125" i="15"/>
  <c r="N125" i="15"/>
  <c r="M125" i="15"/>
  <c r="L125" i="15"/>
  <c r="K125" i="15"/>
  <c r="J125" i="15"/>
  <c r="I125" i="15"/>
  <c r="H125" i="15"/>
  <c r="G125" i="15"/>
  <c r="F125" i="15"/>
  <c r="E125" i="15"/>
  <c r="AG124" i="15"/>
  <c r="AF124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Q124" i="15"/>
  <c r="P124" i="15"/>
  <c r="O124" i="15"/>
  <c r="AG123" i="15"/>
  <c r="AF123" i="15"/>
  <c r="AE123" i="15"/>
  <c r="AD123" i="15"/>
  <c r="AC123" i="15"/>
  <c r="AB123" i="15"/>
  <c r="AA123" i="15"/>
  <c r="Z123" i="15"/>
  <c r="Y123" i="15"/>
  <c r="X123" i="15"/>
  <c r="W123" i="15"/>
  <c r="V123" i="15"/>
  <c r="U123" i="15"/>
  <c r="T123" i="15"/>
  <c r="S123" i="15"/>
  <c r="R123" i="15"/>
  <c r="Q123" i="15"/>
  <c r="P123" i="15"/>
  <c r="O123" i="15"/>
  <c r="N123" i="15"/>
  <c r="M123" i="15"/>
  <c r="L123" i="15"/>
  <c r="K123" i="15"/>
  <c r="J123" i="15"/>
  <c r="I123" i="15"/>
  <c r="H123" i="15"/>
  <c r="G123" i="15"/>
  <c r="F123" i="15"/>
  <c r="E123" i="15"/>
  <c r="AG122" i="15"/>
  <c r="AF122" i="15"/>
  <c r="AE122" i="15"/>
  <c r="AD122" i="15"/>
  <c r="AC122" i="15"/>
  <c r="AB122" i="15"/>
  <c r="AA122" i="15"/>
  <c r="Z122" i="15"/>
  <c r="Y122" i="15"/>
  <c r="X122" i="15"/>
  <c r="W122" i="15"/>
  <c r="V122" i="15"/>
  <c r="U122" i="15"/>
  <c r="T122" i="15"/>
  <c r="S122" i="15"/>
  <c r="R122" i="15"/>
  <c r="Q122" i="15"/>
  <c r="P122" i="15"/>
  <c r="O122" i="15"/>
  <c r="N122" i="15"/>
  <c r="M122" i="15"/>
  <c r="L122" i="15"/>
  <c r="K122" i="15"/>
  <c r="J122" i="15"/>
  <c r="I122" i="15"/>
  <c r="H122" i="15"/>
  <c r="G122" i="15"/>
  <c r="F122" i="15"/>
  <c r="E122" i="15"/>
  <c r="AH92" i="15"/>
  <c r="AG92" i="15"/>
  <c r="AF92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AH90" i="15"/>
  <c r="AG90" i="15"/>
  <c r="AF90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AH89" i="15"/>
  <c r="AG89" i="15"/>
  <c r="AF89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AH88" i="15"/>
  <c r="AG88" i="15"/>
  <c r="AF88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AH77" i="15"/>
  <c r="AH84" i="15" s="1"/>
  <c r="AG77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T232" i="10"/>
  <c r="T233" i="10"/>
  <c r="T235" i="10"/>
  <c r="T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E232" i="10"/>
  <c r="E233" i="10"/>
  <c r="E234" i="10"/>
  <c r="E235" i="10"/>
  <c r="E236" i="10"/>
  <c r="E231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E23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O151" i="10"/>
  <c r="O152" i="10"/>
  <c r="O153" i="10"/>
  <c r="O154" i="10"/>
  <c r="O155" i="10"/>
  <c r="O150" i="10"/>
  <c r="F150" i="10"/>
  <c r="G150" i="10"/>
  <c r="H150" i="10"/>
  <c r="I150" i="10"/>
  <c r="J150" i="10"/>
  <c r="K150" i="10"/>
  <c r="L150" i="10"/>
  <c r="M150" i="10"/>
  <c r="N150" i="10"/>
  <c r="F151" i="10"/>
  <c r="G151" i="10"/>
  <c r="H151" i="10"/>
  <c r="I151" i="10"/>
  <c r="J151" i="10"/>
  <c r="K151" i="10"/>
  <c r="L151" i="10"/>
  <c r="M151" i="10"/>
  <c r="N151" i="10"/>
  <c r="F152" i="10"/>
  <c r="G152" i="10"/>
  <c r="H152" i="10"/>
  <c r="I152" i="10"/>
  <c r="J152" i="10"/>
  <c r="K152" i="10"/>
  <c r="L152" i="10"/>
  <c r="M152" i="10"/>
  <c r="N152" i="10"/>
  <c r="F153" i="10"/>
  <c r="G153" i="10"/>
  <c r="H153" i="10"/>
  <c r="I153" i="10"/>
  <c r="J153" i="10"/>
  <c r="K153" i="10"/>
  <c r="L153" i="10"/>
  <c r="M153" i="10"/>
  <c r="N153" i="10"/>
  <c r="F154" i="10"/>
  <c r="G154" i="10"/>
  <c r="H154" i="10"/>
  <c r="I154" i="10"/>
  <c r="J154" i="10"/>
  <c r="K154" i="10"/>
  <c r="L154" i="10"/>
  <c r="M154" i="10"/>
  <c r="N154" i="10"/>
  <c r="F155" i="10"/>
  <c r="G155" i="10"/>
  <c r="H155" i="10"/>
  <c r="I155" i="10"/>
  <c r="J155" i="10"/>
  <c r="K155" i="10"/>
  <c r="L155" i="10"/>
  <c r="M155" i="10"/>
  <c r="N155" i="10"/>
  <c r="E151" i="10"/>
  <c r="E152" i="10"/>
  <c r="E153" i="10"/>
  <c r="E154" i="10"/>
  <c r="E155" i="10"/>
  <c r="E150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E149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E122" i="10"/>
  <c r="X78" i="10"/>
  <c r="Y78" i="10"/>
  <c r="Z78" i="10"/>
  <c r="AA78" i="10"/>
  <c r="AB78" i="10"/>
  <c r="AC78" i="10"/>
  <c r="AD78" i="10"/>
  <c r="AE78" i="10"/>
  <c r="AF78" i="10"/>
  <c r="AG78" i="10"/>
  <c r="X79" i="10"/>
  <c r="Y79" i="10"/>
  <c r="Z79" i="10"/>
  <c r="AA79" i="10"/>
  <c r="AB79" i="10"/>
  <c r="AC79" i="10"/>
  <c r="AD79" i="10"/>
  <c r="AE79" i="10"/>
  <c r="AF79" i="10"/>
  <c r="AG79" i="10"/>
  <c r="X80" i="10"/>
  <c r="Y80" i="10"/>
  <c r="Z80" i="10"/>
  <c r="AA80" i="10"/>
  <c r="AB80" i="10"/>
  <c r="AC80" i="10"/>
  <c r="AD80" i="10"/>
  <c r="AE80" i="10"/>
  <c r="AF80" i="10"/>
  <c r="AG80" i="10"/>
  <c r="X81" i="10"/>
  <c r="Y81" i="10"/>
  <c r="Z81" i="10"/>
  <c r="AA81" i="10"/>
  <c r="AB81" i="10"/>
  <c r="AC81" i="10"/>
  <c r="AD81" i="10"/>
  <c r="AE81" i="10"/>
  <c r="AF81" i="10"/>
  <c r="AG81" i="10"/>
  <c r="X82" i="10"/>
  <c r="Y82" i="10"/>
  <c r="Z82" i="10"/>
  <c r="AA82" i="10"/>
  <c r="AB82" i="10"/>
  <c r="AC82" i="10"/>
  <c r="AD82" i="10"/>
  <c r="AE82" i="10"/>
  <c r="AF82" i="10"/>
  <c r="AG82" i="10"/>
  <c r="X83" i="10"/>
  <c r="Y83" i="10"/>
  <c r="Z83" i="10"/>
  <c r="AA83" i="10"/>
  <c r="AB83" i="10"/>
  <c r="AC83" i="10"/>
  <c r="AD83" i="10"/>
  <c r="AE83" i="10"/>
  <c r="AF83" i="10"/>
  <c r="AG83" i="10"/>
  <c r="W79" i="10"/>
  <c r="W80" i="10"/>
  <c r="W81" i="10"/>
  <c r="W82" i="10"/>
  <c r="W83" i="10"/>
  <c r="W78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E125" i="10"/>
  <c r="E126" i="10"/>
  <c r="E123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E79" i="10"/>
  <c r="E80" i="10"/>
  <c r="E81" i="10"/>
  <c r="E82" i="10"/>
  <c r="E83" i="10"/>
  <c r="E78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H84" i="10" s="1"/>
  <c r="E77" i="10"/>
  <c r="AL257" i="9"/>
  <c r="AM257" i="9"/>
  <c r="AN257" i="9"/>
  <c r="AO257" i="9"/>
  <c r="AP257" i="9"/>
  <c r="AQ257" i="9"/>
  <c r="AR257" i="9"/>
  <c r="AS257" i="9"/>
  <c r="AT257" i="9"/>
  <c r="AU257" i="9"/>
  <c r="AK257" i="9"/>
  <c r="AK41" i="9"/>
  <c r="R183" i="15" l="1"/>
  <c r="E264" i="15"/>
  <c r="AD183" i="15"/>
  <c r="Z183" i="15"/>
  <c r="V183" i="15"/>
  <c r="N183" i="15"/>
  <c r="J183" i="15"/>
  <c r="F183" i="15"/>
  <c r="AG183" i="15"/>
  <c r="AC183" i="15"/>
  <c r="Y183" i="15"/>
  <c r="U183" i="15"/>
  <c r="Q183" i="15"/>
  <c r="M183" i="15"/>
  <c r="I183" i="15"/>
  <c r="E183" i="15"/>
  <c r="I57" i="15"/>
  <c r="AF57" i="15"/>
  <c r="AB57" i="15"/>
  <c r="X57" i="15"/>
  <c r="T57" i="15"/>
  <c r="P57" i="15"/>
  <c r="L57" i="15"/>
  <c r="H57" i="15"/>
  <c r="AG57" i="15"/>
  <c r="Y57" i="15"/>
  <c r="M57" i="15"/>
  <c r="AE57" i="15"/>
  <c r="AA57" i="15"/>
  <c r="W57" i="15"/>
  <c r="S57" i="15"/>
  <c r="O57" i="15"/>
  <c r="K57" i="15"/>
  <c r="G57" i="15"/>
  <c r="AC57" i="15"/>
  <c r="U57" i="15"/>
  <c r="Q57" i="15"/>
  <c r="AD57" i="15"/>
  <c r="Z57" i="15"/>
  <c r="V57" i="15"/>
  <c r="R57" i="15"/>
  <c r="N57" i="15"/>
  <c r="J57" i="15"/>
  <c r="F57" i="15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E86" i="10"/>
  <c r="F87" i="10"/>
  <c r="G87" i="10"/>
  <c r="H87" i="10"/>
  <c r="I87" i="10"/>
  <c r="J87" i="10"/>
  <c r="K87" i="10"/>
  <c r="L87" i="10"/>
  <c r="M87" i="10"/>
  <c r="N87" i="10"/>
  <c r="O87" i="10"/>
  <c r="F88" i="10"/>
  <c r="G88" i="10"/>
  <c r="H88" i="10"/>
  <c r="I88" i="10"/>
  <c r="J88" i="10"/>
  <c r="K88" i="10"/>
  <c r="L88" i="10"/>
  <c r="M88" i="10"/>
  <c r="N88" i="10"/>
  <c r="O88" i="10"/>
  <c r="F89" i="10"/>
  <c r="G89" i="10"/>
  <c r="H89" i="10"/>
  <c r="I89" i="10"/>
  <c r="J89" i="10"/>
  <c r="K89" i="10"/>
  <c r="L89" i="10"/>
  <c r="M89" i="10"/>
  <c r="N89" i="10"/>
  <c r="O89" i="10"/>
  <c r="F90" i="10"/>
  <c r="G90" i="10"/>
  <c r="H90" i="10"/>
  <c r="I90" i="10"/>
  <c r="J90" i="10"/>
  <c r="K90" i="10"/>
  <c r="L90" i="10"/>
  <c r="M90" i="10"/>
  <c r="N90" i="10"/>
  <c r="O90" i="10"/>
  <c r="F91" i="10"/>
  <c r="G91" i="10"/>
  <c r="H91" i="10"/>
  <c r="I91" i="10"/>
  <c r="J91" i="10"/>
  <c r="K91" i="10"/>
  <c r="L91" i="10"/>
  <c r="M91" i="10"/>
  <c r="N91" i="10"/>
  <c r="O91" i="10"/>
  <c r="F92" i="10"/>
  <c r="G92" i="10"/>
  <c r="H92" i="10"/>
  <c r="I92" i="10"/>
  <c r="J92" i="10"/>
  <c r="K92" i="10"/>
  <c r="L92" i="10"/>
  <c r="M92" i="10"/>
  <c r="N92" i="10"/>
  <c r="O92" i="10"/>
  <c r="E88" i="10"/>
  <c r="E89" i="10"/>
  <c r="E90" i="10"/>
  <c r="E91" i="10"/>
  <c r="E92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P88" i="10"/>
  <c r="P89" i="10"/>
  <c r="P90" i="10"/>
  <c r="P91" i="10"/>
  <c r="P92" i="10"/>
  <c r="P87" i="10"/>
  <c r="E87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E239" i="10"/>
  <c r="E221" i="10"/>
  <c r="E212" i="10"/>
  <c r="E158" i="10"/>
  <c r="E41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E23" i="10"/>
  <c r="AH222" i="10"/>
  <c r="AH223" i="10"/>
  <c r="AH224" i="10"/>
  <c r="AH225" i="10"/>
  <c r="AH226" i="10"/>
  <c r="AH227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E241" i="10"/>
  <c r="E242" i="10"/>
  <c r="E243" i="10"/>
  <c r="E244" i="10"/>
  <c r="E245" i="10"/>
  <c r="E240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E223" i="10"/>
  <c r="E224" i="10"/>
  <c r="E225" i="10"/>
  <c r="E226" i="10"/>
  <c r="E227" i="10"/>
  <c r="E222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E214" i="10"/>
  <c r="E215" i="10"/>
  <c r="E216" i="10"/>
  <c r="E217" i="10"/>
  <c r="E218" i="10"/>
  <c r="E213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E160" i="10"/>
  <c r="E161" i="10"/>
  <c r="E162" i="10"/>
  <c r="E163" i="10"/>
  <c r="E164" i="10"/>
  <c r="E159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E43" i="10"/>
  <c r="E44" i="10"/>
  <c r="E45" i="10"/>
  <c r="E46" i="10"/>
  <c r="E47" i="10"/>
  <c r="E42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E25" i="10"/>
  <c r="E26" i="10"/>
  <c r="E27" i="10"/>
  <c r="E28" i="10"/>
  <c r="E29" i="10"/>
  <c r="E24" i="10"/>
  <c r="AM42" i="9"/>
  <c r="AN42" i="9"/>
  <c r="AO42" i="9"/>
  <c r="AP42" i="9"/>
  <c r="AQ42" i="9"/>
  <c r="AR42" i="9"/>
  <c r="AS42" i="9"/>
  <c r="AT42" i="9"/>
  <c r="AU42" i="9"/>
  <c r="AM43" i="9"/>
  <c r="AN43" i="9"/>
  <c r="AO43" i="9"/>
  <c r="AP43" i="9"/>
  <c r="AQ43" i="9"/>
  <c r="AR43" i="9"/>
  <c r="AS43" i="9"/>
  <c r="AT43" i="9"/>
  <c r="AU43" i="9"/>
  <c r="AM44" i="9"/>
  <c r="AN44" i="9"/>
  <c r="AO44" i="9"/>
  <c r="AP44" i="9"/>
  <c r="AQ44" i="9"/>
  <c r="AR44" i="9"/>
  <c r="AS44" i="9"/>
  <c r="AT44" i="9"/>
  <c r="AU44" i="9"/>
  <c r="AM45" i="9"/>
  <c r="AN45" i="9"/>
  <c r="AO45" i="9"/>
  <c r="AP45" i="9"/>
  <c r="AQ45" i="9"/>
  <c r="AR45" i="9"/>
  <c r="AS45" i="9"/>
  <c r="AT45" i="9"/>
  <c r="AU45" i="9"/>
  <c r="AM46" i="9"/>
  <c r="AN46" i="9"/>
  <c r="AO46" i="9"/>
  <c r="AP46" i="9"/>
  <c r="AQ46" i="9"/>
  <c r="AR46" i="9"/>
  <c r="AS46" i="9"/>
  <c r="AT46" i="9"/>
  <c r="AU46" i="9"/>
  <c r="AM47" i="9"/>
  <c r="AN47" i="9"/>
  <c r="AO47" i="9"/>
  <c r="AP47" i="9"/>
  <c r="AQ47" i="9"/>
  <c r="AR47" i="9"/>
  <c r="AS47" i="9"/>
  <c r="AT47" i="9"/>
  <c r="AU47" i="9"/>
  <c r="AM48" i="9"/>
  <c r="AY48" i="9" s="1"/>
  <c r="AN48" i="9"/>
  <c r="AZ48" i="9" s="1"/>
  <c r="AO48" i="9"/>
  <c r="BA48" i="9" s="1"/>
  <c r="AP48" i="9"/>
  <c r="BB48" i="9" s="1"/>
  <c r="AQ48" i="9"/>
  <c r="BC48" i="9" s="1"/>
  <c r="AR48" i="9"/>
  <c r="BD48" i="9" s="1"/>
  <c r="AS48" i="9"/>
  <c r="BE48" i="9" s="1"/>
  <c r="AT48" i="9"/>
  <c r="BF48" i="9" s="1"/>
  <c r="AU48" i="9"/>
  <c r="BG48" i="9" s="1"/>
  <c r="AU41" i="9"/>
  <c r="BG41" i="9" s="1"/>
  <c r="AT41" i="9"/>
  <c r="BF41" i="9" s="1"/>
  <c r="AS41" i="9"/>
  <c r="BE41" i="9" s="1"/>
  <c r="AR41" i="9"/>
  <c r="BD41" i="9" s="1"/>
  <c r="AQ41" i="9"/>
  <c r="BC41" i="9" s="1"/>
  <c r="AP41" i="9"/>
  <c r="BB41" i="9" s="1"/>
  <c r="AO41" i="9"/>
  <c r="BA41" i="9" s="1"/>
  <c r="AN41" i="9"/>
  <c r="AZ41" i="9" s="1"/>
  <c r="AM41" i="9"/>
  <c r="AY41" i="9" s="1"/>
  <c r="AL42" i="9"/>
  <c r="AL43" i="9"/>
  <c r="AL44" i="9"/>
  <c r="AL45" i="9"/>
  <c r="AL46" i="9"/>
  <c r="AL47" i="9"/>
  <c r="AL48" i="9"/>
  <c r="AX48" i="9" s="1"/>
  <c r="AL41" i="9"/>
  <c r="AX41" i="9" s="1"/>
  <c r="AK42" i="9"/>
  <c r="AK43" i="9"/>
  <c r="AK44" i="9"/>
  <c r="AK45" i="9"/>
  <c r="AK46" i="9"/>
  <c r="AK47" i="9"/>
  <c r="AK48" i="9"/>
  <c r="AW48" i="9" s="1"/>
  <c r="AW41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E77" i="9"/>
  <c r="X78" i="9"/>
  <c r="Y78" i="9"/>
  <c r="Z78" i="9"/>
  <c r="AA78" i="9"/>
  <c r="AB78" i="9"/>
  <c r="AC78" i="9"/>
  <c r="AD78" i="9"/>
  <c r="AE78" i="9"/>
  <c r="AF78" i="9"/>
  <c r="AG78" i="9"/>
  <c r="AH78" i="9"/>
  <c r="X79" i="9"/>
  <c r="Y79" i="9"/>
  <c r="Z79" i="9"/>
  <c r="AA79" i="9"/>
  <c r="AB79" i="9"/>
  <c r="AC79" i="9"/>
  <c r="AD79" i="9"/>
  <c r="AE79" i="9"/>
  <c r="AF79" i="9"/>
  <c r="AG79" i="9"/>
  <c r="AH79" i="9"/>
  <c r="X80" i="9"/>
  <c r="Y80" i="9"/>
  <c r="Z80" i="9"/>
  <c r="AA80" i="9"/>
  <c r="AB80" i="9"/>
  <c r="AC80" i="9"/>
  <c r="AD80" i="9"/>
  <c r="AE80" i="9"/>
  <c r="AF80" i="9"/>
  <c r="AG80" i="9"/>
  <c r="AH80" i="9"/>
  <c r="X81" i="9"/>
  <c r="Y81" i="9"/>
  <c r="Z81" i="9"/>
  <c r="AA81" i="9"/>
  <c r="AB81" i="9"/>
  <c r="AC81" i="9"/>
  <c r="AD81" i="9"/>
  <c r="AE81" i="9"/>
  <c r="AF81" i="9"/>
  <c r="AG81" i="9"/>
  <c r="AH81" i="9"/>
  <c r="X82" i="9"/>
  <c r="Y82" i="9"/>
  <c r="Z82" i="9"/>
  <c r="AA82" i="9"/>
  <c r="AB82" i="9"/>
  <c r="AC82" i="9"/>
  <c r="AD82" i="9"/>
  <c r="AE82" i="9"/>
  <c r="AF82" i="9"/>
  <c r="AG82" i="9"/>
  <c r="AH82" i="9"/>
  <c r="X83" i="9"/>
  <c r="Y83" i="9"/>
  <c r="Z83" i="9"/>
  <c r="AA83" i="9"/>
  <c r="AB83" i="9"/>
  <c r="AC83" i="9"/>
  <c r="AD83" i="9"/>
  <c r="AE83" i="9"/>
  <c r="AF83" i="9"/>
  <c r="AG83" i="9"/>
  <c r="AH83" i="9"/>
  <c r="W79" i="9"/>
  <c r="W80" i="9"/>
  <c r="W81" i="9"/>
  <c r="W82" i="9"/>
  <c r="W83" i="9"/>
  <c r="W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E79" i="9"/>
  <c r="E80" i="9"/>
  <c r="E81" i="9"/>
  <c r="E82" i="9"/>
  <c r="E83" i="9"/>
  <c r="E7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O259" i="9"/>
  <c r="O260" i="9"/>
  <c r="O261" i="9"/>
  <c r="O262" i="9"/>
  <c r="O263" i="9"/>
  <c r="O258" i="9"/>
  <c r="F258" i="9"/>
  <c r="G258" i="9"/>
  <c r="H258" i="9"/>
  <c r="I258" i="9"/>
  <c r="J258" i="9"/>
  <c r="K258" i="9"/>
  <c r="L258" i="9"/>
  <c r="M258" i="9"/>
  <c r="N258" i="9"/>
  <c r="F259" i="9"/>
  <c r="G259" i="9"/>
  <c r="H259" i="9"/>
  <c r="I259" i="9"/>
  <c r="J259" i="9"/>
  <c r="K259" i="9"/>
  <c r="L259" i="9"/>
  <c r="M259" i="9"/>
  <c r="N259" i="9"/>
  <c r="F260" i="9"/>
  <c r="G260" i="9"/>
  <c r="H260" i="9"/>
  <c r="I260" i="9"/>
  <c r="J260" i="9"/>
  <c r="K260" i="9"/>
  <c r="L260" i="9"/>
  <c r="M260" i="9"/>
  <c r="N260" i="9"/>
  <c r="F261" i="9"/>
  <c r="G261" i="9"/>
  <c r="H261" i="9"/>
  <c r="I261" i="9"/>
  <c r="J261" i="9"/>
  <c r="K261" i="9"/>
  <c r="L261" i="9"/>
  <c r="M261" i="9"/>
  <c r="N261" i="9"/>
  <c r="F262" i="9"/>
  <c r="G262" i="9"/>
  <c r="H262" i="9"/>
  <c r="I262" i="9"/>
  <c r="J262" i="9"/>
  <c r="K262" i="9"/>
  <c r="L262" i="9"/>
  <c r="M262" i="9"/>
  <c r="N262" i="9"/>
  <c r="F263" i="9"/>
  <c r="G263" i="9"/>
  <c r="H263" i="9"/>
  <c r="I263" i="9"/>
  <c r="J263" i="9"/>
  <c r="K263" i="9"/>
  <c r="L263" i="9"/>
  <c r="M263" i="9"/>
  <c r="N263" i="9"/>
  <c r="E259" i="9"/>
  <c r="E260" i="9"/>
  <c r="E261" i="9"/>
  <c r="E262" i="9"/>
  <c r="E263" i="9"/>
  <c r="E258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E176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E179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E185" i="9"/>
  <c r="Z186" i="9"/>
  <c r="AA186" i="9"/>
  <c r="AB186" i="9"/>
  <c r="AC186" i="9"/>
  <c r="AD186" i="9"/>
  <c r="AE186" i="9"/>
  <c r="AF186" i="9"/>
  <c r="AG186" i="9"/>
  <c r="AH186" i="9"/>
  <c r="AH187" i="9"/>
  <c r="Z188" i="9"/>
  <c r="AA188" i="9"/>
  <c r="AB188" i="9"/>
  <c r="AC188" i="9"/>
  <c r="AD188" i="9"/>
  <c r="AE188" i="9"/>
  <c r="AF188" i="9"/>
  <c r="AG188" i="9"/>
  <c r="AH188" i="9"/>
  <c r="Z189" i="9"/>
  <c r="AA189" i="9"/>
  <c r="AB189" i="9"/>
  <c r="AC189" i="9"/>
  <c r="AD189" i="9"/>
  <c r="AE189" i="9"/>
  <c r="AF189" i="9"/>
  <c r="AG189" i="9"/>
  <c r="AH189" i="9"/>
  <c r="Z190" i="9"/>
  <c r="AA190" i="9"/>
  <c r="AB190" i="9"/>
  <c r="AC190" i="9"/>
  <c r="AD190" i="9"/>
  <c r="AE190" i="9"/>
  <c r="AF190" i="9"/>
  <c r="AG190" i="9"/>
  <c r="AH190" i="9"/>
  <c r="Z191" i="9"/>
  <c r="AA191" i="9"/>
  <c r="AB191" i="9"/>
  <c r="AC191" i="9"/>
  <c r="AD191" i="9"/>
  <c r="AE191" i="9"/>
  <c r="AF191" i="9"/>
  <c r="AG191" i="9"/>
  <c r="AH191" i="9"/>
  <c r="Y188" i="9"/>
  <c r="Y189" i="9"/>
  <c r="Y190" i="9"/>
  <c r="Y191" i="9"/>
  <c r="Y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E187" i="9"/>
  <c r="E188" i="9"/>
  <c r="E189" i="9"/>
  <c r="E190" i="9"/>
  <c r="E191" i="9"/>
  <c r="E186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E221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E225" i="9"/>
  <c r="E226" i="9"/>
  <c r="E227" i="9"/>
  <c r="E222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E230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T232" i="9"/>
  <c r="T233" i="9"/>
  <c r="T235" i="9"/>
  <c r="T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E232" i="9"/>
  <c r="E233" i="9"/>
  <c r="E234" i="9"/>
  <c r="E235" i="9"/>
  <c r="E236" i="9"/>
  <c r="E231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E239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E241" i="9"/>
  <c r="E242" i="9"/>
  <c r="E243" i="9"/>
  <c r="E244" i="9"/>
  <c r="E245" i="9"/>
  <c r="E240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E158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E160" i="9"/>
  <c r="E161" i="9"/>
  <c r="E162" i="9"/>
  <c r="E163" i="9"/>
  <c r="E164" i="9"/>
  <c r="E159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O151" i="9"/>
  <c r="O152" i="9"/>
  <c r="O153" i="9"/>
  <c r="O154" i="9"/>
  <c r="O155" i="9"/>
  <c r="O150" i="9"/>
  <c r="AH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E149" i="9"/>
  <c r="O92" i="9"/>
  <c r="O91" i="9"/>
  <c r="O90" i="9"/>
  <c r="O89" i="9"/>
  <c r="O88" i="9"/>
  <c r="O87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F150" i="9"/>
  <c r="G150" i="9"/>
  <c r="H150" i="9"/>
  <c r="I150" i="9"/>
  <c r="J150" i="9"/>
  <c r="K150" i="9"/>
  <c r="L150" i="9"/>
  <c r="M150" i="9"/>
  <c r="N150" i="9"/>
  <c r="F151" i="9"/>
  <c r="G151" i="9"/>
  <c r="H151" i="9"/>
  <c r="I151" i="9"/>
  <c r="J151" i="9"/>
  <c r="K151" i="9"/>
  <c r="L151" i="9"/>
  <c r="M151" i="9"/>
  <c r="N151" i="9"/>
  <c r="F152" i="9"/>
  <c r="G152" i="9"/>
  <c r="H152" i="9"/>
  <c r="I152" i="9"/>
  <c r="J152" i="9"/>
  <c r="K152" i="9"/>
  <c r="L152" i="9"/>
  <c r="M152" i="9"/>
  <c r="N152" i="9"/>
  <c r="F153" i="9"/>
  <c r="G153" i="9"/>
  <c r="H153" i="9"/>
  <c r="I153" i="9"/>
  <c r="J153" i="9"/>
  <c r="K153" i="9"/>
  <c r="L153" i="9"/>
  <c r="M153" i="9"/>
  <c r="N153" i="9"/>
  <c r="F154" i="9"/>
  <c r="G154" i="9"/>
  <c r="H154" i="9"/>
  <c r="I154" i="9"/>
  <c r="J154" i="9"/>
  <c r="K154" i="9"/>
  <c r="L154" i="9"/>
  <c r="M154" i="9"/>
  <c r="N154" i="9"/>
  <c r="F155" i="9"/>
  <c r="G155" i="9"/>
  <c r="H155" i="9"/>
  <c r="I155" i="9"/>
  <c r="J155" i="9"/>
  <c r="K155" i="9"/>
  <c r="L155" i="9"/>
  <c r="M155" i="9"/>
  <c r="N155" i="9"/>
  <c r="E151" i="9"/>
  <c r="E152" i="9"/>
  <c r="E153" i="9"/>
  <c r="E154" i="9"/>
  <c r="E155" i="9"/>
  <c r="E150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E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E125" i="9"/>
  <c r="E126" i="9"/>
  <c r="E123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P86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E68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H72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E70" i="9"/>
  <c r="E71" i="9"/>
  <c r="E73" i="9"/>
  <c r="E74" i="9"/>
  <c r="E69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E23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E25" i="9"/>
  <c r="E26" i="9"/>
  <c r="E27" i="9"/>
  <c r="E28" i="9"/>
  <c r="E29" i="9"/>
  <c r="E24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P88" i="9"/>
  <c r="P89" i="9"/>
  <c r="P90" i="9"/>
  <c r="P91" i="9"/>
  <c r="P92" i="9"/>
  <c r="P87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E212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E214" i="9"/>
  <c r="E215" i="9"/>
  <c r="E216" i="9"/>
  <c r="E217" i="9"/>
  <c r="E218" i="9"/>
  <c r="E213" i="9"/>
  <c r="AX42" i="9" l="1"/>
  <c r="BG42" i="9"/>
  <c r="AY42" i="9"/>
  <c r="AW42" i="9"/>
  <c r="AX45" i="9"/>
  <c r="BC42" i="9"/>
  <c r="AW45" i="9"/>
  <c r="BC45" i="9"/>
  <c r="BD45" i="9"/>
  <c r="AZ45" i="9"/>
  <c r="BF45" i="9"/>
  <c r="BB45" i="9"/>
  <c r="BE42" i="9"/>
  <c r="BA42" i="9"/>
  <c r="BG45" i="9"/>
  <c r="AY45" i="9"/>
  <c r="BF42" i="9"/>
  <c r="BB42" i="9"/>
  <c r="BE45" i="9"/>
  <c r="BA45" i="9"/>
  <c r="BD42" i="9"/>
  <c r="AZ42" i="9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C160" i="6"/>
  <c r="E238" i="9" s="1"/>
  <c r="E237" i="9" s="1"/>
  <c r="D160" i="6"/>
  <c r="F238" i="9" s="1"/>
  <c r="F237" i="9" s="1"/>
  <c r="E160" i="6"/>
  <c r="G238" i="9" s="1"/>
  <c r="G237" i="9" s="1"/>
  <c r="F160" i="6"/>
  <c r="H238" i="9" s="1"/>
  <c r="H237" i="9" s="1"/>
  <c r="G160" i="6"/>
  <c r="I238" i="9" s="1"/>
  <c r="I237" i="9" s="1"/>
  <c r="H160" i="6"/>
  <c r="J238" i="9" s="1"/>
  <c r="J237" i="9" s="1"/>
  <c r="I160" i="6"/>
  <c r="K238" i="9" s="1"/>
  <c r="K237" i="9" s="1"/>
  <c r="J160" i="6"/>
  <c r="L238" i="9" s="1"/>
  <c r="L237" i="9" s="1"/>
  <c r="K160" i="6"/>
  <c r="M238" i="9" s="1"/>
  <c r="M237" i="9" s="1"/>
  <c r="L160" i="6"/>
  <c r="N238" i="9" s="1"/>
  <c r="N237" i="9" s="1"/>
  <c r="M160" i="6"/>
  <c r="O238" i="9" s="1"/>
  <c r="O237" i="9" s="1"/>
  <c r="N160" i="6"/>
  <c r="P238" i="9" s="1"/>
  <c r="P237" i="9" s="1"/>
  <c r="O160" i="6"/>
  <c r="Q238" i="9" s="1"/>
  <c r="Q237" i="9" s="1"/>
  <c r="P160" i="6"/>
  <c r="R238" i="9" s="1"/>
  <c r="R237" i="9" s="1"/>
  <c r="Q160" i="6"/>
  <c r="S238" i="9" s="1"/>
  <c r="S237" i="9" s="1"/>
  <c r="R160" i="6"/>
  <c r="T238" i="9" s="1"/>
  <c r="T237" i="9" s="1"/>
  <c r="S160" i="6"/>
  <c r="U238" i="9" s="1"/>
  <c r="U237" i="9" s="1"/>
  <c r="T160" i="6"/>
  <c r="V238" i="9" s="1"/>
  <c r="V237" i="9" s="1"/>
  <c r="U160" i="6"/>
  <c r="W238" i="9" s="1"/>
  <c r="V160" i="6"/>
  <c r="X238" i="9" s="1"/>
  <c r="W160" i="6"/>
  <c r="Y238" i="9" s="1"/>
  <c r="X160" i="6"/>
  <c r="Z238" i="9" s="1"/>
  <c r="AN230" i="9" s="1"/>
  <c r="Y160" i="6"/>
  <c r="AA238" i="9" s="1"/>
  <c r="AO230" i="9" s="1"/>
  <c r="Z160" i="6"/>
  <c r="AB238" i="9" s="1"/>
  <c r="AA160" i="6"/>
  <c r="AC238" i="9" s="1"/>
  <c r="AB160" i="6"/>
  <c r="AD238" i="9" s="1"/>
  <c r="AR230" i="9" s="1"/>
  <c r="AC160" i="6"/>
  <c r="AE238" i="9" s="1"/>
  <c r="AS230" i="9" s="1"/>
  <c r="AD160" i="6"/>
  <c r="AF238" i="9" s="1"/>
  <c r="AT230" i="9" s="1"/>
  <c r="AE160" i="6"/>
  <c r="AG238" i="9" s="1"/>
  <c r="AF160" i="6"/>
  <c r="AH238" i="9" s="1"/>
  <c r="AH237" i="9" s="1"/>
  <c r="C161" i="6"/>
  <c r="E283" i="15" s="1"/>
  <c r="D161" i="6"/>
  <c r="F283" i="15" s="1"/>
  <c r="E161" i="6"/>
  <c r="G283" i="15" s="1"/>
  <c r="F161" i="6"/>
  <c r="H283" i="15" s="1"/>
  <c r="G161" i="6"/>
  <c r="I283" i="15" s="1"/>
  <c r="H161" i="6"/>
  <c r="J283" i="15" s="1"/>
  <c r="I161" i="6"/>
  <c r="K283" i="15" s="1"/>
  <c r="J161" i="6"/>
  <c r="L283" i="15" s="1"/>
  <c r="K161" i="6"/>
  <c r="M283" i="15" s="1"/>
  <c r="L161" i="6"/>
  <c r="N283" i="15" s="1"/>
  <c r="M161" i="6"/>
  <c r="O283" i="15" s="1"/>
  <c r="N161" i="6"/>
  <c r="P283" i="15" s="1"/>
  <c r="O161" i="6"/>
  <c r="Q283" i="15" s="1"/>
  <c r="P161" i="6"/>
  <c r="R283" i="15" s="1"/>
  <c r="Q161" i="6"/>
  <c r="S283" i="15" s="1"/>
  <c r="R161" i="6"/>
  <c r="T283" i="15" s="1"/>
  <c r="S161" i="6"/>
  <c r="U283" i="15" s="1"/>
  <c r="T161" i="6"/>
  <c r="V283" i="15" s="1"/>
  <c r="U161" i="6"/>
  <c r="W283" i="15" s="1"/>
  <c r="V161" i="6"/>
  <c r="X283" i="15" s="1"/>
  <c r="W161" i="6"/>
  <c r="Y283" i="15" s="1"/>
  <c r="X161" i="6"/>
  <c r="Z283" i="15" s="1"/>
  <c r="Y161" i="6"/>
  <c r="AA283" i="15" s="1"/>
  <c r="Z161" i="6"/>
  <c r="AB283" i="15" s="1"/>
  <c r="AA161" i="6"/>
  <c r="AC283" i="15" s="1"/>
  <c r="AB161" i="6"/>
  <c r="AD283" i="15" s="1"/>
  <c r="AC161" i="6"/>
  <c r="AE283" i="15" s="1"/>
  <c r="AD161" i="6"/>
  <c r="AF283" i="15" s="1"/>
  <c r="AE161" i="6"/>
  <c r="AG283" i="15" s="1"/>
  <c r="AF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C172" i="6"/>
  <c r="E247" i="9" s="1"/>
  <c r="E246" i="9" s="1"/>
  <c r="D172" i="6"/>
  <c r="F247" i="9" s="1"/>
  <c r="F246" i="9" s="1"/>
  <c r="E172" i="6"/>
  <c r="G247" i="9" s="1"/>
  <c r="G246" i="9" s="1"/>
  <c r="F172" i="6"/>
  <c r="H247" i="9" s="1"/>
  <c r="H246" i="9" s="1"/>
  <c r="G172" i="6"/>
  <c r="I247" i="9" s="1"/>
  <c r="I246" i="9" s="1"/>
  <c r="H172" i="6"/>
  <c r="J247" i="9" s="1"/>
  <c r="J246" i="9" s="1"/>
  <c r="I172" i="6"/>
  <c r="K247" i="9" s="1"/>
  <c r="K246" i="9" s="1"/>
  <c r="J172" i="6"/>
  <c r="L247" i="9" s="1"/>
  <c r="L246" i="9" s="1"/>
  <c r="K172" i="6"/>
  <c r="M247" i="9" s="1"/>
  <c r="M246" i="9" s="1"/>
  <c r="L172" i="6"/>
  <c r="N247" i="9" s="1"/>
  <c r="N246" i="9" s="1"/>
  <c r="M172" i="6"/>
  <c r="O247" i="9" s="1"/>
  <c r="O246" i="9" s="1"/>
  <c r="N172" i="6"/>
  <c r="P247" i="9" s="1"/>
  <c r="P246" i="9" s="1"/>
  <c r="O172" i="6"/>
  <c r="Q247" i="9" s="1"/>
  <c r="Q246" i="9" s="1"/>
  <c r="P172" i="6"/>
  <c r="R247" i="9" s="1"/>
  <c r="R246" i="9" s="1"/>
  <c r="Q172" i="6"/>
  <c r="S247" i="9" s="1"/>
  <c r="S246" i="9" s="1"/>
  <c r="R172" i="6"/>
  <c r="T247" i="9" s="1"/>
  <c r="T246" i="9" s="1"/>
  <c r="S172" i="6"/>
  <c r="U247" i="9" s="1"/>
  <c r="U246" i="9" s="1"/>
  <c r="T172" i="6"/>
  <c r="V247" i="9" s="1"/>
  <c r="V246" i="9" s="1"/>
  <c r="U172" i="6"/>
  <c r="W247" i="9" s="1"/>
  <c r="W246" i="9" s="1"/>
  <c r="V172" i="6"/>
  <c r="X247" i="9" s="1"/>
  <c r="X246" i="9" s="1"/>
  <c r="W172" i="6"/>
  <c r="Y247" i="9" s="1"/>
  <c r="Y246" i="9" s="1"/>
  <c r="X172" i="6"/>
  <c r="Z247" i="9" s="1"/>
  <c r="Z246" i="9" s="1"/>
  <c r="Y172" i="6"/>
  <c r="AA247" i="9" s="1"/>
  <c r="AA246" i="9" s="1"/>
  <c r="Z172" i="6"/>
  <c r="AB247" i="9" s="1"/>
  <c r="AB246" i="9" s="1"/>
  <c r="AA172" i="6"/>
  <c r="AC247" i="9" s="1"/>
  <c r="AC246" i="9" s="1"/>
  <c r="AB172" i="6"/>
  <c r="AD247" i="9" s="1"/>
  <c r="AD246" i="9" s="1"/>
  <c r="AC172" i="6"/>
  <c r="AE247" i="9" s="1"/>
  <c r="AE246" i="9" s="1"/>
  <c r="AD172" i="6"/>
  <c r="AF247" i="9" s="1"/>
  <c r="AE172" i="6"/>
  <c r="AG247" i="9" s="1"/>
  <c r="AG246" i="9" s="1"/>
  <c r="AF172" i="6"/>
  <c r="AH247" i="9" s="1"/>
  <c r="AH246" i="9" s="1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Z292" i="15" s="1"/>
  <c r="Y173" i="6"/>
  <c r="AA292" i="15" s="1"/>
  <c r="Z173" i="6"/>
  <c r="AB292" i="15" s="1"/>
  <c r="AA173" i="6"/>
  <c r="AC292" i="15" s="1"/>
  <c r="AB173" i="6"/>
  <c r="AD292" i="15" s="1"/>
  <c r="AC173" i="6"/>
  <c r="AE292" i="15" s="1"/>
  <c r="AD173" i="6"/>
  <c r="AF292" i="15" s="1"/>
  <c r="AE173" i="6"/>
  <c r="AG292" i="15" s="1"/>
  <c r="AF173" i="6"/>
  <c r="AH292" i="15" s="1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C179" i="6"/>
  <c r="E310" i="15" s="1"/>
  <c r="D179" i="6"/>
  <c r="F310" i="15" s="1"/>
  <c r="E179" i="6"/>
  <c r="G310" i="15" s="1"/>
  <c r="F179" i="6"/>
  <c r="H310" i="15" s="1"/>
  <c r="G179" i="6"/>
  <c r="I310" i="15" s="1"/>
  <c r="H179" i="6"/>
  <c r="J310" i="15" s="1"/>
  <c r="I179" i="6"/>
  <c r="K310" i="15" s="1"/>
  <c r="J179" i="6"/>
  <c r="L310" i="15" s="1"/>
  <c r="K179" i="6"/>
  <c r="M310" i="15" s="1"/>
  <c r="L179" i="6"/>
  <c r="N310" i="15" s="1"/>
  <c r="M179" i="6"/>
  <c r="O310" i="15" s="1"/>
  <c r="N179" i="6"/>
  <c r="P310" i="15" s="1"/>
  <c r="O179" i="6"/>
  <c r="Q310" i="15" s="1"/>
  <c r="P179" i="6"/>
  <c r="R310" i="15" s="1"/>
  <c r="Q179" i="6"/>
  <c r="S310" i="15" s="1"/>
  <c r="R179" i="6"/>
  <c r="T310" i="15" s="1"/>
  <c r="S179" i="6"/>
  <c r="U310" i="15" s="1"/>
  <c r="T179" i="6"/>
  <c r="V310" i="15" s="1"/>
  <c r="U179" i="6"/>
  <c r="W310" i="15" s="1"/>
  <c r="V179" i="6"/>
  <c r="X310" i="15" s="1"/>
  <c r="W179" i="6"/>
  <c r="Y310" i="15" s="1"/>
  <c r="X179" i="6"/>
  <c r="Z310" i="15" s="1"/>
  <c r="Y179" i="6"/>
  <c r="AA310" i="15" s="1"/>
  <c r="Z179" i="6"/>
  <c r="AB310" i="15" s="1"/>
  <c r="AA179" i="6"/>
  <c r="AC310" i="15" s="1"/>
  <c r="AB179" i="6"/>
  <c r="AD310" i="15" s="1"/>
  <c r="AC179" i="6"/>
  <c r="AE310" i="15" s="1"/>
  <c r="AD179" i="6"/>
  <c r="AF310" i="15" s="1"/>
  <c r="AE179" i="6"/>
  <c r="AG310" i="15" s="1"/>
  <c r="AF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C185" i="6"/>
  <c r="E274" i="15" s="1"/>
  <c r="D185" i="6"/>
  <c r="F274" i="15" s="1"/>
  <c r="E185" i="6"/>
  <c r="G274" i="15" s="1"/>
  <c r="F185" i="6"/>
  <c r="H274" i="15" s="1"/>
  <c r="G185" i="6"/>
  <c r="I274" i="15" s="1"/>
  <c r="H185" i="6"/>
  <c r="J274" i="15" s="1"/>
  <c r="I185" i="6"/>
  <c r="K274" i="15" s="1"/>
  <c r="J185" i="6"/>
  <c r="L274" i="15" s="1"/>
  <c r="K185" i="6"/>
  <c r="M274" i="15" s="1"/>
  <c r="L185" i="6"/>
  <c r="N274" i="15" s="1"/>
  <c r="M185" i="6"/>
  <c r="O274" i="15" s="1"/>
  <c r="N185" i="6"/>
  <c r="P274" i="15" s="1"/>
  <c r="O185" i="6"/>
  <c r="Q274" i="15" s="1"/>
  <c r="P185" i="6"/>
  <c r="R274" i="15" s="1"/>
  <c r="Q185" i="6"/>
  <c r="S274" i="15" s="1"/>
  <c r="R185" i="6"/>
  <c r="T274" i="15" s="1"/>
  <c r="S185" i="6"/>
  <c r="U274" i="15" s="1"/>
  <c r="T185" i="6"/>
  <c r="V274" i="15" s="1"/>
  <c r="U185" i="6"/>
  <c r="W274" i="15" s="1"/>
  <c r="V185" i="6"/>
  <c r="X274" i="15" s="1"/>
  <c r="W185" i="6"/>
  <c r="Y274" i="15" s="1"/>
  <c r="X185" i="6"/>
  <c r="Z274" i="15" s="1"/>
  <c r="Y185" i="6"/>
  <c r="AA274" i="15" s="1"/>
  <c r="Z185" i="6"/>
  <c r="AB274" i="15" s="1"/>
  <c r="AA185" i="6"/>
  <c r="AC274" i="15" s="1"/>
  <c r="AB185" i="6"/>
  <c r="AD274" i="15" s="1"/>
  <c r="AC185" i="6"/>
  <c r="AE274" i="15" s="1"/>
  <c r="AD185" i="6"/>
  <c r="AF274" i="15" s="1"/>
  <c r="AE185" i="6"/>
  <c r="AG274" i="15" s="1"/>
  <c r="AF185" i="6"/>
  <c r="AH274" i="15" s="1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C191" i="6"/>
  <c r="E256" i="15" s="1"/>
  <c r="D191" i="6"/>
  <c r="F256" i="15" s="1"/>
  <c r="F255" i="15" s="1"/>
  <c r="E191" i="6"/>
  <c r="G256" i="15" s="1"/>
  <c r="G255" i="15" s="1"/>
  <c r="F191" i="6"/>
  <c r="H256" i="15" s="1"/>
  <c r="H255" i="15" s="1"/>
  <c r="G191" i="6"/>
  <c r="I256" i="15" s="1"/>
  <c r="I255" i="15" s="1"/>
  <c r="H191" i="6"/>
  <c r="J256" i="15" s="1"/>
  <c r="J255" i="15" s="1"/>
  <c r="I191" i="6"/>
  <c r="K256" i="15" s="1"/>
  <c r="K255" i="15" s="1"/>
  <c r="J191" i="6"/>
  <c r="L256" i="15" s="1"/>
  <c r="L255" i="15" s="1"/>
  <c r="K191" i="6"/>
  <c r="M256" i="15" s="1"/>
  <c r="M255" i="15" s="1"/>
  <c r="L191" i="6"/>
  <c r="N256" i="15" s="1"/>
  <c r="N255" i="15" s="1"/>
  <c r="M191" i="6"/>
  <c r="O256" i="15" s="1"/>
  <c r="O255" i="15" s="1"/>
  <c r="N191" i="6"/>
  <c r="P256" i="15" s="1"/>
  <c r="P255" i="15" s="1"/>
  <c r="O191" i="6"/>
  <c r="Q256" i="15" s="1"/>
  <c r="Q255" i="15" s="1"/>
  <c r="P191" i="6"/>
  <c r="R256" i="15" s="1"/>
  <c r="R255" i="15" s="1"/>
  <c r="Q191" i="6"/>
  <c r="S256" i="15" s="1"/>
  <c r="S255" i="15" s="1"/>
  <c r="R191" i="6"/>
  <c r="T256" i="15" s="1"/>
  <c r="T255" i="15" s="1"/>
  <c r="S191" i="6"/>
  <c r="U256" i="15" s="1"/>
  <c r="U255" i="15" s="1"/>
  <c r="T191" i="6"/>
  <c r="V256" i="15" s="1"/>
  <c r="V255" i="15" s="1"/>
  <c r="U191" i="6"/>
  <c r="W256" i="15" s="1"/>
  <c r="V191" i="6"/>
  <c r="X256" i="15" s="1"/>
  <c r="W191" i="6"/>
  <c r="Y256" i="15" s="1"/>
  <c r="X191" i="6"/>
  <c r="Z256" i="15" s="1"/>
  <c r="Y191" i="6"/>
  <c r="AA256" i="15" s="1"/>
  <c r="Z191" i="6"/>
  <c r="AB256" i="15" s="1"/>
  <c r="AA191" i="6"/>
  <c r="AC256" i="15" s="1"/>
  <c r="AB191" i="6"/>
  <c r="AD256" i="15" s="1"/>
  <c r="AC191" i="6"/>
  <c r="AE256" i="15" s="1"/>
  <c r="AD191" i="6"/>
  <c r="AF256" i="15" s="1"/>
  <c r="AE191" i="6"/>
  <c r="AG256" i="15" s="1"/>
  <c r="AF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C301" i="15" s="1"/>
  <c r="AB197" i="6"/>
  <c r="AD301" i="15" s="1"/>
  <c r="AC197" i="6"/>
  <c r="AE301" i="15" s="1"/>
  <c r="AD197" i="6"/>
  <c r="AF301" i="15" s="1"/>
  <c r="AE197" i="6"/>
  <c r="AG301" i="15" s="1"/>
  <c r="AF197" i="6"/>
  <c r="AH301" i="15" s="1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C34" i="6"/>
  <c r="D34" i="6"/>
  <c r="E34" i="6"/>
  <c r="F34" i="6"/>
  <c r="G34" i="6"/>
  <c r="H34" i="6"/>
  <c r="I34" i="6"/>
  <c r="J34" i="6"/>
  <c r="K34" i="6"/>
  <c r="L34" i="6"/>
  <c r="M34" i="6"/>
  <c r="N34" i="6"/>
  <c r="P94" i="9" s="1"/>
  <c r="P93" i="9" s="1"/>
  <c r="O34" i="6"/>
  <c r="Q94" i="9" s="1"/>
  <c r="Q93" i="9" s="1"/>
  <c r="P34" i="6"/>
  <c r="R94" i="9" s="1"/>
  <c r="R93" i="9" s="1"/>
  <c r="Q34" i="6"/>
  <c r="S94" i="9" s="1"/>
  <c r="S93" i="9" s="1"/>
  <c r="R34" i="6"/>
  <c r="T94" i="9" s="1"/>
  <c r="T93" i="9" s="1"/>
  <c r="S34" i="6"/>
  <c r="U94" i="9" s="1"/>
  <c r="U93" i="9" s="1"/>
  <c r="T34" i="6"/>
  <c r="V94" i="9" s="1"/>
  <c r="V93" i="9" s="1"/>
  <c r="U34" i="6"/>
  <c r="W94" i="9" s="1"/>
  <c r="V34" i="6"/>
  <c r="X94" i="9" s="1"/>
  <c r="W34" i="6"/>
  <c r="Y94" i="9" s="1"/>
  <c r="AM86" i="9" s="1"/>
  <c r="X34" i="6"/>
  <c r="Z94" i="9" s="1"/>
  <c r="AN86" i="9" s="1"/>
  <c r="Y34" i="6"/>
  <c r="AA94" i="9" s="1"/>
  <c r="Z34" i="6"/>
  <c r="AB94" i="9" s="1"/>
  <c r="AP86" i="9" s="1"/>
  <c r="AA34" i="6"/>
  <c r="AC94" i="9" s="1"/>
  <c r="AB34" i="6"/>
  <c r="AD94" i="9" s="1"/>
  <c r="AC34" i="6"/>
  <c r="AE94" i="9" s="1"/>
  <c r="AS86" i="9" s="1"/>
  <c r="AD34" i="6"/>
  <c r="AF94" i="9" s="1"/>
  <c r="AE34" i="6"/>
  <c r="AG94" i="9" s="1"/>
  <c r="AF34" i="6"/>
  <c r="AH94" i="9" s="1"/>
  <c r="AH93" i="9" s="1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E121" i="15" s="1"/>
  <c r="D41" i="6"/>
  <c r="F121" i="15" s="1"/>
  <c r="E41" i="6"/>
  <c r="G121" i="15" s="1"/>
  <c r="F41" i="6"/>
  <c r="H121" i="15" s="1"/>
  <c r="G41" i="6"/>
  <c r="I121" i="15" s="1"/>
  <c r="H41" i="6"/>
  <c r="J121" i="15" s="1"/>
  <c r="I41" i="6"/>
  <c r="K121" i="15" s="1"/>
  <c r="J41" i="6"/>
  <c r="L121" i="15" s="1"/>
  <c r="K41" i="6"/>
  <c r="M121" i="15" s="1"/>
  <c r="L41" i="6"/>
  <c r="N121" i="15" s="1"/>
  <c r="M41" i="6"/>
  <c r="O121" i="15" s="1"/>
  <c r="N41" i="6"/>
  <c r="P121" i="15" s="1"/>
  <c r="O41" i="6"/>
  <c r="Q121" i="15" s="1"/>
  <c r="P41" i="6"/>
  <c r="R121" i="15" s="1"/>
  <c r="Q41" i="6"/>
  <c r="S121" i="15" s="1"/>
  <c r="R41" i="6"/>
  <c r="T121" i="15" s="1"/>
  <c r="S41" i="6"/>
  <c r="U121" i="15" s="1"/>
  <c r="T41" i="6"/>
  <c r="V121" i="15" s="1"/>
  <c r="U41" i="6"/>
  <c r="W121" i="15" s="1"/>
  <c r="V41" i="6"/>
  <c r="X121" i="15" s="1"/>
  <c r="W41" i="6"/>
  <c r="Y121" i="15" s="1"/>
  <c r="X41" i="6"/>
  <c r="Z121" i="15" s="1"/>
  <c r="Y41" i="6"/>
  <c r="AA121" i="15" s="1"/>
  <c r="Z41" i="6"/>
  <c r="AB121" i="15" s="1"/>
  <c r="AA41" i="6"/>
  <c r="AC121" i="15" s="1"/>
  <c r="AB41" i="6"/>
  <c r="AD121" i="15" s="1"/>
  <c r="AC41" i="6"/>
  <c r="AE121" i="15" s="1"/>
  <c r="AD41" i="6"/>
  <c r="AF121" i="15" s="1"/>
  <c r="AE41" i="6"/>
  <c r="AG121" i="15" s="1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E103" i="15" s="1"/>
  <c r="D47" i="6"/>
  <c r="F103" i="15" s="1"/>
  <c r="E47" i="6"/>
  <c r="G103" i="15" s="1"/>
  <c r="F47" i="6"/>
  <c r="H103" i="15" s="1"/>
  <c r="G47" i="6"/>
  <c r="I103" i="15" s="1"/>
  <c r="H47" i="6"/>
  <c r="J103" i="15" s="1"/>
  <c r="I47" i="6"/>
  <c r="K103" i="15" s="1"/>
  <c r="J47" i="6"/>
  <c r="L103" i="15" s="1"/>
  <c r="K47" i="6"/>
  <c r="M103" i="15" s="1"/>
  <c r="L47" i="6"/>
  <c r="N103" i="15" s="1"/>
  <c r="M47" i="6"/>
  <c r="O103" i="15" s="1"/>
  <c r="N47" i="6"/>
  <c r="P103" i="15" s="1"/>
  <c r="O47" i="6"/>
  <c r="Q103" i="15" s="1"/>
  <c r="P47" i="6"/>
  <c r="R103" i="15" s="1"/>
  <c r="Q47" i="6"/>
  <c r="S103" i="15" s="1"/>
  <c r="R47" i="6"/>
  <c r="T103" i="15" s="1"/>
  <c r="S47" i="6"/>
  <c r="U103" i="15" s="1"/>
  <c r="T47" i="6"/>
  <c r="V103" i="15" s="1"/>
  <c r="U47" i="6"/>
  <c r="W103" i="15" s="1"/>
  <c r="V47" i="6"/>
  <c r="X103" i="15" s="1"/>
  <c r="W47" i="6"/>
  <c r="Y103" i="15" s="1"/>
  <c r="X47" i="6"/>
  <c r="Z103" i="15" s="1"/>
  <c r="Y47" i="6"/>
  <c r="AA103" i="15" s="1"/>
  <c r="Z47" i="6"/>
  <c r="AB103" i="15" s="1"/>
  <c r="AA47" i="6"/>
  <c r="AC103" i="15" s="1"/>
  <c r="AB47" i="6"/>
  <c r="AD103" i="15" s="1"/>
  <c r="AC47" i="6"/>
  <c r="AE103" i="15" s="1"/>
  <c r="AD47" i="6"/>
  <c r="AF103" i="15" s="1"/>
  <c r="AE47" i="6"/>
  <c r="AG103" i="15" s="1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C58" i="6"/>
  <c r="E220" i="9" s="1"/>
  <c r="D58" i="6"/>
  <c r="F220" i="9" s="1"/>
  <c r="E58" i="6"/>
  <c r="G220" i="9" s="1"/>
  <c r="F58" i="6"/>
  <c r="H220" i="9" s="1"/>
  <c r="G58" i="6"/>
  <c r="I220" i="9" s="1"/>
  <c r="H58" i="6"/>
  <c r="J220" i="9" s="1"/>
  <c r="J219" i="9" s="1"/>
  <c r="I58" i="6"/>
  <c r="K220" i="9" s="1"/>
  <c r="K219" i="9" s="1"/>
  <c r="J58" i="6"/>
  <c r="L220" i="9" s="1"/>
  <c r="L219" i="9" s="1"/>
  <c r="K58" i="6"/>
  <c r="M220" i="9" s="1"/>
  <c r="M219" i="9" s="1"/>
  <c r="L58" i="6"/>
  <c r="N220" i="9" s="1"/>
  <c r="N219" i="9" s="1"/>
  <c r="M58" i="6"/>
  <c r="O220" i="9" s="1"/>
  <c r="O219" i="9" s="1"/>
  <c r="N58" i="6"/>
  <c r="P220" i="9" s="1"/>
  <c r="P219" i="9" s="1"/>
  <c r="O58" i="6"/>
  <c r="Q220" i="9" s="1"/>
  <c r="Q219" i="9" s="1"/>
  <c r="P58" i="6"/>
  <c r="R220" i="9" s="1"/>
  <c r="R219" i="9" s="1"/>
  <c r="Q58" i="6"/>
  <c r="S220" i="9" s="1"/>
  <c r="S219" i="9" s="1"/>
  <c r="R58" i="6"/>
  <c r="T220" i="9" s="1"/>
  <c r="T219" i="9" s="1"/>
  <c r="S58" i="6"/>
  <c r="U220" i="9" s="1"/>
  <c r="U219" i="9" s="1"/>
  <c r="T58" i="6"/>
  <c r="V220" i="9" s="1"/>
  <c r="V219" i="9" s="1"/>
  <c r="U58" i="6"/>
  <c r="W220" i="9" s="1"/>
  <c r="AK212" i="9" s="1"/>
  <c r="AW212" i="9" s="1"/>
  <c r="V58" i="6"/>
  <c r="X220" i="9" s="1"/>
  <c r="AL212" i="9" s="1"/>
  <c r="AX212" i="9" s="1"/>
  <c r="W58" i="6"/>
  <c r="Y220" i="9" s="1"/>
  <c r="X58" i="6"/>
  <c r="Z220" i="9" s="1"/>
  <c r="AN212" i="9" s="1"/>
  <c r="AZ212" i="9" s="1"/>
  <c r="Y58" i="6"/>
  <c r="AA220" i="9" s="1"/>
  <c r="Z58" i="6"/>
  <c r="AB220" i="9" s="1"/>
  <c r="AA58" i="6"/>
  <c r="AC220" i="9" s="1"/>
  <c r="AB58" i="6"/>
  <c r="AD220" i="9" s="1"/>
  <c r="AR212" i="9" s="1"/>
  <c r="BD212" i="9" s="1"/>
  <c r="AC58" i="6"/>
  <c r="AE220" i="9" s="1"/>
  <c r="AD58" i="6"/>
  <c r="AF220" i="9" s="1"/>
  <c r="AE58" i="6"/>
  <c r="AG220" i="9" s="1"/>
  <c r="AU212" i="9" s="1"/>
  <c r="BG212" i="9" s="1"/>
  <c r="AF58" i="6"/>
  <c r="AH220" i="9" s="1"/>
  <c r="AH219" i="9" s="1"/>
  <c r="C59" i="6"/>
  <c r="E76" i="15" s="1"/>
  <c r="D59" i="6"/>
  <c r="F76" i="15" s="1"/>
  <c r="E59" i="6"/>
  <c r="G76" i="15" s="1"/>
  <c r="F59" i="6"/>
  <c r="H76" i="15" s="1"/>
  <c r="G59" i="6"/>
  <c r="I76" i="15" s="1"/>
  <c r="H59" i="6"/>
  <c r="J76" i="15" s="1"/>
  <c r="I59" i="6"/>
  <c r="K76" i="15" s="1"/>
  <c r="J59" i="6"/>
  <c r="L76" i="15" s="1"/>
  <c r="K59" i="6"/>
  <c r="M76" i="15" s="1"/>
  <c r="L59" i="6"/>
  <c r="N76" i="15" s="1"/>
  <c r="M59" i="6"/>
  <c r="O76" i="15" s="1"/>
  <c r="N59" i="6"/>
  <c r="P76" i="15" s="1"/>
  <c r="O59" i="6"/>
  <c r="Q76" i="15" s="1"/>
  <c r="P59" i="6"/>
  <c r="R76" i="15" s="1"/>
  <c r="Q59" i="6"/>
  <c r="S76" i="15" s="1"/>
  <c r="R59" i="6"/>
  <c r="T76" i="15" s="1"/>
  <c r="S59" i="6"/>
  <c r="U76" i="15" s="1"/>
  <c r="T59" i="6"/>
  <c r="V76" i="15" s="1"/>
  <c r="U59" i="6"/>
  <c r="W76" i="15" s="1"/>
  <c r="V59" i="6"/>
  <c r="X76" i="15" s="1"/>
  <c r="W59" i="6"/>
  <c r="Y76" i="15" s="1"/>
  <c r="X59" i="6"/>
  <c r="Z76" i="15" s="1"/>
  <c r="Y59" i="6"/>
  <c r="AA76" i="15" s="1"/>
  <c r="Z59" i="6"/>
  <c r="AB76" i="15" s="1"/>
  <c r="AA59" i="6"/>
  <c r="AC76" i="15" s="1"/>
  <c r="AB59" i="6"/>
  <c r="AD76" i="15" s="1"/>
  <c r="AC59" i="6"/>
  <c r="AE76" i="15" s="1"/>
  <c r="AD59" i="6"/>
  <c r="AF76" i="15" s="1"/>
  <c r="AE59" i="6"/>
  <c r="AG76" i="15" s="1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C64" i="6"/>
  <c r="E76" i="9" s="1"/>
  <c r="D64" i="6"/>
  <c r="F76" i="9" s="1"/>
  <c r="E64" i="6"/>
  <c r="G76" i="9" s="1"/>
  <c r="F64" i="6"/>
  <c r="H76" i="9" s="1"/>
  <c r="G64" i="6"/>
  <c r="I76" i="9" s="1"/>
  <c r="H64" i="6"/>
  <c r="J76" i="9" s="1"/>
  <c r="I64" i="6"/>
  <c r="K76" i="9" s="1"/>
  <c r="J64" i="6"/>
  <c r="L76" i="9" s="1"/>
  <c r="K64" i="6"/>
  <c r="M76" i="9" s="1"/>
  <c r="L64" i="6"/>
  <c r="N76" i="9" s="1"/>
  <c r="M64" i="6"/>
  <c r="O76" i="9" s="1"/>
  <c r="N64" i="6"/>
  <c r="P76" i="9" s="1"/>
  <c r="O64" i="6"/>
  <c r="Q76" i="9" s="1"/>
  <c r="P64" i="6"/>
  <c r="R76" i="9" s="1"/>
  <c r="Q64" i="6"/>
  <c r="S76" i="9" s="1"/>
  <c r="R64" i="6"/>
  <c r="T76" i="9" s="1"/>
  <c r="S64" i="6"/>
  <c r="U76" i="9" s="1"/>
  <c r="T64" i="6"/>
  <c r="V76" i="9" s="1"/>
  <c r="U64" i="6"/>
  <c r="W76" i="9" s="1"/>
  <c r="V64" i="6"/>
  <c r="X76" i="9" s="1"/>
  <c r="W64" i="6"/>
  <c r="Y76" i="9" s="1"/>
  <c r="X64" i="6"/>
  <c r="Z76" i="9" s="1"/>
  <c r="Y64" i="6"/>
  <c r="AA76" i="9" s="1"/>
  <c r="Z64" i="6"/>
  <c r="AB76" i="9" s="1"/>
  <c r="AA64" i="6"/>
  <c r="AC76" i="9" s="1"/>
  <c r="AB64" i="6"/>
  <c r="AD76" i="9" s="1"/>
  <c r="AC64" i="6"/>
  <c r="AE76" i="9" s="1"/>
  <c r="AD64" i="6"/>
  <c r="AF76" i="9" s="1"/>
  <c r="AE64" i="6"/>
  <c r="AG76" i="9" s="1"/>
  <c r="AF64" i="6"/>
  <c r="AH76" i="9" s="1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C70" i="6"/>
  <c r="E31" i="9" s="1"/>
  <c r="D70" i="6"/>
  <c r="F31" i="9" s="1"/>
  <c r="F30" i="9" s="1"/>
  <c r="E70" i="6"/>
  <c r="G31" i="9" s="1"/>
  <c r="G30" i="9" s="1"/>
  <c r="F70" i="6"/>
  <c r="H31" i="9" s="1"/>
  <c r="H30" i="9" s="1"/>
  <c r="G70" i="6"/>
  <c r="I31" i="9" s="1"/>
  <c r="I30" i="9" s="1"/>
  <c r="H70" i="6"/>
  <c r="J31" i="9" s="1"/>
  <c r="J30" i="9" s="1"/>
  <c r="I70" i="6"/>
  <c r="K31" i="9" s="1"/>
  <c r="K30" i="9" s="1"/>
  <c r="J70" i="6"/>
  <c r="L31" i="9" s="1"/>
  <c r="L30" i="9" s="1"/>
  <c r="K70" i="6"/>
  <c r="M31" i="9" s="1"/>
  <c r="M30" i="9" s="1"/>
  <c r="L70" i="6"/>
  <c r="N31" i="9" s="1"/>
  <c r="N30" i="9" s="1"/>
  <c r="M70" i="6"/>
  <c r="O31" i="9" s="1"/>
  <c r="O30" i="9" s="1"/>
  <c r="N70" i="6"/>
  <c r="P31" i="9" s="1"/>
  <c r="P30" i="9" s="1"/>
  <c r="O70" i="6"/>
  <c r="Q31" i="9" s="1"/>
  <c r="Q30" i="9" s="1"/>
  <c r="P70" i="6"/>
  <c r="R31" i="9" s="1"/>
  <c r="R30" i="9" s="1"/>
  <c r="Q70" i="6"/>
  <c r="S31" i="9" s="1"/>
  <c r="S30" i="9" s="1"/>
  <c r="R70" i="6"/>
  <c r="T31" i="9" s="1"/>
  <c r="T30" i="9" s="1"/>
  <c r="S70" i="6"/>
  <c r="U31" i="9" s="1"/>
  <c r="U30" i="9" s="1"/>
  <c r="T70" i="6"/>
  <c r="V31" i="9" s="1"/>
  <c r="V30" i="9" s="1"/>
  <c r="U70" i="6"/>
  <c r="W31" i="9" s="1"/>
  <c r="V70" i="6"/>
  <c r="X31" i="9" s="1"/>
  <c r="W70" i="6"/>
  <c r="Y31" i="9" s="1"/>
  <c r="X70" i="6"/>
  <c r="Z31" i="9" s="1"/>
  <c r="Y70" i="6"/>
  <c r="AA31" i="9" s="1"/>
  <c r="Z70" i="6"/>
  <c r="AB31" i="9" s="1"/>
  <c r="AA70" i="6"/>
  <c r="AC31" i="9" s="1"/>
  <c r="AB70" i="6"/>
  <c r="AD31" i="9" s="1"/>
  <c r="AR23" i="9" s="1"/>
  <c r="BD23" i="9" s="1"/>
  <c r="AC70" i="6"/>
  <c r="AE31" i="9" s="1"/>
  <c r="AS23" i="9" s="1"/>
  <c r="BE23" i="9" s="1"/>
  <c r="AD70" i="6"/>
  <c r="AF31" i="9" s="1"/>
  <c r="AE70" i="6"/>
  <c r="AG31" i="9" s="1"/>
  <c r="AF70" i="6"/>
  <c r="AH31" i="9" s="1"/>
  <c r="AH30" i="9" s="1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C76" i="6"/>
  <c r="E130" i="9" s="1"/>
  <c r="E129" i="9" s="1"/>
  <c r="D76" i="6"/>
  <c r="F130" i="9" s="1"/>
  <c r="F129" i="9" s="1"/>
  <c r="E76" i="6"/>
  <c r="G130" i="9" s="1"/>
  <c r="G129" i="9" s="1"/>
  <c r="F76" i="6"/>
  <c r="H130" i="9" s="1"/>
  <c r="H129" i="9" s="1"/>
  <c r="G76" i="6"/>
  <c r="I130" i="9" s="1"/>
  <c r="I129" i="9" s="1"/>
  <c r="H76" i="6"/>
  <c r="J130" i="9" s="1"/>
  <c r="J129" i="9" s="1"/>
  <c r="I76" i="6"/>
  <c r="K130" i="9" s="1"/>
  <c r="K129" i="9" s="1"/>
  <c r="J76" i="6"/>
  <c r="L130" i="9" s="1"/>
  <c r="L129" i="9" s="1"/>
  <c r="K76" i="6"/>
  <c r="M130" i="9" s="1"/>
  <c r="M129" i="9" s="1"/>
  <c r="L76" i="6"/>
  <c r="N130" i="9" s="1"/>
  <c r="N129" i="9" s="1"/>
  <c r="M76" i="6"/>
  <c r="O130" i="9" s="1"/>
  <c r="O129" i="9" s="1"/>
  <c r="N76" i="6"/>
  <c r="P130" i="9" s="1"/>
  <c r="P129" i="9" s="1"/>
  <c r="O76" i="6"/>
  <c r="Q130" i="9" s="1"/>
  <c r="Q129" i="9" s="1"/>
  <c r="P76" i="6"/>
  <c r="R130" i="9" s="1"/>
  <c r="R129" i="9" s="1"/>
  <c r="Q76" i="6"/>
  <c r="S130" i="9" s="1"/>
  <c r="S129" i="9" s="1"/>
  <c r="R76" i="6"/>
  <c r="T130" i="9" s="1"/>
  <c r="T129" i="9" s="1"/>
  <c r="S76" i="6"/>
  <c r="U130" i="9" s="1"/>
  <c r="U129" i="9" s="1"/>
  <c r="T76" i="6"/>
  <c r="V130" i="9" s="1"/>
  <c r="V129" i="9" s="1"/>
  <c r="U76" i="6"/>
  <c r="W130" i="9" s="1"/>
  <c r="V76" i="6"/>
  <c r="X130" i="9" s="1"/>
  <c r="W76" i="6"/>
  <c r="Y130" i="9" s="1"/>
  <c r="X76" i="6"/>
  <c r="Z130" i="9" s="1"/>
  <c r="AN122" i="9" s="1"/>
  <c r="Y76" i="6"/>
  <c r="AA130" i="9" s="1"/>
  <c r="Z76" i="6"/>
  <c r="AB130" i="9" s="1"/>
  <c r="AA76" i="6"/>
  <c r="AC130" i="9" s="1"/>
  <c r="AQ122" i="9" s="1"/>
  <c r="AB76" i="6"/>
  <c r="AD130" i="9" s="1"/>
  <c r="AR122" i="9" s="1"/>
  <c r="AC76" i="6"/>
  <c r="AE130" i="9" s="1"/>
  <c r="AD76" i="6"/>
  <c r="AF130" i="9" s="1"/>
  <c r="AT122" i="9" s="1"/>
  <c r="AE76" i="6"/>
  <c r="AG130" i="9" s="1"/>
  <c r="AF76" i="6"/>
  <c r="AH130" i="9" s="1"/>
  <c r="AH129" i="9" s="1"/>
  <c r="C77" i="6"/>
  <c r="E139" i="15" s="1"/>
  <c r="D77" i="6"/>
  <c r="F139" i="15" s="1"/>
  <c r="E77" i="6"/>
  <c r="G139" i="15" s="1"/>
  <c r="F77" i="6"/>
  <c r="H139" i="15" s="1"/>
  <c r="G77" i="6"/>
  <c r="I139" i="15" s="1"/>
  <c r="H77" i="6"/>
  <c r="J139" i="15" s="1"/>
  <c r="I77" i="6"/>
  <c r="K139" i="15" s="1"/>
  <c r="J77" i="6"/>
  <c r="L139" i="15" s="1"/>
  <c r="K77" i="6"/>
  <c r="M139" i="15" s="1"/>
  <c r="L77" i="6"/>
  <c r="N139" i="15" s="1"/>
  <c r="M77" i="6"/>
  <c r="O139" i="15" s="1"/>
  <c r="N77" i="6"/>
  <c r="P139" i="15" s="1"/>
  <c r="O77" i="6"/>
  <c r="Q139" i="15" s="1"/>
  <c r="P77" i="6"/>
  <c r="R139" i="15" s="1"/>
  <c r="Q77" i="6"/>
  <c r="S139" i="15" s="1"/>
  <c r="R77" i="6"/>
  <c r="T139" i="15" s="1"/>
  <c r="S77" i="6"/>
  <c r="U139" i="15" s="1"/>
  <c r="T77" i="6"/>
  <c r="V139" i="15" s="1"/>
  <c r="U77" i="6"/>
  <c r="W139" i="15" s="1"/>
  <c r="V77" i="6"/>
  <c r="X139" i="15" s="1"/>
  <c r="W77" i="6"/>
  <c r="Y139" i="15" s="1"/>
  <c r="X77" i="6"/>
  <c r="Z139" i="15" s="1"/>
  <c r="Y77" i="6"/>
  <c r="AA139" i="15" s="1"/>
  <c r="Z77" i="6"/>
  <c r="AB139" i="15" s="1"/>
  <c r="AA77" i="6"/>
  <c r="AC139" i="15" s="1"/>
  <c r="AB77" i="6"/>
  <c r="AD139" i="15" s="1"/>
  <c r="AC77" i="6"/>
  <c r="AE139" i="15" s="1"/>
  <c r="AD77" i="6"/>
  <c r="AF139" i="15" s="1"/>
  <c r="AE77" i="6"/>
  <c r="AG139" i="15" s="1"/>
  <c r="AF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C83" i="6"/>
  <c r="E148" i="15" s="1"/>
  <c r="D83" i="6"/>
  <c r="F148" i="15" s="1"/>
  <c r="E83" i="6"/>
  <c r="G148" i="15" s="1"/>
  <c r="F83" i="6"/>
  <c r="H148" i="15" s="1"/>
  <c r="G83" i="6"/>
  <c r="I148" i="15" s="1"/>
  <c r="H83" i="6"/>
  <c r="J148" i="15" s="1"/>
  <c r="I83" i="6"/>
  <c r="K148" i="15" s="1"/>
  <c r="J83" i="6"/>
  <c r="L148" i="15" s="1"/>
  <c r="K83" i="6"/>
  <c r="M148" i="15" s="1"/>
  <c r="L83" i="6"/>
  <c r="N148" i="15" s="1"/>
  <c r="M83" i="6"/>
  <c r="O148" i="15" s="1"/>
  <c r="N83" i="6"/>
  <c r="P148" i="15" s="1"/>
  <c r="O83" i="6"/>
  <c r="Q148" i="15" s="1"/>
  <c r="P83" i="6"/>
  <c r="R148" i="15" s="1"/>
  <c r="Q83" i="6"/>
  <c r="S148" i="15" s="1"/>
  <c r="R83" i="6"/>
  <c r="T148" i="15" s="1"/>
  <c r="S83" i="6"/>
  <c r="U148" i="15" s="1"/>
  <c r="T83" i="6"/>
  <c r="V148" i="15" s="1"/>
  <c r="U83" i="6"/>
  <c r="W148" i="15" s="1"/>
  <c r="V83" i="6"/>
  <c r="X148" i="15" s="1"/>
  <c r="W83" i="6"/>
  <c r="Y148" i="15" s="1"/>
  <c r="X83" i="6"/>
  <c r="Z148" i="15" s="1"/>
  <c r="Y83" i="6"/>
  <c r="AA148" i="15" s="1"/>
  <c r="Z83" i="6"/>
  <c r="AB148" i="15" s="1"/>
  <c r="AA83" i="6"/>
  <c r="AC148" i="15" s="1"/>
  <c r="AB83" i="6"/>
  <c r="AD148" i="15" s="1"/>
  <c r="AC83" i="6"/>
  <c r="AE148" i="15" s="1"/>
  <c r="AD83" i="6"/>
  <c r="AF148" i="15" s="1"/>
  <c r="AE83" i="6"/>
  <c r="AG148" i="15" s="1"/>
  <c r="AF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C94" i="6"/>
  <c r="E157" i="9" s="1"/>
  <c r="E156" i="9" s="1"/>
  <c r="D94" i="6"/>
  <c r="F157" i="9" s="1"/>
  <c r="F156" i="9" s="1"/>
  <c r="E94" i="6"/>
  <c r="G157" i="9" s="1"/>
  <c r="G156" i="9" s="1"/>
  <c r="F94" i="6"/>
  <c r="H157" i="9" s="1"/>
  <c r="H156" i="9" s="1"/>
  <c r="G94" i="6"/>
  <c r="I157" i="9" s="1"/>
  <c r="I156" i="9" s="1"/>
  <c r="H94" i="6"/>
  <c r="J157" i="9" s="1"/>
  <c r="J156" i="9" s="1"/>
  <c r="I94" i="6"/>
  <c r="K157" i="9" s="1"/>
  <c r="K156" i="9" s="1"/>
  <c r="J94" i="6"/>
  <c r="L157" i="9" s="1"/>
  <c r="L156" i="9" s="1"/>
  <c r="K94" i="6"/>
  <c r="M157" i="9" s="1"/>
  <c r="M156" i="9" s="1"/>
  <c r="L94" i="6"/>
  <c r="N157" i="9" s="1"/>
  <c r="N156" i="9" s="1"/>
  <c r="M94" i="6"/>
  <c r="O157" i="9" s="1"/>
  <c r="O156" i="9" s="1"/>
  <c r="N94" i="6"/>
  <c r="P157" i="9" s="1"/>
  <c r="P156" i="9" s="1"/>
  <c r="O94" i="6"/>
  <c r="Q157" i="9" s="1"/>
  <c r="Q156" i="9" s="1"/>
  <c r="P94" i="6"/>
  <c r="R157" i="9" s="1"/>
  <c r="R156" i="9" s="1"/>
  <c r="Q94" i="6"/>
  <c r="S157" i="9" s="1"/>
  <c r="S156" i="9" s="1"/>
  <c r="R94" i="6"/>
  <c r="T157" i="9" s="1"/>
  <c r="T156" i="9" s="1"/>
  <c r="S94" i="6"/>
  <c r="U157" i="9" s="1"/>
  <c r="U156" i="9" s="1"/>
  <c r="T94" i="6"/>
  <c r="V157" i="9" s="1"/>
  <c r="V156" i="9" s="1"/>
  <c r="U94" i="6"/>
  <c r="W157" i="9" s="1"/>
  <c r="V94" i="6"/>
  <c r="X157" i="9" s="1"/>
  <c r="W94" i="6"/>
  <c r="Y157" i="9" s="1"/>
  <c r="X94" i="6"/>
  <c r="Z157" i="9" s="1"/>
  <c r="AN149" i="9" s="1"/>
  <c r="Y94" i="6"/>
  <c r="AA157" i="9" s="1"/>
  <c r="AO149" i="9" s="1"/>
  <c r="Z94" i="6"/>
  <c r="AB157" i="9" s="1"/>
  <c r="AP149" i="9" s="1"/>
  <c r="AA94" i="6"/>
  <c r="AC157" i="9" s="1"/>
  <c r="AB94" i="6"/>
  <c r="AD157" i="9" s="1"/>
  <c r="AR149" i="9" s="1"/>
  <c r="AC94" i="6"/>
  <c r="AE157" i="9" s="1"/>
  <c r="AS149" i="9" s="1"/>
  <c r="AD94" i="6"/>
  <c r="AF157" i="9" s="1"/>
  <c r="AE94" i="6"/>
  <c r="AG157" i="9" s="1"/>
  <c r="AF94" i="6"/>
  <c r="AH157" i="9" s="1"/>
  <c r="C95" i="6"/>
  <c r="E112" i="15" s="1"/>
  <c r="D95" i="6"/>
  <c r="F112" i="15" s="1"/>
  <c r="E95" i="6"/>
  <c r="G112" i="15" s="1"/>
  <c r="F95" i="6"/>
  <c r="H112" i="15" s="1"/>
  <c r="G95" i="6"/>
  <c r="I112" i="15" s="1"/>
  <c r="H95" i="6"/>
  <c r="J112" i="15" s="1"/>
  <c r="I95" i="6"/>
  <c r="K112" i="15" s="1"/>
  <c r="J95" i="6"/>
  <c r="L112" i="15" s="1"/>
  <c r="K95" i="6"/>
  <c r="M112" i="15" s="1"/>
  <c r="L95" i="6"/>
  <c r="N112" i="15" s="1"/>
  <c r="M95" i="6"/>
  <c r="O112" i="15" s="1"/>
  <c r="N95" i="6"/>
  <c r="P112" i="15" s="1"/>
  <c r="O95" i="6"/>
  <c r="Q112" i="15" s="1"/>
  <c r="P95" i="6"/>
  <c r="R112" i="15" s="1"/>
  <c r="Q95" i="6"/>
  <c r="S112" i="15" s="1"/>
  <c r="R95" i="6"/>
  <c r="T112" i="15" s="1"/>
  <c r="S95" i="6"/>
  <c r="U112" i="15" s="1"/>
  <c r="T95" i="6"/>
  <c r="V112" i="15" s="1"/>
  <c r="U95" i="6"/>
  <c r="W112" i="15" s="1"/>
  <c r="V95" i="6"/>
  <c r="X112" i="15" s="1"/>
  <c r="W95" i="6"/>
  <c r="Y112" i="15" s="1"/>
  <c r="X95" i="6"/>
  <c r="Z112" i="15" s="1"/>
  <c r="Y95" i="6"/>
  <c r="AA112" i="15" s="1"/>
  <c r="Z95" i="6"/>
  <c r="AB112" i="15" s="1"/>
  <c r="AA95" i="6"/>
  <c r="AC112" i="15" s="1"/>
  <c r="AB95" i="6"/>
  <c r="AD112" i="15" s="1"/>
  <c r="AC95" i="6"/>
  <c r="AE112" i="15" s="1"/>
  <c r="AD95" i="6"/>
  <c r="AF112" i="15" s="1"/>
  <c r="AE95" i="6"/>
  <c r="AG112" i="15" s="1"/>
  <c r="AF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C106" i="6"/>
  <c r="E166" i="9" s="1"/>
  <c r="E165" i="9" s="1"/>
  <c r="D106" i="6"/>
  <c r="F166" i="9" s="1"/>
  <c r="F165" i="9" s="1"/>
  <c r="E106" i="6"/>
  <c r="G166" i="9" s="1"/>
  <c r="G165" i="9" s="1"/>
  <c r="F106" i="6"/>
  <c r="H166" i="9" s="1"/>
  <c r="H165" i="9" s="1"/>
  <c r="G106" i="6"/>
  <c r="I166" i="9" s="1"/>
  <c r="I165" i="9" s="1"/>
  <c r="H106" i="6"/>
  <c r="J166" i="9" s="1"/>
  <c r="J165" i="9" s="1"/>
  <c r="I106" i="6"/>
  <c r="K166" i="9" s="1"/>
  <c r="K165" i="9" s="1"/>
  <c r="J106" i="6"/>
  <c r="L166" i="9" s="1"/>
  <c r="L165" i="9" s="1"/>
  <c r="K106" i="6"/>
  <c r="M166" i="9" s="1"/>
  <c r="M165" i="9" s="1"/>
  <c r="L106" i="6"/>
  <c r="N166" i="9" s="1"/>
  <c r="N165" i="9" s="1"/>
  <c r="M106" i="6"/>
  <c r="O166" i="9" s="1"/>
  <c r="O165" i="9" s="1"/>
  <c r="N106" i="6"/>
  <c r="P166" i="9" s="1"/>
  <c r="P165" i="9" s="1"/>
  <c r="O106" i="6"/>
  <c r="Q166" i="9" s="1"/>
  <c r="Q165" i="9" s="1"/>
  <c r="P106" i="6"/>
  <c r="R166" i="9" s="1"/>
  <c r="R165" i="9" s="1"/>
  <c r="Q106" i="6"/>
  <c r="S166" i="9" s="1"/>
  <c r="S165" i="9" s="1"/>
  <c r="R106" i="6"/>
  <c r="T166" i="9" s="1"/>
  <c r="T165" i="9" s="1"/>
  <c r="S106" i="6"/>
  <c r="U166" i="9" s="1"/>
  <c r="U165" i="9" s="1"/>
  <c r="T106" i="6"/>
  <c r="V166" i="9" s="1"/>
  <c r="V165" i="9" s="1"/>
  <c r="U106" i="6"/>
  <c r="W166" i="9" s="1"/>
  <c r="AK158" i="9" s="1"/>
  <c r="AW158" i="9" s="1"/>
  <c r="V106" i="6"/>
  <c r="X166" i="9" s="1"/>
  <c r="W106" i="6"/>
  <c r="Y166" i="9" s="1"/>
  <c r="AM158" i="9" s="1"/>
  <c r="AY158" i="9" s="1"/>
  <c r="X106" i="6"/>
  <c r="Z166" i="9" s="1"/>
  <c r="Y106" i="6"/>
  <c r="AA166" i="9" s="1"/>
  <c r="AO158" i="9" s="1"/>
  <c r="BA158" i="9" s="1"/>
  <c r="Z106" i="6"/>
  <c r="AB166" i="9" s="1"/>
  <c r="AP158" i="9" s="1"/>
  <c r="BB158" i="9" s="1"/>
  <c r="AA106" i="6"/>
  <c r="AC166" i="9" s="1"/>
  <c r="AB106" i="6"/>
  <c r="AD166" i="9" s="1"/>
  <c r="AR158" i="9" s="1"/>
  <c r="BD158" i="9" s="1"/>
  <c r="AC106" i="6"/>
  <c r="AE166" i="9" s="1"/>
  <c r="AS158" i="9" s="1"/>
  <c r="BE158" i="9" s="1"/>
  <c r="AD106" i="6"/>
  <c r="AF166" i="9" s="1"/>
  <c r="AE106" i="6"/>
  <c r="AG166" i="9" s="1"/>
  <c r="AF106" i="6"/>
  <c r="AH166" i="9" s="1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C112" i="6"/>
  <c r="E85" i="9" s="1"/>
  <c r="D112" i="6"/>
  <c r="F85" i="9" s="1"/>
  <c r="E112" i="6"/>
  <c r="G85" i="9" s="1"/>
  <c r="F112" i="6"/>
  <c r="H85" i="9" s="1"/>
  <c r="G112" i="6"/>
  <c r="I85" i="9" s="1"/>
  <c r="H112" i="6"/>
  <c r="J85" i="9" s="1"/>
  <c r="I112" i="6"/>
  <c r="K85" i="9" s="1"/>
  <c r="J112" i="6"/>
  <c r="L85" i="9" s="1"/>
  <c r="K112" i="6"/>
  <c r="M85" i="9" s="1"/>
  <c r="L112" i="6"/>
  <c r="N85" i="9" s="1"/>
  <c r="M112" i="6"/>
  <c r="O85" i="9" s="1"/>
  <c r="N112" i="6"/>
  <c r="P85" i="9" s="1"/>
  <c r="O112" i="6"/>
  <c r="Q85" i="9" s="1"/>
  <c r="P112" i="6"/>
  <c r="R85" i="9" s="1"/>
  <c r="Q112" i="6"/>
  <c r="S85" i="9" s="1"/>
  <c r="R112" i="6"/>
  <c r="T85" i="9" s="1"/>
  <c r="S112" i="6"/>
  <c r="U85" i="9" s="1"/>
  <c r="T112" i="6"/>
  <c r="V85" i="9" s="1"/>
  <c r="U112" i="6"/>
  <c r="W85" i="9" s="1"/>
  <c r="V112" i="6"/>
  <c r="X85" i="9" s="1"/>
  <c r="AL77" i="9" s="1"/>
  <c r="W112" i="6"/>
  <c r="Y85" i="9" s="1"/>
  <c r="X112" i="6"/>
  <c r="Z85" i="9" s="1"/>
  <c r="Y112" i="6"/>
  <c r="AA85" i="9" s="1"/>
  <c r="Z112" i="6"/>
  <c r="AB85" i="9" s="1"/>
  <c r="AP77" i="9" s="1"/>
  <c r="AA112" i="6"/>
  <c r="AC85" i="9" s="1"/>
  <c r="AQ77" i="9" s="1"/>
  <c r="AB112" i="6"/>
  <c r="AD85" i="9" s="1"/>
  <c r="AC112" i="6"/>
  <c r="AE85" i="9" s="1"/>
  <c r="AD112" i="6"/>
  <c r="AF85" i="9" s="1"/>
  <c r="AE112" i="6"/>
  <c r="AG85" i="9" s="1"/>
  <c r="AU77" i="9" s="1"/>
  <c r="AF112" i="6"/>
  <c r="AH85" i="9" s="1"/>
  <c r="C113" i="6"/>
  <c r="E175" i="15" s="1"/>
  <c r="D113" i="6"/>
  <c r="F175" i="15" s="1"/>
  <c r="E113" i="6"/>
  <c r="G175" i="15" s="1"/>
  <c r="F113" i="6"/>
  <c r="H175" i="15" s="1"/>
  <c r="G113" i="6"/>
  <c r="I175" i="15" s="1"/>
  <c r="H113" i="6"/>
  <c r="J175" i="15" s="1"/>
  <c r="I113" i="6"/>
  <c r="K175" i="15" s="1"/>
  <c r="J113" i="6"/>
  <c r="L175" i="15" s="1"/>
  <c r="K113" i="6"/>
  <c r="M175" i="15" s="1"/>
  <c r="L113" i="6"/>
  <c r="N175" i="15" s="1"/>
  <c r="M113" i="6"/>
  <c r="O175" i="15" s="1"/>
  <c r="N113" i="6"/>
  <c r="P175" i="15" s="1"/>
  <c r="O113" i="6"/>
  <c r="Q175" i="15" s="1"/>
  <c r="P113" i="6"/>
  <c r="R175" i="15" s="1"/>
  <c r="Q113" i="6"/>
  <c r="S175" i="15" s="1"/>
  <c r="R113" i="6"/>
  <c r="T175" i="15" s="1"/>
  <c r="S113" i="6"/>
  <c r="U175" i="15" s="1"/>
  <c r="T113" i="6"/>
  <c r="V175" i="15" s="1"/>
  <c r="U113" i="6"/>
  <c r="W175" i="15" s="1"/>
  <c r="V113" i="6"/>
  <c r="X175" i="15" s="1"/>
  <c r="W113" i="6"/>
  <c r="Y175" i="15" s="1"/>
  <c r="X113" i="6"/>
  <c r="Z175" i="15" s="1"/>
  <c r="Y113" i="6"/>
  <c r="AA175" i="15" s="1"/>
  <c r="Z113" i="6"/>
  <c r="AB175" i="15" s="1"/>
  <c r="AA113" i="6"/>
  <c r="AC175" i="15" s="1"/>
  <c r="AB113" i="6"/>
  <c r="AD175" i="15" s="1"/>
  <c r="AC113" i="6"/>
  <c r="AE175" i="15" s="1"/>
  <c r="AD113" i="6"/>
  <c r="AF175" i="15" s="1"/>
  <c r="AE113" i="6"/>
  <c r="AG175" i="15" s="1"/>
  <c r="AF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C124" i="6"/>
  <c r="E184" i="9" s="1"/>
  <c r="E183" i="9" s="1"/>
  <c r="D124" i="6"/>
  <c r="F184" i="9" s="1"/>
  <c r="F183" i="9" s="1"/>
  <c r="E124" i="6"/>
  <c r="G184" i="9" s="1"/>
  <c r="G183" i="9" s="1"/>
  <c r="F124" i="6"/>
  <c r="H184" i="9" s="1"/>
  <c r="H183" i="9" s="1"/>
  <c r="G124" i="6"/>
  <c r="I184" i="9" s="1"/>
  <c r="I183" i="9" s="1"/>
  <c r="H124" i="6"/>
  <c r="J184" i="9" s="1"/>
  <c r="J183" i="9" s="1"/>
  <c r="I124" i="6"/>
  <c r="K184" i="9" s="1"/>
  <c r="K183" i="9" s="1"/>
  <c r="J124" i="6"/>
  <c r="L184" i="9" s="1"/>
  <c r="L183" i="9" s="1"/>
  <c r="K124" i="6"/>
  <c r="M184" i="9" s="1"/>
  <c r="M183" i="9" s="1"/>
  <c r="L124" i="6"/>
  <c r="N184" i="9" s="1"/>
  <c r="N183" i="9" s="1"/>
  <c r="M124" i="6"/>
  <c r="O184" i="9" s="1"/>
  <c r="O183" i="9" s="1"/>
  <c r="N124" i="6"/>
  <c r="P184" i="9" s="1"/>
  <c r="P183" i="9" s="1"/>
  <c r="O124" i="6"/>
  <c r="Q184" i="9" s="1"/>
  <c r="Q183" i="9" s="1"/>
  <c r="P124" i="6"/>
  <c r="R184" i="9" s="1"/>
  <c r="R183" i="9" s="1"/>
  <c r="Q124" i="6"/>
  <c r="S184" i="9" s="1"/>
  <c r="S183" i="9" s="1"/>
  <c r="R124" i="6"/>
  <c r="T184" i="9" s="1"/>
  <c r="T183" i="9" s="1"/>
  <c r="S124" i="6"/>
  <c r="U184" i="9" s="1"/>
  <c r="U183" i="9" s="1"/>
  <c r="T124" i="6"/>
  <c r="V184" i="9" s="1"/>
  <c r="V183" i="9" s="1"/>
  <c r="U124" i="6"/>
  <c r="W184" i="9" s="1"/>
  <c r="AK176" i="9" s="1"/>
  <c r="AW176" i="9" s="1"/>
  <c r="V124" i="6"/>
  <c r="X184" i="9" s="1"/>
  <c r="W124" i="6"/>
  <c r="Y184" i="9" s="1"/>
  <c r="X124" i="6"/>
  <c r="Z184" i="9" s="1"/>
  <c r="AN176" i="9" s="1"/>
  <c r="AZ176" i="9" s="1"/>
  <c r="Y124" i="6"/>
  <c r="AA184" i="9" s="1"/>
  <c r="AO176" i="9" s="1"/>
  <c r="BA176" i="9" s="1"/>
  <c r="Z124" i="6"/>
  <c r="AB184" i="9" s="1"/>
  <c r="AP176" i="9" s="1"/>
  <c r="BB176" i="9" s="1"/>
  <c r="AA124" i="6"/>
  <c r="AC184" i="9" s="1"/>
  <c r="AB124" i="6"/>
  <c r="AD184" i="9" s="1"/>
  <c r="AC124" i="6"/>
  <c r="AE184" i="9" s="1"/>
  <c r="AD124" i="6"/>
  <c r="AF184" i="9" s="1"/>
  <c r="AE124" i="6"/>
  <c r="AG184" i="9" s="1"/>
  <c r="AF124" i="6"/>
  <c r="AH184" i="9" s="1"/>
  <c r="C125" i="6"/>
  <c r="E193" i="15" s="1"/>
  <c r="D125" i="6"/>
  <c r="F193" i="15" s="1"/>
  <c r="E125" i="6"/>
  <c r="G193" i="15" s="1"/>
  <c r="F125" i="6"/>
  <c r="H193" i="15" s="1"/>
  <c r="G125" i="6"/>
  <c r="I193" i="15" s="1"/>
  <c r="H125" i="6"/>
  <c r="J193" i="15" s="1"/>
  <c r="I125" i="6"/>
  <c r="K193" i="15" s="1"/>
  <c r="J125" i="6"/>
  <c r="L193" i="15" s="1"/>
  <c r="K125" i="6"/>
  <c r="M193" i="15" s="1"/>
  <c r="L125" i="6"/>
  <c r="N193" i="15" s="1"/>
  <c r="M125" i="6"/>
  <c r="O193" i="15" s="1"/>
  <c r="N125" i="6"/>
  <c r="P193" i="15" s="1"/>
  <c r="O125" i="6"/>
  <c r="Q193" i="15" s="1"/>
  <c r="P125" i="6"/>
  <c r="R193" i="15" s="1"/>
  <c r="Q125" i="6"/>
  <c r="S193" i="15" s="1"/>
  <c r="R125" i="6"/>
  <c r="T193" i="15" s="1"/>
  <c r="S125" i="6"/>
  <c r="U193" i="15" s="1"/>
  <c r="T125" i="6"/>
  <c r="V193" i="15" s="1"/>
  <c r="U125" i="6"/>
  <c r="W193" i="15" s="1"/>
  <c r="V125" i="6"/>
  <c r="X193" i="15" s="1"/>
  <c r="W125" i="6"/>
  <c r="Y193" i="15" s="1"/>
  <c r="X125" i="6"/>
  <c r="Z193" i="15" s="1"/>
  <c r="Y125" i="6"/>
  <c r="AA193" i="15" s="1"/>
  <c r="Z125" i="6"/>
  <c r="AB193" i="15" s="1"/>
  <c r="AA125" i="6"/>
  <c r="AC193" i="15" s="1"/>
  <c r="AB125" i="6"/>
  <c r="AD193" i="15" s="1"/>
  <c r="AC125" i="6"/>
  <c r="AE193" i="15" s="1"/>
  <c r="AD125" i="6"/>
  <c r="AF193" i="15" s="1"/>
  <c r="AE125" i="6"/>
  <c r="AG193" i="15" s="1"/>
  <c r="AF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C130" i="6"/>
  <c r="E193" i="9" s="1"/>
  <c r="E192" i="9" s="1"/>
  <c r="D130" i="6"/>
  <c r="F193" i="9" s="1"/>
  <c r="F192" i="9" s="1"/>
  <c r="E130" i="6"/>
  <c r="G193" i="9" s="1"/>
  <c r="G192" i="9" s="1"/>
  <c r="F130" i="6"/>
  <c r="H193" i="9" s="1"/>
  <c r="H192" i="9" s="1"/>
  <c r="G130" i="6"/>
  <c r="I193" i="9" s="1"/>
  <c r="I192" i="9" s="1"/>
  <c r="H130" i="6"/>
  <c r="J193" i="9" s="1"/>
  <c r="J192" i="9" s="1"/>
  <c r="I130" i="6"/>
  <c r="K193" i="9" s="1"/>
  <c r="K192" i="9" s="1"/>
  <c r="J130" i="6"/>
  <c r="L193" i="9" s="1"/>
  <c r="L192" i="9" s="1"/>
  <c r="K130" i="6"/>
  <c r="M193" i="9" s="1"/>
  <c r="M192" i="9" s="1"/>
  <c r="L130" i="6"/>
  <c r="N193" i="9" s="1"/>
  <c r="N192" i="9" s="1"/>
  <c r="M130" i="6"/>
  <c r="O193" i="9" s="1"/>
  <c r="O192" i="9" s="1"/>
  <c r="N130" i="6"/>
  <c r="P193" i="9" s="1"/>
  <c r="P192" i="9" s="1"/>
  <c r="O130" i="6"/>
  <c r="Q193" i="9" s="1"/>
  <c r="Q192" i="9" s="1"/>
  <c r="P130" i="6"/>
  <c r="R193" i="9" s="1"/>
  <c r="R192" i="9" s="1"/>
  <c r="Q130" i="6"/>
  <c r="S193" i="9" s="1"/>
  <c r="S192" i="9" s="1"/>
  <c r="R130" i="6"/>
  <c r="T193" i="9" s="1"/>
  <c r="T192" i="9" s="1"/>
  <c r="S130" i="6"/>
  <c r="U193" i="9" s="1"/>
  <c r="U192" i="9" s="1"/>
  <c r="T130" i="6"/>
  <c r="V193" i="9" s="1"/>
  <c r="V192" i="9" s="1"/>
  <c r="U130" i="6"/>
  <c r="W193" i="9" s="1"/>
  <c r="W192" i="9" s="1"/>
  <c r="V130" i="6"/>
  <c r="X193" i="9" s="1"/>
  <c r="X192" i="9" s="1"/>
  <c r="W130" i="6"/>
  <c r="Y193" i="9" s="1"/>
  <c r="Y192" i="9" s="1"/>
  <c r="X130" i="6"/>
  <c r="Z193" i="9" s="1"/>
  <c r="Z192" i="9" s="1"/>
  <c r="Y130" i="6"/>
  <c r="AA193" i="9" s="1"/>
  <c r="AA192" i="9" s="1"/>
  <c r="Z130" i="6"/>
  <c r="AB193" i="9" s="1"/>
  <c r="AB192" i="9" s="1"/>
  <c r="AA130" i="6"/>
  <c r="AC193" i="9" s="1"/>
  <c r="AC192" i="9" s="1"/>
  <c r="AB130" i="6"/>
  <c r="AD193" i="9" s="1"/>
  <c r="AD192" i="9" s="1"/>
  <c r="AC130" i="6"/>
  <c r="AE193" i="9" s="1"/>
  <c r="AE192" i="9" s="1"/>
  <c r="AD130" i="6"/>
  <c r="AF193" i="9" s="1"/>
  <c r="AF192" i="9" s="1"/>
  <c r="AE130" i="6"/>
  <c r="AG193" i="9" s="1"/>
  <c r="AG192" i="9" s="1"/>
  <c r="AF130" i="6"/>
  <c r="AH193" i="9" s="1"/>
  <c r="AH192" i="9" s="1"/>
  <c r="C131" i="6"/>
  <c r="E211" i="15" s="1"/>
  <c r="D131" i="6"/>
  <c r="F211" i="15" s="1"/>
  <c r="E131" i="6"/>
  <c r="G211" i="15" s="1"/>
  <c r="F131" i="6"/>
  <c r="H211" i="15" s="1"/>
  <c r="G131" i="6"/>
  <c r="I211" i="15" s="1"/>
  <c r="H131" i="6"/>
  <c r="J211" i="15" s="1"/>
  <c r="I131" i="6"/>
  <c r="K211" i="15" s="1"/>
  <c r="J131" i="6"/>
  <c r="L211" i="15" s="1"/>
  <c r="K131" i="6"/>
  <c r="M211" i="15" s="1"/>
  <c r="L131" i="6"/>
  <c r="N211" i="15" s="1"/>
  <c r="M131" i="6"/>
  <c r="O211" i="15" s="1"/>
  <c r="N131" i="6"/>
  <c r="P211" i="15" s="1"/>
  <c r="O131" i="6"/>
  <c r="Q211" i="15" s="1"/>
  <c r="P131" i="6"/>
  <c r="R211" i="15" s="1"/>
  <c r="Q131" i="6"/>
  <c r="S211" i="15" s="1"/>
  <c r="R131" i="6"/>
  <c r="T211" i="15" s="1"/>
  <c r="S131" i="6"/>
  <c r="U211" i="15" s="1"/>
  <c r="T131" i="6"/>
  <c r="V211" i="15" s="1"/>
  <c r="U131" i="6"/>
  <c r="W211" i="15" s="1"/>
  <c r="V131" i="6"/>
  <c r="X211" i="15" s="1"/>
  <c r="W131" i="6"/>
  <c r="Y211" i="15" s="1"/>
  <c r="X131" i="6"/>
  <c r="Z211" i="15" s="1"/>
  <c r="Y131" i="6"/>
  <c r="AA211" i="15" s="1"/>
  <c r="Z131" i="6"/>
  <c r="AB211" i="15" s="1"/>
  <c r="AA131" i="6"/>
  <c r="AC211" i="15" s="1"/>
  <c r="AB131" i="6"/>
  <c r="AD211" i="15" s="1"/>
  <c r="AC131" i="6"/>
  <c r="AE211" i="15" s="1"/>
  <c r="AD131" i="6"/>
  <c r="AF211" i="15" s="1"/>
  <c r="AE131" i="6"/>
  <c r="AG211" i="15" s="1"/>
  <c r="AF131" i="6"/>
  <c r="AH211" i="15" s="1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C137" i="6"/>
  <c r="E202" i="15" s="1"/>
  <c r="D137" i="6"/>
  <c r="F202" i="15" s="1"/>
  <c r="E137" i="6"/>
  <c r="G202" i="15" s="1"/>
  <c r="F137" i="6"/>
  <c r="H202" i="15" s="1"/>
  <c r="G137" i="6"/>
  <c r="I202" i="15" s="1"/>
  <c r="H137" i="6"/>
  <c r="J202" i="15" s="1"/>
  <c r="I137" i="6"/>
  <c r="K202" i="15" s="1"/>
  <c r="J137" i="6"/>
  <c r="L202" i="15" s="1"/>
  <c r="K137" i="6"/>
  <c r="M202" i="15" s="1"/>
  <c r="L137" i="6"/>
  <c r="N202" i="15" s="1"/>
  <c r="M137" i="6"/>
  <c r="O202" i="15" s="1"/>
  <c r="N137" i="6"/>
  <c r="P202" i="15" s="1"/>
  <c r="O137" i="6"/>
  <c r="Q202" i="15" s="1"/>
  <c r="P137" i="6"/>
  <c r="R202" i="15" s="1"/>
  <c r="Q137" i="6"/>
  <c r="S202" i="15" s="1"/>
  <c r="R137" i="6"/>
  <c r="T202" i="15" s="1"/>
  <c r="S137" i="6"/>
  <c r="U202" i="15" s="1"/>
  <c r="T137" i="6"/>
  <c r="V202" i="15" s="1"/>
  <c r="U137" i="6"/>
  <c r="W202" i="15" s="1"/>
  <c r="V137" i="6"/>
  <c r="X202" i="15" s="1"/>
  <c r="W137" i="6"/>
  <c r="Y202" i="15" s="1"/>
  <c r="X137" i="6"/>
  <c r="Z202" i="15" s="1"/>
  <c r="Y137" i="6"/>
  <c r="AA202" i="15" s="1"/>
  <c r="Z137" i="6"/>
  <c r="AB202" i="15" s="1"/>
  <c r="AA137" i="6"/>
  <c r="AC202" i="15" s="1"/>
  <c r="AB137" i="6"/>
  <c r="AD202" i="15" s="1"/>
  <c r="AC137" i="6"/>
  <c r="AE202" i="15" s="1"/>
  <c r="AD137" i="6"/>
  <c r="AF202" i="15" s="1"/>
  <c r="AE137" i="6"/>
  <c r="AG202" i="15" s="1"/>
  <c r="AF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C143" i="6"/>
  <c r="E67" i="15" s="1"/>
  <c r="D143" i="6"/>
  <c r="F67" i="15" s="1"/>
  <c r="E143" i="6"/>
  <c r="G67" i="15" s="1"/>
  <c r="F143" i="6"/>
  <c r="H67" i="15" s="1"/>
  <c r="G143" i="6"/>
  <c r="I67" i="15" s="1"/>
  <c r="H143" i="6"/>
  <c r="J67" i="15" s="1"/>
  <c r="I143" i="6"/>
  <c r="K67" i="15" s="1"/>
  <c r="J143" i="6"/>
  <c r="L67" i="15" s="1"/>
  <c r="K143" i="6"/>
  <c r="M67" i="15" s="1"/>
  <c r="L143" i="6"/>
  <c r="N67" i="15" s="1"/>
  <c r="M143" i="6"/>
  <c r="O67" i="15" s="1"/>
  <c r="N143" i="6"/>
  <c r="P67" i="15" s="1"/>
  <c r="O143" i="6"/>
  <c r="Q67" i="15" s="1"/>
  <c r="P143" i="6"/>
  <c r="R67" i="15" s="1"/>
  <c r="Q143" i="6"/>
  <c r="S67" i="15" s="1"/>
  <c r="R143" i="6"/>
  <c r="T67" i="15" s="1"/>
  <c r="S143" i="6"/>
  <c r="U67" i="15" s="1"/>
  <c r="T143" i="6"/>
  <c r="V67" i="15" s="1"/>
  <c r="U143" i="6"/>
  <c r="W67" i="15" s="1"/>
  <c r="V143" i="6"/>
  <c r="X67" i="15" s="1"/>
  <c r="W143" i="6"/>
  <c r="Y67" i="15" s="1"/>
  <c r="X143" i="6"/>
  <c r="Z67" i="15" s="1"/>
  <c r="Y143" i="6"/>
  <c r="AA67" i="15" s="1"/>
  <c r="Z143" i="6"/>
  <c r="AB67" i="15" s="1"/>
  <c r="AA143" i="6"/>
  <c r="AC67" i="15" s="1"/>
  <c r="AB143" i="6"/>
  <c r="AD67" i="15" s="1"/>
  <c r="AC143" i="6"/>
  <c r="AE67" i="15" s="1"/>
  <c r="AD143" i="6"/>
  <c r="AF67" i="15" s="1"/>
  <c r="AE143" i="6"/>
  <c r="AG67" i="15" s="1"/>
  <c r="AF143" i="6"/>
  <c r="AH67" i="15" s="1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C154" i="6"/>
  <c r="E229" i="9" s="1"/>
  <c r="E228" i="9" s="1"/>
  <c r="D154" i="6"/>
  <c r="F229" i="9" s="1"/>
  <c r="F228" i="9" s="1"/>
  <c r="E154" i="6"/>
  <c r="G229" i="9" s="1"/>
  <c r="G228" i="9" s="1"/>
  <c r="F154" i="6"/>
  <c r="H229" i="9" s="1"/>
  <c r="H228" i="9" s="1"/>
  <c r="G154" i="6"/>
  <c r="I229" i="9" s="1"/>
  <c r="I228" i="9" s="1"/>
  <c r="H154" i="6"/>
  <c r="J229" i="9" s="1"/>
  <c r="J228" i="9" s="1"/>
  <c r="I154" i="6"/>
  <c r="K229" i="9" s="1"/>
  <c r="K228" i="9" s="1"/>
  <c r="J154" i="6"/>
  <c r="L229" i="9" s="1"/>
  <c r="L228" i="9" s="1"/>
  <c r="K154" i="6"/>
  <c r="M229" i="9" s="1"/>
  <c r="M228" i="9" s="1"/>
  <c r="L154" i="6"/>
  <c r="N229" i="9" s="1"/>
  <c r="N228" i="9" s="1"/>
  <c r="M154" i="6"/>
  <c r="O229" i="9" s="1"/>
  <c r="O228" i="9" s="1"/>
  <c r="N154" i="6"/>
  <c r="P229" i="9" s="1"/>
  <c r="P228" i="9" s="1"/>
  <c r="O154" i="6"/>
  <c r="Q229" i="9" s="1"/>
  <c r="Q228" i="9" s="1"/>
  <c r="P154" i="6"/>
  <c r="R229" i="9" s="1"/>
  <c r="R228" i="9" s="1"/>
  <c r="Q154" i="6"/>
  <c r="S229" i="9" s="1"/>
  <c r="S228" i="9" s="1"/>
  <c r="R154" i="6"/>
  <c r="T229" i="9" s="1"/>
  <c r="T228" i="9" s="1"/>
  <c r="S154" i="6"/>
  <c r="U229" i="9" s="1"/>
  <c r="U228" i="9" s="1"/>
  <c r="T154" i="6"/>
  <c r="V229" i="9" s="1"/>
  <c r="V228" i="9" s="1"/>
  <c r="U154" i="6"/>
  <c r="W229" i="9" s="1"/>
  <c r="V154" i="6"/>
  <c r="X229" i="9" s="1"/>
  <c r="W154" i="6"/>
  <c r="Y229" i="9" s="1"/>
  <c r="X154" i="6"/>
  <c r="Z229" i="9" s="1"/>
  <c r="AN221" i="9" s="1"/>
  <c r="AZ221" i="9" s="1"/>
  <c r="Y154" i="6"/>
  <c r="AA229" i="9" s="1"/>
  <c r="AO221" i="9" s="1"/>
  <c r="BA221" i="9" s="1"/>
  <c r="Z154" i="6"/>
  <c r="AB229" i="9" s="1"/>
  <c r="AA154" i="6"/>
  <c r="AC229" i="9" s="1"/>
  <c r="AB154" i="6"/>
  <c r="AD229" i="9" s="1"/>
  <c r="AR221" i="9" s="1"/>
  <c r="BD221" i="9" s="1"/>
  <c r="AC154" i="6"/>
  <c r="AE229" i="9" s="1"/>
  <c r="AS221" i="9" s="1"/>
  <c r="BE221" i="9" s="1"/>
  <c r="AD154" i="6"/>
  <c r="AF229" i="9" s="1"/>
  <c r="AT221" i="9" s="1"/>
  <c r="BF221" i="9" s="1"/>
  <c r="AE154" i="6"/>
  <c r="AG229" i="9" s="1"/>
  <c r="AF154" i="6"/>
  <c r="AH229" i="9" s="1"/>
  <c r="AH228" i="9" s="1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M17" i="6"/>
  <c r="O40" i="15" s="1"/>
  <c r="N17" i="6"/>
  <c r="P40" i="15" s="1"/>
  <c r="O17" i="6"/>
  <c r="Q40" i="15" s="1"/>
  <c r="P17" i="6"/>
  <c r="R40" i="15" s="1"/>
  <c r="Q17" i="6"/>
  <c r="S40" i="15" s="1"/>
  <c r="R17" i="6"/>
  <c r="T40" i="15" s="1"/>
  <c r="S17" i="6"/>
  <c r="U40" i="15" s="1"/>
  <c r="T17" i="6"/>
  <c r="V40" i="15" s="1"/>
  <c r="U17" i="6"/>
  <c r="W40" i="15" s="1"/>
  <c r="V17" i="6"/>
  <c r="X40" i="15" s="1"/>
  <c r="W17" i="6"/>
  <c r="Y40" i="15" s="1"/>
  <c r="X17" i="6"/>
  <c r="Z40" i="15" s="1"/>
  <c r="Y17" i="6"/>
  <c r="AA40" i="15" s="1"/>
  <c r="Z17" i="6"/>
  <c r="AB40" i="15" s="1"/>
  <c r="AA17" i="6"/>
  <c r="AC40" i="15" s="1"/>
  <c r="AB17" i="6"/>
  <c r="AD40" i="15" s="1"/>
  <c r="AC17" i="6"/>
  <c r="AE40" i="15" s="1"/>
  <c r="AD17" i="6"/>
  <c r="AF40" i="15" s="1"/>
  <c r="AE17" i="6"/>
  <c r="AG40" i="15" s="1"/>
  <c r="AF17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E6" i="6"/>
  <c r="F6" i="6"/>
  <c r="G6" i="6"/>
  <c r="H6" i="6"/>
  <c r="I6" i="6"/>
  <c r="J6" i="6"/>
  <c r="K6" i="6"/>
  <c r="L6" i="6"/>
  <c r="E7" i="6"/>
  <c r="F7" i="6"/>
  <c r="G7" i="6"/>
  <c r="H7" i="6"/>
  <c r="I7" i="6"/>
  <c r="J7" i="6"/>
  <c r="K7" i="6"/>
  <c r="L7" i="6"/>
  <c r="E8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E11" i="6"/>
  <c r="F11" i="6"/>
  <c r="G11" i="6"/>
  <c r="H11" i="6"/>
  <c r="I11" i="6"/>
  <c r="J11" i="6"/>
  <c r="K11" i="6"/>
  <c r="L11" i="6"/>
  <c r="E12" i="6"/>
  <c r="F12" i="6"/>
  <c r="G12" i="6"/>
  <c r="H12" i="6"/>
  <c r="I12" i="6"/>
  <c r="J12" i="6"/>
  <c r="K12" i="6"/>
  <c r="L12" i="6"/>
  <c r="E13" i="6"/>
  <c r="F13" i="6"/>
  <c r="G13" i="6"/>
  <c r="H13" i="6"/>
  <c r="I13" i="6"/>
  <c r="J13" i="6"/>
  <c r="K13" i="6"/>
  <c r="L13" i="6"/>
  <c r="E14" i="6"/>
  <c r="F14" i="6"/>
  <c r="G14" i="6"/>
  <c r="H14" i="6"/>
  <c r="I14" i="6"/>
  <c r="J14" i="6"/>
  <c r="K14" i="6"/>
  <c r="L14" i="6"/>
  <c r="E15" i="6"/>
  <c r="F15" i="6"/>
  <c r="G15" i="6"/>
  <c r="H15" i="6"/>
  <c r="I15" i="6"/>
  <c r="J15" i="6"/>
  <c r="K15" i="6"/>
  <c r="L15" i="6"/>
  <c r="E16" i="6"/>
  <c r="F16" i="6"/>
  <c r="G16" i="6"/>
  <c r="H16" i="6"/>
  <c r="I16" i="6"/>
  <c r="J16" i="6"/>
  <c r="K16" i="6"/>
  <c r="L16" i="6"/>
  <c r="E17" i="6"/>
  <c r="G40" i="15" s="1"/>
  <c r="F17" i="6"/>
  <c r="H40" i="15" s="1"/>
  <c r="G17" i="6"/>
  <c r="I40" i="15" s="1"/>
  <c r="H17" i="6"/>
  <c r="J40" i="15" s="1"/>
  <c r="I17" i="6"/>
  <c r="K40" i="15" s="1"/>
  <c r="J17" i="6"/>
  <c r="L40" i="15" s="1"/>
  <c r="K17" i="6"/>
  <c r="M40" i="15" s="1"/>
  <c r="L17" i="6"/>
  <c r="N40" i="15" s="1"/>
  <c r="E18" i="6"/>
  <c r="F18" i="6"/>
  <c r="G18" i="6"/>
  <c r="H18" i="6"/>
  <c r="I18" i="6"/>
  <c r="J18" i="6"/>
  <c r="K18" i="6"/>
  <c r="L18" i="6"/>
  <c r="E19" i="6"/>
  <c r="F19" i="6"/>
  <c r="G19" i="6"/>
  <c r="H19" i="6"/>
  <c r="I19" i="6"/>
  <c r="J19" i="6"/>
  <c r="K19" i="6"/>
  <c r="L19" i="6"/>
  <c r="E20" i="6"/>
  <c r="F20" i="6"/>
  <c r="G20" i="6"/>
  <c r="H20" i="6"/>
  <c r="I20" i="6"/>
  <c r="J20" i="6"/>
  <c r="K20" i="6"/>
  <c r="L20" i="6"/>
  <c r="E21" i="6"/>
  <c r="F21" i="6"/>
  <c r="G21" i="6"/>
  <c r="H21" i="6"/>
  <c r="I21" i="6"/>
  <c r="J21" i="6"/>
  <c r="K21" i="6"/>
  <c r="L21" i="6"/>
  <c r="E22" i="6"/>
  <c r="F22" i="6"/>
  <c r="G22" i="6"/>
  <c r="H22" i="6"/>
  <c r="I22" i="6"/>
  <c r="J22" i="6"/>
  <c r="K22" i="6"/>
  <c r="L22" i="6"/>
  <c r="E23" i="6"/>
  <c r="F23" i="6"/>
  <c r="G23" i="6"/>
  <c r="H23" i="6"/>
  <c r="I23" i="6"/>
  <c r="J23" i="6"/>
  <c r="K23" i="6"/>
  <c r="L23" i="6"/>
  <c r="E24" i="6"/>
  <c r="F24" i="6"/>
  <c r="G24" i="6"/>
  <c r="H24" i="6"/>
  <c r="I24" i="6"/>
  <c r="J24" i="6"/>
  <c r="K24" i="6"/>
  <c r="L24" i="6"/>
  <c r="E25" i="6"/>
  <c r="F25" i="6"/>
  <c r="G25" i="6"/>
  <c r="H25" i="6"/>
  <c r="I25" i="6"/>
  <c r="J25" i="6"/>
  <c r="K25" i="6"/>
  <c r="L25" i="6"/>
  <c r="E26" i="6"/>
  <c r="F26" i="6"/>
  <c r="G26" i="6"/>
  <c r="H26" i="6"/>
  <c r="I26" i="6"/>
  <c r="J26" i="6"/>
  <c r="K26" i="6"/>
  <c r="L26" i="6"/>
  <c r="E27" i="6"/>
  <c r="F27" i="6"/>
  <c r="G27" i="6"/>
  <c r="H27" i="6"/>
  <c r="I27" i="6"/>
  <c r="J27" i="6"/>
  <c r="K27" i="6"/>
  <c r="L27" i="6"/>
  <c r="E28" i="6"/>
  <c r="F28" i="6"/>
  <c r="G28" i="6"/>
  <c r="H28" i="6"/>
  <c r="I28" i="6"/>
  <c r="J28" i="6"/>
  <c r="K28" i="6"/>
  <c r="L28" i="6"/>
  <c r="E29" i="6"/>
  <c r="F29" i="6"/>
  <c r="G29" i="6"/>
  <c r="H29" i="6"/>
  <c r="I29" i="6"/>
  <c r="J29" i="6"/>
  <c r="K29" i="6"/>
  <c r="L29" i="6"/>
  <c r="E30" i="6"/>
  <c r="F30" i="6"/>
  <c r="G30" i="6"/>
  <c r="H30" i="6"/>
  <c r="I30" i="6"/>
  <c r="J30" i="6"/>
  <c r="K30" i="6"/>
  <c r="L30" i="6"/>
  <c r="D6" i="6"/>
  <c r="D7" i="6"/>
  <c r="D8" i="6"/>
  <c r="D9" i="6"/>
  <c r="D10" i="6"/>
  <c r="D11" i="6"/>
  <c r="D12" i="6"/>
  <c r="D13" i="6"/>
  <c r="D14" i="6"/>
  <c r="D15" i="6"/>
  <c r="D16" i="6"/>
  <c r="D17" i="6"/>
  <c r="F40" i="15" s="1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C6" i="6"/>
  <c r="C7" i="6"/>
  <c r="C8" i="6"/>
  <c r="C9" i="6"/>
  <c r="C10" i="6"/>
  <c r="C11" i="6"/>
  <c r="C12" i="6"/>
  <c r="C13" i="6"/>
  <c r="C14" i="6"/>
  <c r="C15" i="6"/>
  <c r="C16" i="6"/>
  <c r="C17" i="6"/>
  <c r="E40" i="15" s="1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5" i="6"/>
  <c r="AG196" i="15" l="1"/>
  <c r="AG197" i="15"/>
  <c r="AG198" i="15"/>
  <c r="AG199" i="15"/>
  <c r="AG200" i="15"/>
  <c r="AG195" i="15"/>
  <c r="BM194" i="15"/>
  <c r="AC195" i="15"/>
  <c r="AC197" i="15"/>
  <c r="AC198" i="15"/>
  <c r="AC199" i="15"/>
  <c r="AC200" i="15"/>
  <c r="AC196" i="15"/>
  <c r="BI194" i="15"/>
  <c r="Y196" i="15"/>
  <c r="Y197" i="15"/>
  <c r="Y198" i="15"/>
  <c r="Y199" i="15"/>
  <c r="Y200" i="15"/>
  <c r="Y195" i="15"/>
  <c r="BE194" i="15"/>
  <c r="U195" i="15"/>
  <c r="U197" i="15"/>
  <c r="U198" i="15"/>
  <c r="U199" i="15"/>
  <c r="U200" i="15"/>
  <c r="U196" i="15"/>
  <c r="Q196" i="15"/>
  <c r="Q198" i="15"/>
  <c r="Q199" i="15"/>
  <c r="Q200" i="15"/>
  <c r="Q195" i="15"/>
  <c r="Q197" i="15"/>
  <c r="M195" i="15"/>
  <c r="M197" i="15"/>
  <c r="M198" i="15"/>
  <c r="M199" i="15"/>
  <c r="M200" i="15"/>
  <c r="M196" i="15"/>
  <c r="M201" i="15" s="1"/>
  <c r="I196" i="15"/>
  <c r="I198" i="15"/>
  <c r="I199" i="15"/>
  <c r="I200" i="15"/>
  <c r="I195" i="15"/>
  <c r="I197" i="15"/>
  <c r="E197" i="15"/>
  <c r="E200" i="15"/>
  <c r="E196" i="15"/>
  <c r="E199" i="15"/>
  <c r="E195" i="15"/>
  <c r="E201" i="15" s="1"/>
  <c r="E198" i="15"/>
  <c r="AG204" i="15"/>
  <c r="AG205" i="15"/>
  <c r="AG206" i="15"/>
  <c r="AG207" i="15"/>
  <c r="AG208" i="15"/>
  <c r="AG209" i="15"/>
  <c r="BM203" i="15"/>
  <c r="AC204" i="15"/>
  <c r="AC205" i="15"/>
  <c r="AC206" i="15"/>
  <c r="AC207" i="15"/>
  <c r="AC208" i="15"/>
  <c r="AC209" i="15"/>
  <c r="BI203" i="15"/>
  <c r="Y204" i="15"/>
  <c r="Y205" i="15"/>
  <c r="Y206" i="15"/>
  <c r="Y207" i="15"/>
  <c r="Y208" i="15"/>
  <c r="Y209" i="15"/>
  <c r="BE203" i="15"/>
  <c r="U204" i="15"/>
  <c r="U205" i="15"/>
  <c r="U206" i="15"/>
  <c r="U207" i="15"/>
  <c r="U208" i="15"/>
  <c r="U209" i="15"/>
  <c r="Q204" i="15"/>
  <c r="Q205" i="15"/>
  <c r="Q206" i="15"/>
  <c r="Q207" i="15"/>
  <c r="Q208" i="15"/>
  <c r="Q209" i="15"/>
  <c r="Q210" i="15"/>
  <c r="M204" i="15"/>
  <c r="M205" i="15"/>
  <c r="M206" i="15"/>
  <c r="M207" i="15"/>
  <c r="M208" i="15"/>
  <c r="M209" i="15"/>
  <c r="I204" i="15"/>
  <c r="I205" i="15"/>
  <c r="I206" i="15"/>
  <c r="I207" i="15"/>
  <c r="I208" i="15"/>
  <c r="I209" i="15"/>
  <c r="E206" i="15"/>
  <c r="E209" i="15"/>
  <c r="E205" i="15"/>
  <c r="E204" i="15"/>
  <c r="E210" i="15" s="1"/>
  <c r="E208" i="15"/>
  <c r="E207" i="15"/>
  <c r="BM185" i="15"/>
  <c r="AG187" i="15"/>
  <c r="AG192" i="15" s="1"/>
  <c r="BM186" i="15"/>
  <c r="BI185" i="15"/>
  <c r="AC187" i="15"/>
  <c r="BI186" i="15"/>
  <c r="AC192" i="15"/>
  <c r="BE185" i="15"/>
  <c r="Y187" i="15"/>
  <c r="Y192" i="15" s="1"/>
  <c r="BE186" i="15"/>
  <c r="U187" i="15"/>
  <c r="U191" i="15"/>
  <c r="U186" i="15"/>
  <c r="U190" i="15"/>
  <c r="U189" i="15"/>
  <c r="U188" i="15"/>
  <c r="U192" i="15" s="1"/>
  <c r="Q187" i="15"/>
  <c r="Q191" i="15"/>
  <c r="Q186" i="15"/>
  <c r="Q190" i="15"/>
  <c r="Q189" i="15"/>
  <c r="Q188" i="15"/>
  <c r="M187" i="15"/>
  <c r="M191" i="15"/>
  <c r="M186" i="15"/>
  <c r="M190" i="15"/>
  <c r="M189" i="15"/>
  <c r="M188" i="15"/>
  <c r="M192" i="15" s="1"/>
  <c r="I187" i="15"/>
  <c r="I191" i="15"/>
  <c r="I186" i="15"/>
  <c r="I190" i="15"/>
  <c r="I192" i="15" s="1"/>
  <c r="I189" i="15"/>
  <c r="I188" i="15"/>
  <c r="E191" i="15"/>
  <c r="E187" i="15"/>
  <c r="E190" i="15"/>
  <c r="E186" i="15"/>
  <c r="E189" i="15"/>
  <c r="E188" i="15"/>
  <c r="AG168" i="15"/>
  <c r="AG169" i="15"/>
  <c r="AG170" i="15"/>
  <c r="AG171" i="15"/>
  <c r="AG172" i="15"/>
  <c r="AG173" i="15"/>
  <c r="BM167" i="15"/>
  <c r="AC168" i="15"/>
  <c r="AC169" i="15"/>
  <c r="AC170" i="15"/>
  <c r="AC171" i="15"/>
  <c r="AC172" i="15"/>
  <c r="AC173" i="15"/>
  <c r="BI167" i="15"/>
  <c r="Y168" i="15"/>
  <c r="Y169" i="15"/>
  <c r="Y170" i="15"/>
  <c r="Y171" i="15"/>
  <c r="Y172" i="15"/>
  <c r="Y173" i="15"/>
  <c r="BE167" i="15"/>
  <c r="U168" i="15"/>
  <c r="U169" i="15"/>
  <c r="U170" i="15"/>
  <c r="U171" i="15"/>
  <c r="U172" i="15"/>
  <c r="U173" i="15"/>
  <c r="Q168" i="15"/>
  <c r="Q169" i="15"/>
  <c r="Q170" i="15"/>
  <c r="Q171" i="15"/>
  <c r="Q172" i="15"/>
  <c r="Q173" i="15"/>
  <c r="Q174" i="15"/>
  <c r="M168" i="15"/>
  <c r="M169" i="15"/>
  <c r="M170" i="15"/>
  <c r="M171" i="15"/>
  <c r="M172" i="15"/>
  <c r="M173" i="15"/>
  <c r="I168" i="15"/>
  <c r="I169" i="15"/>
  <c r="I170" i="15"/>
  <c r="I171" i="15"/>
  <c r="I172" i="15"/>
  <c r="I173" i="15"/>
  <c r="E172" i="15"/>
  <c r="E168" i="15"/>
  <c r="E171" i="15"/>
  <c r="E170" i="15"/>
  <c r="E173" i="15"/>
  <c r="E169" i="15"/>
  <c r="AG105" i="15"/>
  <c r="AG109" i="15"/>
  <c r="AG106" i="15"/>
  <c r="AG110" i="15"/>
  <c r="AG107" i="15"/>
  <c r="AG108" i="15"/>
  <c r="BM104" i="15"/>
  <c r="AC105" i="15"/>
  <c r="AC109" i="15"/>
  <c r="AC106" i="15"/>
  <c r="AC110" i="15"/>
  <c r="AC107" i="15"/>
  <c r="AC108" i="15"/>
  <c r="BI104" i="15"/>
  <c r="Y105" i="15"/>
  <c r="Y109" i="15"/>
  <c r="Y106" i="15"/>
  <c r="Y110" i="15"/>
  <c r="Y107" i="15"/>
  <c r="Y108" i="15"/>
  <c r="BE104" i="15"/>
  <c r="U105" i="15"/>
  <c r="U109" i="15"/>
  <c r="U106" i="15"/>
  <c r="U110" i="15"/>
  <c r="U107" i="15"/>
  <c r="U108" i="15"/>
  <c r="U111" i="15"/>
  <c r="Q105" i="15"/>
  <c r="Q109" i="15"/>
  <c r="Q106" i="15"/>
  <c r="Q110" i="15"/>
  <c r="Q107" i="15"/>
  <c r="Q111" i="15" s="1"/>
  <c r="Q108" i="15"/>
  <c r="M105" i="15"/>
  <c r="M109" i="15"/>
  <c r="M106" i="15"/>
  <c r="M110" i="15"/>
  <c r="M107" i="15"/>
  <c r="M108" i="15"/>
  <c r="I105" i="15"/>
  <c r="I109" i="15"/>
  <c r="I106" i="15"/>
  <c r="I110" i="15"/>
  <c r="I107" i="15"/>
  <c r="I108" i="15"/>
  <c r="I111" i="15" s="1"/>
  <c r="E109" i="15"/>
  <c r="E105" i="15"/>
  <c r="E108" i="15"/>
  <c r="E107" i="15"/>
  <c r="E110" i="15"/>
  <c r="E106" i="15"/>
  <c r="E111" i="15"/>
  <c r="AG141" i="15"/>
  <c r="AG142" i="15"/>
  <c r="AG143" i="15"/>
  <c r="AG144" i="15"/>
  <c r="AG145" i="15"/>
  <c r="AG146" i="15"/>
  <c r="BM140" i="15"/>
  <c r="AG147" i="15"/>
  <c r="AC141" i="15"/>
  <c r="AC142" i="15"/>
  <c r="AC143" i="15"/>
  <c r="AC144" i="15"/>
  <c r="AC146" i="15"/>
  <c r="BI140" i="15"/>
  <c r="AC145" i="15"/>
  <c r="AC147" i="15"/>
  <c r="Y141" i="15"/>
  <c r="Y142" i="15"/>
  <c r="Y143" i="15"/>
  <c r="Y144" i="15"/>
  <c r="Y145" i="15"/>
  <c r="Y146" i="15"/>
  <c r="BE140" i="15"/>
  <c r="Y147" i="15"/>
  <c r="U141" i="15"/>
  <c r="U142" i="15"/>
  <c r="U143" i="15"/>
  <c r="U144" i="15"/>
  <c r="U146" i="15"/>
  <c r="U145" i="15"/>
  <c r="Q141" i="15"/>
  <c r="Q142" i="15"/>
  <c r="Q143" i="15"/>
  <c r="Q144" i="15"/>
  <c r="Q145" i="15"/>
  <c r="Q146" i="15"/>
  <c r="M141" i="15"/>
  <c r="M142" i="15"/>
  <c r="M143" i="15"/>
  <c r="M144" i="15"/>
  <c r="M145" i="15"/>
  <c r="M146" i="15"/>
  <c r="I141" i="15"/>
  <c r="I147" i="15" s="1"/>
  <c r="I142" i="15"/>
  <c r="I143" i="15"/>
  <c r="I144" i="15"/>
  <c r="I145" i="15"/>
  <c r="I146" i="15"/>
  <c r="E144" i="15"/>
  <c r="E143" i="15"/>
  <c r="E146" i="15"/>
  <c r="E142" i="15"/>
  <c r="E145" i="15"/>
  <c r="E141" i="15"/>
  <c r="E147" i="15" s="1"/>
  <c r="AG132" i="15"/>
  <c r="AG133" i="15"/>
  <c r="AG134" i="15"/>
  <c r="AG135" i="15"/>
  <c r="AG136" i="15"/>
  <c r="AG137" i="15"/>
  <c r="BM131" i="15"/>
  <c r="AC132" i="15"/>
  <c r="AC133" i="15"/>
  <c r="AC134" i="15"/>
  <c r="AC135" i="15"/>
  <c r="AC136" i="15"/>
  <c r="AC137" i="15"/>
  <c r="BI131" i="15"/>
  <c r="Y132" i="15"/>
  <c r="Y133" i="15"/>
  <c r="Y134" i="15"/>
  <c r="Y135" i="15"/>
  <c r="Y136" i="15"/>
  <c r="Y137" i="15"/>
  <c r="BE131" i="15"/>
  <c r="U132" i="15"/>
  <c r="U133" i="15"/>
  <c r="U134" i="15"/>
  <c r="U135" i="15"/>
  <c r="U136" i="15"/>
  <c r="U137" i="15"/>
  <c r="Q132" i="15"/>
  <c r="Q133" i="15"/>
  <c r="Q134" i="15"/>
  <c r="Q135" i="15"/>
  <c r="Q136" i="15"/>
  <c r="Q137" i="15"/>
  <c r="M132" i="15"/>
  <c r="M133" i="15"/>
  <c r="M134" i="15"/>
  <c r="M135" i="15"/>
  <c r="M136" i="15"/>
  <c r="M137" i="15"/>
  <c r="M138" i="15"/>
  <c r="I132" i="15"/>
  <c r="I133" i="15"/>
  <c r="I134" i="15"/>
  <c r="I135" i="15"/>
  <c r="I136" i="15"/>
  <c r="I137" i="15"/>
  <c r="E134" i="15"/>
  <c r="E137" i="15"/>
  <c r="E133" i="15"/>
  <c r="E136" i="15"/>
  <c r="E132" i="15"/>
  <c r="E135" i="15"/>
  <c r="AG96" i="15"/>
  <c r="AG97" i="15"/>
  <c r="AG98" i="15"/>
  <c r="AG99" i="15"/>
  <c r="AG100" i="15"/>
  <c r="AG101" i="15"/>
  <c r="BM95" i="15"/>
  <c r="AC96" i="15"/>
  <c r="AC97" i="15"/>
  <c r="AC98" i="15"/>
  <c r="AC99" i="15"/>
  <c r="AC100" i="15"/>
  <c r="AC101" i="15"/>
  <c r="BI95" i="15"/>
  <c r="Y96" i="15"/>
  <c r="Y97" i="15"/>
  <c r="Y98" i="15"/>
  <c r="Y99" i="15"/>
  <c r="Y100" i="15"/>
  <c r="Y101" i="15"/>
  <c r="BE95" i="15"/>
  <c r="U96" i="15"/>
  <c r="U97" i="15"/>
  <c r="U98" i="15"/>
  <c r="U99" i="15"/>
  <c r="U100" i="15"/>
  <c r="U101" i="15"/>
  <c r="Q96" i="15"/>
  <c r="Q97" i="15"/>
  <c r="Q98" i="15"/>
  <c r="Q99" i="15"/>
  <c r="Q100" i="15"/>
  <c r="Q101" i="15"/>
  <c r="Q102" i="15"/>
  <c r="M96" i="15"/>
  <c r="M97" i="15"/>
  <c r="M98" i="15"/>
  <c r="M99" i="15"/>
  <c r="M100" i="15"/>
  <c r="M101" i="15"/>
  <c r="I96" i="15"/>
  <c r="I97" i="15"/>
  <c r="I98" i="15"/>
  <c r="I99" i="15"/>
  <c r="I100" i="15"/>
  <c r="I101" i="15"/>
  <c r="E101" i="15"/>
  <c r="E97" i="15"/>
  <c r="E100" i="15"/>
  <c r="E96" i="15"/>
  <c r="E102" i="15" s="1"/>
  <c r="E99" i="15"/>
  <c r="E98" i="15"/>
  <c r="AG114" i="15"/>
  <c r="AG115" i="15"/>
  <c r="AG116" i="15"/>
  <c r="AG117" i="15"/>
  <c r="AG118" i="15"/>
  <c r="AG119" i="15"/>
  <c r="BM113" i="15"/>
  <c r="AC114" i="15"/>
  <c r="AC115" i="15"/>
  <c r="AC116" i="15"/>
  <c r="AC117" i="15"/>
  <c r="AC118" i="15"/>
  <c r="AC119" i="15"/>
  <c r="BI113" i="15"/>
  <c r="Y114" i="15"/>
  <c r="Y115" i="15"/>
  <c r="Y116" i="15"/>
  <c r="Y117" i="15"/>
  <c r="Y118" i="15"/>
  <c r="Y119" i="15"/>
  <c r="BE113" i="15"/>
  <c r="U114" i="15"/>
  <c r="U115" i="15"/>
  <c r="U116" i="15"/>
  <c r="U117" i="15"/>
  <c r="U118" i="15"/>
  <c r="U119" i="15"/>
  <c r="U120" i="15"/>
  <c r="Q114" i="15"/>
  <c r="Q115" i="15"/>
  <c r="Q116" i="15"/>
  <c r="Q117" i="15"/>
  <c r="Q118" i="15"/>
  <c r="Q119" i="15"/>
  <c r="M114" i="15"/>
  <c r="M115" i="15"/>
  <c r="M116" i="15"/>
  <c r="M117" i="15"/>
  <c r="M118" i="15"/>
  <c r="M119" i="15"/>
  <c r="I114" i="15"/>
  <c r="I115" i="15"/>
  <c r="I116" i="15"/>
  <c r="I117" i="15"/>
  <c r="I118" i="15"/>
  <c r="I119" i="15"/>
  <c r="E119" i="15"/>
  <c r="E115" i="15"/>
  <c r="E118" i="15"/>
  <c r="E114" i="15"/>
  <c r="E120" i="15" s="1"/>
  <c r="E117" i="15"/>
  <c r="E116" i="15"/>
  <c r="AG294" i="15"/>
  <c r="AG295" i="15"/>
  <c r="AG296" i="15"/>
  <c r="AG297" i="15"/>
  <c r="AG298" i="15"/>
  <c r="AG299" i="15"/>
  <c r="BM293" i="15"/>
  <c r="AG300" i="15"/>
  <c r="AC296" i="15"/>
  <c r="AC299" i="15"/>
  <c r="AC295" i="15"/>
  <c r="AC298" i="15"/>
  <c r="AC294" i="15"/>
  <c r="AC297" i="15"/>
  <c r="BI293" i="15"/>
  <c r="AC300" i="15"/>
  <c r="AG255" i="15"/>
  <c r="BM248" i="15"/>
  <c r="AC255" i="15"/>
  <c r="BI248" i="15"/>
  <c r="Y255" i="15"/>
  <c r="BE248" i="15"/>
  <c r="AG267" i="15"/>
  <c r="AG268" i="15"/>
  <c r="AG271" i="15"/>
  <c r="AG269" i="15"/>
  <c r="AG270" i="15"/>
  <c r="AG272" i="15"/>
  <c r="BM266" i="15"/>
  <c r="AC267" i="15"/>
  <c r="AC268" i="15"/>
  <c r="AC269" i="15"/>
  <c r="AC272" i="15"/>
  <c r="AC270" i="15"/>
  <c r="AC271" i="15"/>
  <c r="BI266" i="15"/>
  <c r="Y267" i="15"/>
  <c r="Y268" i="15"/>
  <c r="Y269" i="15"/>
  <c r="Y272" i="15"/>
  <c r="Y271" i="15"/>
  <c r="Y270" i="15"/>
  <c r="BE266" i="15"/>
  <c r="U267" i="15"/>
  <c r="U268" i="15"/>
  <c r="U269" i="15"/>
  <c r="U270" i="15"/>
  <c r="U271" i="15"/>
  <c r="U272" i="15"/>
  <c r="Q267" i="15"/>
  <c r="Q268" i="15"/>
  <c r="Q269" i="15"/>
  <c r="Q271" i="15"/>
  <c r="Q270" i="15"/>
  <c r="Q272" i="15"/>
  <c r="M267" i="15"/>
  <c r="M268" i="15"/>
  <c r="M269" i="15"/>
  <c r="M272" i="15"/>
  <c r="M270" i="15"/>
  <c r="M271" i="15"/>
  <c r="I267" i="15"/>
  <c r="I268" i="15"/>
  <c r="I269" i="15"/>
  <c r="I271" i="15"/>
  <c r="I273" i="15" s="1"/>
  <c r="I270" i="15"/>
  <c r="I272" i="15"/>
  <c r="E269" i="15"/>
  <c r="E267" i="15"/>
  <c r="E270" i="15"/>
  <c r="E272" i="15"/>
  <c r="E268" i="15"/>
  <c r="E271" i="15"/>
  <c r="BM302" i="15"/>
  <c r="AG303" i="15"/>
  <c r="AG304" i="15"/>
  <c r="AG305" i="15"/>
  <c r="AG306" i="15"/>
  <c r="AG307" i="15"/>
  <c r="AG308" i="15"/>
  <c r="BI302" i="15"/>
  <c r="AC303" i="15"/>
  <c r="AC304" i="15"/>
  <c r="AC305" i="15"/>
  <c r="AC306" i="15"/>
  <c r="AC307" i="15"/>
  <c r="AC308" i="15"/>
  <c r="BE302" i="15"/>
  <c r="Y303" i="15"/>
  <c r="Y304" i="15"/>
  <c r="Y305" i="15"/>
  <c r="Y306" i="15"/>
  <c r="Y307" i="15"/>
  <c r="Y308" i="15"/>
  <c r="U303" i="15"/>
  <c r="U304" i="15"/>
  <c r="U305" i="15"/>
  <c r="U306" i="15"/>
  <c r="U307" i="15"/>
  <c r="U308" i="15"/>
  <c r="U309" i="15"/>
  <c r="Q303" i="15"/>
  <c r="Q304" i="15"/>
  <c r="Q305" i="15"/>
  <c r="Q306" i="15"/>
  <c r="Q307" i="15"/>
  <c r="Q308" i="15"/>
  <c r="M303" i="15"/>
  <c r="M304" i="15"/>
  <c r="M305" i="15"/>
  <c r="M306" i="15"/>
  <c r="M307" i="15"/>
  <c r="M308" i="15"/>
  <c r="I303" i="15"/>
  <c r="I304" i="15"/>
  <c r="I305" i="15"/>
  <c r="I306" i="15"/>
  <c r="I307" i="15"/>
  <c r="I308" i="15"/>
  <c r="E307" i="15"/>
  <c r="E303" i="15"/>
  <c r="E306" i="15"/>
  <c r="E305" i="15"/>
  <c r="E308" i="15"/>
  <c r="E304" i="15"/>
  <c r="E309" i="15"/>
  <c r="BM284" i="15"/>
  <c r="AG285" i="15"/>
  <c r="AG286" i="15"/>
  <c r="AG287" i="15"/>
  <c r="AG288" i="15"/>
  <c r="AG289" i="15"/>
  <c r="AG290" i="15"/>
  <c r="BI284" i="15"/>
  <c r="AC285" i="15"/>
  <c r="AC286" i="15"/>
  <c r="AC287" i="15"/>
  <c r="AC288" i="15"/>
  <c r="AC289" i="15"/>
  <c r="AC290" i="15"/>
  <c r="AG276" i="15"/>
  <c r="AG282" i="15" s="1"/>
  <c r="AG278" i="15"/>
  <c r="AG279" i="15"/>
  <c r="AG280" i="15"/>
  <c r="AG281" i="15"/>
  <c r="AG277" i="15"/>
  <c r="BM275" i="15"/>
  <c r="AC277" i="15"/>
  <c r="AC278" i="15"/>
  <c r="AC279" i="15"/>
  <c r="AC280" i="15"/>
  <c r="AC282" i="15" s="1"/>
  <c r="AC281" i="15"/>
  <c r="AC276" i="15"/>
  <c r="BI275" i="15"/>
  <c r="Y276" i="15"/>
  <c r="Y279" i="15"/>
  <c r="Y280" i="15"/>
  <c r="Y281" i="15"/>
  <c r="Y282" i="15" s="1"/>
  <c r="Y277" i="15"/>
  <c r="Y278" i="15"/>
  <c r="BE275" i="15"/>
  <c r="U277" i="15"/>
  <c r="U279" i="15"/>
  <c r="U280" i="15"/>
  <c r="U281" i="15"/>
  <c r="U282" i="15" s="1"/>
  <c r="U276" i="15"/>
  <c r="U278" i="15"/>
  <c r="Q276" i="15"/>
  <c r="Q278" i="15"/>
  <c r="Q279" i="15"/>
  <c r="Q280" i="15"/>
  <c r="Q281" i="15"/>
  <c r="Q277" i="15"/>
  <c r="M277" i="15"/>
  <c r="M279" i="15"/>
  <c r="M280" i="15"/>
  <c r="M281" i="15"/>
  <c r="M276" i="15"/>
  <c r="M278" i="15"/>
  <c r="I276" i="15"/>
  <c r="I278" i="15"/>
  <c r="I279" i="15"/>
  <c r="I280" i="15"/>
  <c r="I281" i="15"/>
  <c r="I277" i="15"/>
  <c r="E278" i="15"/>
  <c r="E277" i="15"/>
  <c r="E279" i="15"/>
  <c r="E281" i="15"/>
  <c r="E280" i="15"/>
  <c r="E276" i="15"/>
  <c r="AF195" i="15"/>
  <c r="AF196" i="15"/>
  <c r="AF200" i="15"/>
  <c r="AF199" i="15"/>
  <c r="AF198" i="15"/>
  <c r="AF197" i="15"/>
  <c r="BL194" i="15"/>
  <c r="AB195" i="15"/>
  <c r="AB196" i="15"/>
  <c r="AB199" i="15"/>
  <c r="AB198" i="15"/>
  <c r="AB197" i="15"/>
  <c r="AB200" i="15"/>
  <c r="BH194" i="15"/>
  <c r="X195" i="15"/>
  <c r="X196" i="15"/>
  <c r="X198" i="15"/>
  <c r="X197" i="15"/>
  <c r="X200" i="15"/>
  <c r="X199" i="15"/>
  <c r="BD194" i="15"/>
  <c r="T195" i="15"/>
  <c r="T196" i="15"/>
  <c r="T197" i="15"/>
  <c r="T200" i="15"/>
  <c r="T199" i="15"/>
  <c r="T198" i="15"/>
  <c r="P195" i="15"/>
  <c r="P196" i="15"/>
  <c r="P197" i="15"/>
  <c r="P200" i="15"/>
  <c r="P199" i="15"/>
  <c r="P198" i="15"/>
  <c r="P201" i="15"/>
  <c r="L195" i="15"/>
  <c r="L196" i="15"/>
  <c r="L197" i="15"/>
  <c r="L199" i="15"/>
  <c r="L198" i="15"/>
  <c r="L200" i="15"/>
  <c r="H195" i="15"/>
  <c r="H196" i="15"/>
  <c r="H197" i="15"/>
  <c r="H198" i="15"/>
  <c r="H199" i="15"/>
  <c r="H200" i="15"/>
  <c r="AF205" i="15"/>
  <c r="AF207" i="15"/>
  <c r="AF209" i="15"/>
  <c r="AF206" i="15"/>
  <c r="AF204" i="15"/>
  <c r="AF208" i="15"/>
  <c r="BL203" i="15"/>
  <c r="AB204" i="15"/>
  <c r="AB206" i="15"/>
  <c r="AB208" i="15"/>
  <c r="AB205" i="15"/>
  <c r="AB209" i="15"/>
  <c r="AB207" i="15"/>
  <c r="BH203" i="15"/>
  <c r="X205" i="15"/>
  <c r="X207" i="15"/>
  <c r="X209" i="15"/>
  <c r="X204" i="15"/>
  <c r="X208" i="15"/>
  <c r="X206" i="15"/>
  <c r="X210" i="15" s="1"/>
  <c r="BD203" i="15"/>
  <c r="T204" i="15"/>
  <c r="T206" i="15"/>
  <c r="T208" i="15"/>
  <c r="T209" i="15"/>
  <c r="T207" i="15"/>
  <c r="T205" i="15"/>
  <c r="P205" i="15"/>
  <c r="P207" i="15"/>
  <c r="P209" i="15"/>
  <c r="P208" i="15"/>
  <c r="P206" i="15"/>
  <c r="P204" i="15"/>
  <c r="P210" i="15"/>
  <c r="L204" i="15"/>
  <c r="L206" i="15"/>
  <c r="L208" i="15"/>
  <c r="L209" i="15"/>
  <c r="L207" i="15"/>
  <c r="L205" i="15"/>
  <c r="L210" i="15" s="1"/>
  <c r="H205" i="15"/>
  <c r="H207" i="15"/>
  <c r="H209" i="15"/>
  <c r="H208" i="15"/>
  <c r="H206" i="15"/>
  <c r="H204" i="15"/>
  <c r="AF187" i="15"/>
  <c r="BL186" i="15"/>
  <c r="BL185" i="15"/>
  <c r="AF192" i="15"/>
  <c r="AB187" i="15"/>
  <c r="AB192" i="15" s="1"/>
  <c r="BH186" i="15"/>
  <c r="BH185" i="15"/>
  <c r="X186" i="15"/>
  <c r="BD186" i="15" s="1"/>
  <c r="X190" i="15"/>
  <c r="X189" i="15"/>
  <c r="X188" i="15"/>
  <c r="X187" i="15"/>
  <c r="X191" i="15"/>
  <c r="BD185" i="15"/>
  <c r="T186" i="15"/>
  <c r="T190" i="15"/>
  <c r="T189" i="15"/>
  <c r="T188" i="15"/>
  <c r="T192" i="15" s="1"/>
  <c r="T187" i="15"/>
  <c r="T191" i="15"/>
  <c r="P186" i="15"/>
  <c r="P190" i="15"/>
  <c r="P189" i="15"/>
  <c r="P188" i="15"/>
  <c r="P187" i="15"/>
  <c r="P191" i="15"/>
  <c r="L186" i="15"/>
  <c r="L190" i="15"/>
  <c r="L189" i="15"/>
  <c r="L188" i="15"/>
  <c r="L187" i="15"/>
  <c r="L191" i="15"/>
  <c r="H186" i="15"/>
  <c r="H190" i="15"/>
  <c r="H189" i="15"/>
  <c r="H188" i="15"/>
  <c r="H187" i="15"/>
  <c r="H191" i="15"/>
  <c r="AF168" i="15"/>
  <c r="AF169" i="15"/>
  <c r="AF170" i="15"/>
  <c r="AF171" i="15"/>
  <c r="AF172" i="15"/>
  <c r="AF173" i="15"/>
  <c r="BL167" i="15"/>
  <c r="AB168" i="15"/>
  <c r="AB169" i="15"/>
  <c r="AB170" i="15"/>
  <c r="AB171" i="15"/>
  <c r="AB172" i="15"/>
  <c r="AB173" i="15"/>
  <c r="BH167" i="15"/>
  <c r="X168" i="15"/>
  <c r="X169" i="15"/>
  <c r="X170" i="15"/>
  <c r="X171" i="15"/>
  <c r="X172" i="15"/>
  <c r="X173" i="15"/>
  <c r="BD167" i="15"/>
  <c r="T168" i="15"/>
  <c r="T169" i="15"/>
  <c r="T174" i="15" s="1"/>
  <c r="T170" i="15"/>
  <c r="T171" i="15"/>
  <c r="T172" i="15"/>
  <c r="T173" i="15"/>
  <c r="P168" i="15"/>
  <c r="P169" i="15"/>
  <c r="P170" i="15"/>
  <c r="P171" i="15"/>
  <c r="P172" i="15"/>
  <c r="P173" i="15"/>
  <c r="L168" i="15"/>
  <c r="L169" i="15"/>
  <c r="L170" i="15"/>
  <c r="L171" i="15"/>
  <c r="L172" i="15"/>
  <c r="L173" i="15"/>
  <c r="H168" i="15"/>
  <c r="H169" i="15"/>
  <c r="H170" i="15"/>
  <c r="H171" i="15"/>
  <c r="H172" i="15"/>
  <c r="H173" i="15"/>
  <c r="AF106" i="15"/>
  <c r="AF110" i="15"/>
  <c r="AF107" i="15"/>
  <c r="AF108" i="15"/>
  <c r="AF105" i="15"/>
  <c r="AF111" i="15" s="1"/>
  <c r="AF109" i="15"/>
  <c r="BL104" i="15"/>
  <c r="AB106" i="15"/>
  <c r="AB110" i="15"/>
  <c r="AB107" i="15"/>
  <c r="AB108" i="15"/>
  <c r="AB105" i="15"/>
  <c r="AB109" i="15"/>
  <c r="BH104" i="15"/>
  <c r="X106" i="15"/>
  <c r="X110" i="15"/>
  <c r="X107" i="15"/>
  <c r="X108" i="15"/>
  <c r="X105" i="15"/>
  <c r="X111" i="15" s="1"/>
  <c r="X109" i="15"/>
  <c r="BD104" i="15"/>
  <c r="T106" i="15"/>
  <c r="T110" i="15"/>
  <c r="T107" i="15"/>
  <c r="T108" i="15"/>
  <c r="T111" i="15" s="1"/>
  <c r="T105" i="15"/>
  <c r="T109" i="15"/>
  <c r="P106" i="15"/>
  <c r="P110" i="15"/>
  <c r="P107" i="15"/>
  <c r="P108" i="15"/>
  <c r="P105" i="15"/>
  <c r="P111" i="15" s="1"/>
  <c r="P109" i="15"/>
  <c r="L106" i="15"/>
  <c r="L110" i="15"/>
  <c r="L107" i="15"/>
  <c r="L108" i="15"/>
  <c r="L105" i="15"/>
  <c r="L111" i="15" s="1"/>
  <c r="L109" i="15"/>
  <c r="H106" i="15"/>
  <c r="H110" i="15"/>
  <c r="H107" i="15"/>
  <c r="H108" i="15"/>
  <c r="H105" i="15"/>
  <c r="H109" i="15"/>
  <c r="AF141" i="15"/>
  <c r="AF142" i="15"/>
  <c r="AF143" i="15"/>
  <c r="AF144" i="15"/>
  <c r="AF145" i="15"/>
  <c r="AF146" i="15"/>
  <c r="BL140" i="15"/>
  <c r="AB141" i="15"/>
  <c r="AB142" i="15"/>
  <c r="AB143" i="15"/>
  <c r="AB144" i="15"/>
  <c r="AB146" i="15"/>
  <c r="BH140" i="15"/>
  <c r="AB145" i="15"/>
  <c r="X141" i="15"/>
  <c r="X142" i="15"/>
  <c r="X143" i="15"/>
  <c r="X144" i="15"/>
  <c r="X145" i="15"/>
  <c r="X146" i="15"/>
  <c r="BD140" i="15"/>
  <c r="T141" i="15"/>
  <c r="T142" i="15"/>
  <c r="T147" i="15" s="1"/>
  <c r="T143" i="15"/>
  <c r="T144" i="15"/>
  <c r="T146" i="15"/>
  <c r="T145" i="15"/>
  <c r="P141" i="15"/>
  <c r="P142" i="15"/>
  <c r="P143" i="15"/>
  <c r="P144" i="15"/>
  <c r="P145" i="15"/>
  <c r="P146" i="15"/>
  <c r="L141" i="15"/>
  <c r="L142" i="15"/>
  <c r="L143" i="15"/>
  <c r="L144" i="15"/>
  <c r="L145" i="15"/>
  <c r="L146" i="15"/>
  <c r="H141" i="15"/>
  <c r="H142" i="15"/>
  <c r="H143" i="15"/>
  <c r="H144" i="15"/>
  <c r="H145" i="15"/>
  <c r="H146" i="15"/>
  <c r="AF132" i="15"/>
  <c r="AF133" i="15"/>
  <c r="AF134" i="15"/>
  <c r="AF135" i="15"/>
  <c r="AF136" i="15"/>
  <c r="AF137" i="15"/>
  <c r="BL131" i="15"/>
  <c r="AB132" i="15"/>
  <c r="AB133" i="15"/>
  <c r="AB134" i="15"/>
  <c r="AB135" i="15"/>
  <c r="AB136" i="15"/>
  <c r="AB137" i="15"/>
  <c r="BH131" i="15"/>
  <c r="X132" i="15"/>
  <c r="X133" i="15"/>
  <c r="X134" i="15"/>
  <c r="X135" i="15"/>
  <c r="X136" i="15"/>
  <c r="X137" i="15"/>
  <c r="BD131" i="15"/>
  <c r="T132" i="15"/>
  <c r="T133" i="15"/>
  <c r="T138" i="15" s="1"/>
  <c r="T134" i="15"/>
  <c r="T135" i="15"/>
  <c r="T136" i="15"/>
  <c r="T137" i="15"/>
  <c r="P132" i="15"/>
  <c r="P133" i="15"/>
  <c r="P134" i="15"/>
  <c r="P135" i="15"/>
  <c r="P136" i="15"/>
  <c r="P137" i="15"/>
  <c r="L132" i="15"/>
  <c r="L133" i="15"/>
  <c r="L134" i="15"/>
  <c r="L135" i="15"/>
  <c r="L136" i="15"/>
  <c r="L137" i="15"/>
  <c r="H132" i="15"/>
  <c r="H133" i="15"/>
  <c r="H134" i="15"/>
  <c r="H135" i="15"/>
  <c r="H136" i="15"/>
  <c r="H137" i="15"/>
  <c r="AF96" i="15"/>
  <c r="AF97" i="15"/>
  <c r="AF98" i="15"/>
  <c r="AF99" i="15"/>
  <c r="AF100" i="15"/>
  <c r="AF101" i="15"/>
  <c r="BL95" i="15"/>
  <c r="AB96" i="15"/>
  <c r="AB97" i="15"/>
  <c r="AB98" i="15"/>
  <c r="AB99" i="15"/>
  <c r="AB100" i="15"/>
  <c r="AB101" i="15"/>
  <c r="BH95" i="15"/>
  <c r="AB102" i="15"/>
  <c r="X96" i="15"/>
  <c r="X97" i="15"/>
  <c r="X98" i="15"/>
  <c r="X99" i="15"/>
  <c r="X100" i="15"/>
  <c r="X101" i="15"/>
  <c r="BD95" i="15"/>
  <c r="T96" i="15"/>
  <c r="T97" i="15"/>
  <c r="T98" i="15"/>
  <c r="T99" i="15"/>
  <c r="T100" i="15"/>
  <c r="T101" i="15"/>
  <c r="P96" i="15"/>
  <c r="P97" i="15"/>
  <c r="P98" i="15"/>
  <c r="P99" i="15"/>
  <c r="P100" i="15"/>
  <c r="P101" i="15"/>
  <c r="L96" i="15"/>
  <c r="L97" i="15"/>
  <c r="L98" i="15"/>
  <c r="L99" i="15"/>
  <c r="L100" i="15"/>
  <c r="L101" i="15"/>
  <c r="H96" i="15"/>
  <c r="H97" i="15"/>
  <c r="H98" i="15"/>
  <c r="H99" i="15"/>
  <c r="H100" i="15"/>
  <c r="H101" i="15"/>
  <c r="AF114" i="15"/>
  <c r="AF115" i="15"/>
  <c r="AF116" i="15"/>
  <c r="AF117" i="15"/>
  <c r="AF118" i="15"/>
  <c r="AF119" i="15"/>
  <c r="BL113" i="15"/>
  <c r="AB114" i="15"/>
  <c r="AB115" i="15"/>
  <c r="AB116" i="15"/>
  <c r="AB117" i="15"/>
  <c r="AB118" i="15"/>
  <c r="AB119" i="15"/>
  <c r="BH113" i="15"/>
  <c r="X114" i="15"/>
  <c r="X120" i="15" s="1"/>
  <c r="X115" i="15"/>
  <c r="X116" i="15"/>
  <c r="X117" i="15"/>
  <c r="X118" i="15"/>
  <c r="X119" i="15"/>
  <c r="BD113" i="15"/>
  <c r="T114" i="15"/>
  <c r="T115" i="15"/>
  <c r="T116" i="15"/>
  <c r="T117" i="15"/>
  <c r="T118" i="15"/>
  <c r="T119" i="15"/>
  <c r="P114" i="15"/>
  <c r="P115" i="15"/>
  <c r="P116" i="15"/>
  <c r="P117" i="15"/>
  <c r="P118" i="15"/>
  <c r="P119" i="15"/>
  <c r="L114" i="15"/>
  <c r="L115" i="15"/>
  <c r="L116" i="15"/>
  <c r="L117" i="15"/>
  <c r="L118" i="15"/>
  <c r="L119" i="15"/>
  <c r="H114" i="15"/>
  <c r="H115" i="15"/>
  <c r="H116" i="15"/>
  <c r="H117" i="15"/>
  <c r="H118" i="15"/>
  <c r="H119" i="15"/>
  <c r="BL293" i="15"/>
  <c r="AF294" i="15"/>
  <c r="AF295" i="15"/>
  <c r="AF296" i="15"/>
  <c r="AF297" i="15"/>
  <c r="AF298" i="15"/>
  <c r="AF299" i="15"/>
  <c r="BL248" i="15"/>
  <c r="AF255" i="15"/>
  <c r="BH248" i="15"/>
  <c r="AB255" i="15"/>
  <c r="BD248" i="15"/>
  <c r="X255" i="15"/>
  <c r="AF267" i="15"/>
  <c r="AF268" i="15"/>
  <c r="AF269" i="15"/>
  <c r="AF270" i="15"/>
  <c r="AF272" i="15"/>
  <c r="AF271" i="15"/>
  <c r="BL266" i="15"/>
  <c r="AB267" i="15"/>
  <c r="AB269" i="15"/>
  <c r="AB268" i="15"/>
  <c r="AB270" i="15"/>
  <c r="AB271" i="15"/>
  <c r="AB272" i="15"/>
  <c r="BH266" i="15"/>
  <c r="X267" i="15"/>
  <c r="X268" i="15"/>
  <c r="X269" i="15"/>
  <c r="X270" i="15"/>
  <c r="X272" i="15"/>
  <c r="X271" i="15"/>
  <c r="BD266" i="15"/>
  <c r="T267" i="15"/>
  <c r="T268" i="15"/>
  <c r="T269" i="15"/>
  <c r="T270" i="15"/>
  <c r="T271" i="15"/>
  <c r="T272" i="15"/>
  <c r="P267" i="15"/>
  <c r="P268" i="15"/>
  <c r="P269" i="15"/>
  <c r="P270" i="15"/>
  <c r="P272" i="15"/>
  <c r="P271" i="15"/>
  <c r="L267" i="15"/>
  <c r="L268" i="15"/>
  <c r="L269" i="15"/>
  <c r="L270" i="15"/>
  <c r="L272" i="15"/>
  <c r="L271" i="15"/>
  <c r="L273" i="15"/>
  <c r="H267" i="15"/>
  <c r="H268" i="15"/>
  <c r="H269" i="15"/>
  <c r="H270" i="15"/>
  <c r="H271" i="15"/>
  <c r="H272" i="15"/>
  <c r="BL302" i="15"/>
  <c r="AF303" i="15"/>
  <c r="AF304" i="15"/>
  <c r="AF305" i="15"/>
  <c r="AF306" i="15"/>
  <c r="AF307" i="15"/>
  <c r="AF308" i="15"/>
  <c r="BH302" i="15"/>
  <c r="AB303" i="15"/>
  <c r="AB304" i="15"/>
  <c r="AB305" i="15"/>
  <c r="AB306" i="15"/>
  <c r="AB307" i="15"/>
  <c r="AB308" i="15"/>
  <c r="BD302" i="15"/>
  <c r="X303" i="15"/>
  <c r="X304" i="15"/>
  <c r="X305" i="15"/>
  <c r="X306" i="15"/>
  <c r="X307" i="15"/>
  <c r="X308" i="15"/>
  <c r="T303" i="15"/>
  <c r="T304" i="15"/>
  <c r="T305" i="15"/>
  <c r="T306" i="15"/>
  <c r="T307" i="15"/>
  <c r="T308" i="15"/>
  <c r="P303" i="15"/>
  <c r="P304" i="15"/>
  <c r="P305" i="15"/>
  <c r="P306" i="15"/>
  <c r="P307" i="15"/>
  <c r="P308" i="15"/>
  <c r="P309" i="15"/>
  <c r="L303" i="15"/>
  <c r="L304" i="15"/>
  <c r="L305" i="15"/>
  <c r="L306" i="15"/>
  <c r="L307" i="15"/>
  <c r="L308" i="15"/>
  <c r="H303" i="15"/>
  <c r="H304" i="15"/>
  <c r="H305" i="15"/>
  <c r="H306" i="15"/>
  <c r="H307" i="15"/>
  <c r="H308" i="15"/>
  <c r="BL284" i="15"/>
  <c r="AF285" i="15"/>
  <c r="AF286" i="15"/>
  <c r="AF287" i="15"/>
  <c r="AF288" i="15"/>
  <c r="AF289" i="15"/>
  <c r="AF290" i="15"/>
  <c r="BH284" i="15"/>
  <c r="AB285" i="15"/>
  <c r="AB286" i="15"/>
  <c r="AB287" i="15"/>
  <c r="AB288" i="15"/>
  <c r="AB289" i="15"/>
  <c r="AB290" i="15"/>
  <c r="AF278" i="15"/>
  <c r="AF277" i="15"/>
  <c r="AF280" i="15"/>
  <c r="AF281" i="15"/>
  <c r="AF276" i="15"/>
  <c r="AF279" i="15"/>
  <c r="BL275" i="15"/>
  <c r="AB278" i="15"/>
  <c r="AB279" i="15"/>
  <c r="AB281" i="15"/>
  <c r="AB276" i="15"/>
  <c r="AB277" i="15"/>
  <c r="AB282" i="15" s="1"/>
  <c r="AB280" i="15"/>
  <c r="BH275" i="15"/>
  <c r="X279" i="15"/>
  <c r="X277" i="15"/>
  <c r="X278" i="15"/>
  <c r="X276" i="15"/>
  <c r="X280" i="15"/>
  <c r="X281" i="15"/>
  <c r="BD275" i="15"/>
  <c r="T280" i="15"/>
  <c r="T276" i="15"/>
  <c r="T278" i="15"/>
  <c r="T277" i="15"/>
  <c r="T279" i="15"/>
  <c r="T281" i="15"/>
  <c r="T282" i="15"/>
  <c r="P277" i="15"/>
  <c r="P280" i="15"/>
  <c r="P276" i="15"/>
  <c r="P278" i="15"/>
  <c r="P279" i="15"/>
  <c r="P281" i="15"/>
  <c r="L279" i="15"/>
  <c r="L281" i="15"/>
  <c r="L276" i="15"/>
  <c r="L278" i="15"/>
  <c r="L277" i="15"/>
  <c r="L280" i="15"/>
  <c r="H279" i="15"/>
  <c r="H280" i="15"/>
  <c r="H277" i="15"/>
  <c r="H276" i="15"/>
  <c r="H282" i="15" s="1"/>
  <c r="H278" i="15"/>
  <c r="H281" i="15"/>
  <c r="AE195" i="15"/>
  <c r="AE196" i="15"/>
  <c r="AE197" i="15"/>
  <c r="AE198" i="15"/>
  <c r="AE199" i="15"/>
  <c r="AE200" i="15"/>
  <c r="BK194" i="15"/>
  <c r="AA195" i="15"/>
  <c r="AA196" i="15"/>
  <c r="AA197" i="15"/>
  <c r="AA198" i="15"/>
  <c r="AA199" i="15"/>
  <c r="AA200" i="15"/>
  <c r="BG194" i="15"/>
  <c r="W195" i="15"/>
  <c r="W196" i="15"/>
  <c r="W197" i="15"/>
  <c r="W198" i="15"/>
  <c r="W199" i="15"/>
  <c r="W200" i="15"/>
  <c r="BC194" i="15"/>
  <c r="S195" i="15"/>
  <c r="S196" i="15"/>
  <c r="S197" i="15"/>
  <c r="S198" i="15"/>
  <c r="S199" i="15"/>
  <c r="S200" i="15"/>
  <c r="S201" i="15"/>
  <c r="O195" i="15"/>
  <c r="O196" i="15"/>
  <c r="O197" i="15"/>
  <c r="O198" i="15"/>
  <c r="O199" i="15"/>
  <c r="O200" i="15"/>
  <c r="K195" i="15"/>
  <c r="K196" i="15"/>
  <c r="K197" i="15"/>
  <c r="K198" i="15"/>
  <c r="K199" i="15"/>
  <c r="K200" i="15"/>
  <c r="G195" i="15"/>
  <c r="G196" i="15"/>
  <c r="G197" i="15"/>
  <c r="G198" i="15"/>
  <c r="G199" i="15"/>
  <c r="G200" i="15"/>
  <c r="AE205" i="15"/>
  <c r="AE207" i="15"/>
  <c r="AE209" i="15"/>
  <c r="AE204" i="15"/>
  <c r="AE206" i="15"/>
  <c r="AE208" i="15"/>
  <c r="BK203" i="15"/>
  <c r="AA204" i="15"/>
  <c r="AA206" i="15"/>
  <c r="AA208" i="15"/>
  <c r="AA205" i="15"/>
  <c r="AA207" i="15"/>
  <c r="AA209" i="15"/>
  <c r="BG203" i="15"/>
  <c r="W205" i="15"/>
  <c r="W207" i="15"/>
  <c r="W209" i="15"/>
  <c r="W204" i="15"/>
  <c r="W206" i="15"/>
  <c r="W208" i="15"/>
  <c r="BC203" i="15"/>
  <c r="S204" i="15"/>
  <c r="S206" i="15"/>
  <c r="S208" i="15"/>
  <c r="S205" i="15"/>
  <c r="S207" i="15"/>
  <c r="S209" i="15"/>
  <c r="S210" i="15"/>
  <c r="O205" i="15"/>
  <c r="O207" i="15"/>
  <c r="O209" i="15"/>
  <c r="O204" i="15"/>
  <c r="O210" i="15" s="1"/>
  <c r="O206" i="15"/>
  <c r="O208" i="15"/>
  <c r="K204" i="15"/>
  <c r="K206" i="15"/>
  <c r="K208" i="15"/>
  <c r="K205" i="15"/>
  <c r="K207" i="15"/>
  <c r="K209" i="15"/>
  <c r="G205" i="15"/>
  <c r="G207" i="15"/>
  <c r="G209" i="15"/>
  <c r="G204" i="15"/>
  <c r="G210" i="15" s="1"/>
  <c r="G206" i="15"/>
  <c r="G208" i="15"/>
  <c r="BK186" i="15"/>
  <c r="BK185" i="15"/>
  <c r="AE187" i="15"/>
  <c r="AE192" i="15" s="1"/>
  <c r="BG186" i="15"/>
  <c r="BG185" i="15"/>
  <c r="AA187" i="15"/>
  <c r="AA192" i="15" s="1"/>
  <c r="W189" i="15"/>
  <c r="BC185" i="15"/>
  <c r="W188" i="15"/>
  <c r="W187" i="15"/>
  <c r="W191" i="15"/>
  <c r="W186" i="15"/>
  <c r="BC186" i="15" s="1"/>
  <c r="W190" i="15"/>
  <c r="S189" i="15"/>
  <c r="S188" i="15"/>
  <c r="S187" i="15"/>
  <c r="S191" i="15"/>
  <c r="S186" i="15"/>
  <c r="S192" i="15" s="1"/>
  <c r="S190" i="15"/>
  <c r="O189" i="15"/>
  <c r="O188" i="15"/>
  <c r="O187" i="15"/>
  <c r="O191" i="15"/>
  <c r="O186" i="15"/>
  <c r="O190" i="15"/>
  <c r="K189" i="15"/>
  <c r="K188" i="15"/>
  <c r="K187" i="15"/>
  <c r="K191" i="15"/>
  <c r="K186" i="15"/>
  <c r="K192" i="15" s="1"/>
  <c r="K190" i="15"/>
  <c r="G189" i="15"/>
  <c r="G188" i="15"/>
  <c r="G187" i="15"/>
  <c r="G191" i="15"/>
  <c r="G186" i="15"/>
  <c r="G190" i="15"/>
  <c r="AE168" i="15"/>
  <c r="AE169" i="15"/>
  <c r="AE170" i="15"/>
  <c r="AE171" i="15"/>
  <c r="AE172" i="15"/>
  <c r="AE173" i="15"/>
  <c r="BK167" i="15"/>
  <c r="AA168" i="15"/>
  <c r="AA169" i="15"/>
  <c r="AA170" i="15"/>
  <c r="AA171" i="15"/>
  <c r="AA172" i="15"/>
  <c r="AA173" i="15"/>
  <c r="BG167" i="15"/>
  <c r="W168" i="15"/>
  <c r="W169" i="15"/>
  <c r="W170" i="15"/>
  <c r="W171" i="15"/>
  <c r="W172" i="15"/>
  <c r="W173" i="15"/>
  <c r="BC167" i="15"/>
  <c r="S168" i="15"/>
  <c r="S169" i="15"/>
  <c r="S170" i="15"/>
  <c r="S171" i="15"/>
  <c r="S172" i="15"/>
  <c r="S173" i="15"/>
  <c r="O168" i="15"/>
  <c r="O169" i="15"/>
  <c r="O170" i="15"/>
  <c r="O171" i="15"/>
  <c r="O172" i="15"/>
  <c r="O173" i="15"/>
  <c r="K168" i="15"/>
  <c r="K169" i="15"/>
  <c r="K170" i="15"/>
  <c r="K171" i="15"/>
  <c r="K172" i="15"/>
  <c r="K173" i="15"/>
  <c r="K174" i="15"/>
  <c r="G168" i="15"/>
  <c r="G169" i="15"/>
  <c r="G170" i="15"/>
  <c r="G171" i="15"/>
  <c r="G172" i="15"/>
  <c r="G173" i="15"/>
  <c r="AE107" i="15"/>
  <c r="AE108" i="15"/>
  <c r="AE105" i="15"/>
  <c r="AE109" i="15"/>
  <c r="AE106" i="15"/>
  <c r="AE110" i="15"/>
  <c r="BK104" i="15"/>
  <c r="AA107" i="15"/>
  <c r="AA108" i="15"/>
  <c r="AA105" i="15"/>
  <c r="AA111" i="15" s="1"/>
  <c r="AA109" i="15"/>
  <c r="AA106" i="15"/>
  <c r="AA110" i="15"/>
  <c r="BG104" i="15"/>
  <c r="W107" i="15"/>
  <c r="W108" i="15"/>
  <c r="W105" i="15"/>
  <c r="W109" i="15"/>
  <c r="W106" i="15"/>
  <c r="W110" i="15"/>
  <c r="BC104" i="15"/>
  <c r="S107" i="15"/>
  <c r="S108" i="15"/>
  <c r="S105" i="15"/>
  <c r="S109" i="15"/>
  <c r="S106" i="15"/>
  <c r="S111" i="15" s="1"/>
  <c r="S110" i="15"/>
  <c r="O107" i="15"/>
  <c r="O108" i="15"/>
  <c r="O105" i="15"/>
  <c r="O109" i="15"/>
  <c r="O106" i="15"/>
  <c r="O110" i="15"/>
  <c r="K107" i="15"/>
  <c r="K108" i="15"/>
  <c r="K105" i="15"/>
  <c r="K109" i="15"/>
  <c r="K106" i="15"/>
  <c r="K111" i="15" s="1"/>
  <c r="K110" i="15"/>
  <c r="G107" i="15"/>
  <c r="G108" i="15"/>
  <c r="G105" i="15"/>
  <c r="G109" i="15"/>
  <c r="G106" i="15"/>
  <c r="G110" i="15"/>
  <c r="AE141" i="15"/>
  <c r="AE142" i="15"/>
  <c r="AE143" i="15"/>
  <c r="AE144" i="15"/>
  <c r="AE145" i="15"/>
  <c r="AE146" i="15"/>
  <c r="BK140" i="15"/>
  <c r="AA141" i="15"/>
  <c r="AA142" i="15"/>
  <c r="AA143" i="15"/>
  <c r="AA144" i="15"/>
  <c r="AA145" i="15"/>
  <c r="AA146" i="15"/>
  <c r="BG140" i="15"/>
  <c r="W141" i="15"/>
  <c r="W142" i="15"/>
  <c r="W143" i="15"/>
  <c r="W144" i="15"/>
  <c r="W145" i="15"/>
  <c r="BC140" i="15"/>
  <c r="W146" i="15"/>
  <c r="S141" i="15"/>
  <c r="S142" i="15"/>
  <c r="S143" i="15"/>
  <c r="S144" i="15"/>
  <c r="S145" i="15"/>
  <c r="S146" i="15"/>
  <c r="O141" i="15"/>
  <c r="O142" i="15"/>
  <c r="O143" i="15"/>
  <c r="O144" i="15"/>
  <c r="O145" i="15"/>
  <c r="O146" i="15"/>
  <c r="K141" i="15"/>
  <c r="K142" i="15"/>
  <c r="K143" i="15"/>
  <c r="K144" i="15"/>
  <c r="K145" i="15"/>
  <c r="K146" i="15"/>
  <c r="K147" i="15"/>
  <c r="G141" i="15"/>
  <c r="G142" i="15"/>
  <c r="G143" i="15"/>
  <c r="G144" i="15"/>
  <c r="G145" i="15"/>
  <c r="G146" i="15"/>
  <c r="AE132" i="15"/>
  <c r="AE133" i="15"/>
  <c r="AE134" i="15"/>
  <c r="AE135" i="15"/>
  <c r="AE136" i="15"/>
  <c r="AE137" i="15"/>
  <c r="BK131" i="15"/>
  <c r="AA132" i="15"/>
  <c r="AA133" i="15"/>
  <c r="AA134" i="15"/>
  <c r="AA135" i="15"/>
  <c r="AA136" i="15"/>
  <c r="AA137" i="15"/>
  <c r="BG131" i="15"/>
  <c r="BC131" i="15"/>
  <c r="W132" i="15"/>
  <c r="W133" i="15"/>
  <c r="W134" i="15"/>
  <c r="W135" i="15"/>
  <c r="W136" i="15"/>
  <c r="W137" i="15"/>
  <c r="S132" i="15"/>
  <c r="S133" i="15"/>
  <c r="S134" i="15"/>
  <c r="S135" i="15"/>
  <c r="S136" i="15"/>
  <c r="S137" i="15"/>
  <c r="O132" i="15"/>
  <c r="O133" i="15"/>
  <c r="O134" i="15"/>
  <c r="O135" i="15"/>
  <c r="O136" i="15"/>
  <c r="O137" i="15"/>
  <c r="K132" i="15"/>
  <c r="K133" i="15"/>
  <c r="K134" i="15"/>
  <c r="K135" i="15"/>
  <c r="K136" i="15"/>
  <c r="K137" i="15"/>
  <c r="G132" i="15"/>
  <c r="G133" i="15"/>
  <c r="G134" i="15"/>
  <c r="G135" i="15"/>
  <c r="G136" i="15"/>
  <c r="G137" i="15"/>
  <c r="AE96" i="15"/>
  <c r="AE97" i="15"/>
  <c r="AE98" i="15"/>
  <c r="AE99" i="15"/>
  <c r="AE100" i="15"/>
  <c r="AE101" i="15"/>
  <c r="BK95" i="15"/>
  <c r="AA96" i="15"/>
  <c r="AA97" i="15"/>
  <c r="AA98" i="15"/>
  <c r="AA99" i="15"/>
  <c r="AA100" i="15"/>
  <c r="AA101" i="15"/>
  <c r="BG95" i="15"/>
  <c r="W96" i="15"/>
  <c r="W97" i="15"/>
  <c r="W98" i="15"/>
  <c r="W99" i="15"/>
  <c r="W100" i="15"/>
  <c r="BC95" i="15"/>
  <c r="W101" i="15"/>
  <c r="S96" i="15"/>
  <c r="S97" i="15"/>
  <c r="S98" i="15"/>
  <c r="S99" i="15"/>
  <c r="S100" i="15"/>
  <c r="S101" i="15"/>
  <c r="O96" i="15"/>
  <c r="O97" i="15"/>
  <c r="O98" i="15"/>
  <c r="O99" i="15"/>
  <c r="O100" i="15"/>
  <c r="O101" i="15"/>
  <c r="K96" i="15"/>
  <c r="K97" i="15"/>
  <c r="K98" i="15"/>
  <c r="K99" i="15"/>
  <c r="K100" i="15"/>
  <c r="K101" i="15"/>
  <c r="G96" i="15"/>
  <c r="G97" i="15"/>
  <c r="G98" i="15"/>
  <c r="G99" i="15"/>
  <c r="G100" i="15"/>
  <c r="G101" i="15"/>
  <c r="AE114" i="15"/>
  <c r="AE115" i="15"/>
  <c r="AE116" i="15"/>
  <c r="AE117" i="15"/>
  <c r="AE118" i="15"/>
  <c r="AE119" i="15"/>
  <c r="BK113" i="15"/>
  <c r="AA114" i="15"/>
  <c r="AA115" i="15"/>
  <c r="AA116" i="15"/>
  <c r="AA117" i="15"/>
  <c r="AA118" i="15"/>
  <c r="AA119" i="15"/>
  <c r="BG113" i="15"/>
  <c r="BC113" i="15"/>
  <c r="W114" i="15"/>
  <c r="W115" i="15"/>
  <c r="W116" i="15"/>
  <c r="W117" i="15"/>
  <c r="W118" i="15"/>
  <c r="W119" i="15"/>
  <c r="S114" i="15"/>
  <c r="S115" i="15"/>
  <c r="S116" i="15"/>
  <c r="S117" i="15"/>
  <c r="S118" i="15"/>
  <c r="S119" i="15"/>
  <c r="S120" i="15"/>
  <c r="O114" i="15"/>
  <c r="O115" i="15"/>
  <c r="O116" i="15"/>
  <c r="O117" i="15"/>
  <c r="O118" i="15"/>
  <c r="O119" i="15"/>
  <c r="K114" i="15"/>
  <c r="K115" i="15"/>
  <c r="K116" i="15"/>
  <c r="K117" i="15"/>
  <c r="K118" i="15"/>
  <c r="K119" i="15"/>
  <c r="G114" i="15"/>
  <c r="G115" i="15"/>
  <c r="G116" i="15"/>
  <c r="G117" i="15"/>
  <c r="G118" i="15"/>
  <c r="G119" i="15"/>
  <c r="BK293" i="15"/>
  <c r="AE294" i="15"/>
  <c r="AE295" i="15"/>
  <c r="AE296" i="15"/>
  <c r="AE297" i="15"/>
  <c r="AE298" i="15"/>
  <c r="AE299" i="15"/>
  <c r="BK248" i="15"/>
  <c r="AE255" i="15"/>
  <c r="BG248" i="15"/>
  <c r="AA255" i="15"/>
  <c r="BC248" i="15"/>
  <c r="W255" i="15"/>
  <c r="AE268" i="15"/>
  <c r="AE273" i="15" s="1"/>
  <c r="AE267" i="15"/>
  <c r="AE271" i="15"/>
  <c r="AE269" i="15"/>
  <c r="AE270" i="15"/>
  <c r="AE272" i="15"/>
  <c r="BK266" i="15"/>
  <c r="AA268" i="15"/>
  <c r="AA273" i="15" s="1"/>
  <c r="AA267" i="15"/>
  <c r="AA271" i="15"/>
  <c r="AA269" i="15"/>
  <c r="AA272" i="15"/>
  <c r="AA270" i="15"/>
  <c r="BG266" i="15"/>
  <c r="W268" i="15"/>
  <c r="W273" i="15" s="1"/>
  <c r="W267" i="15"/>
  <c r="W271" i="15"/>
  <c r="W270" i="15"/>
  <c r="W269" i="15"/>
  <c r="W272" i="15"/>
  <c r="BC266" i="15"/>
  <c r="S268" i="15"/>
  <c r="S267" i="15"/>
  <c r="S269" i="15"/>
  <c r="S271" i="15"/>
  <c r="S272" i="15"/>
  <c r="S270" i="15"/>
  <c r="O268" i="15"/>
  <c r="O267" i="15"/>
  <c r="O271" i="15"/>
  <c r="O270" i="15"/>
  <c r="O272" i="15"/>
  <c r="O269" i="15"/>
  <c r="K267" i="15"/>
  <c r="K268" i="15"/>
  <c r="K271" i="15"/>
  <c r="K272" i="15"/>
  <c r="K270" i="15"/>
  <c r="K269" i="15"/>
  <c r="G267" i="15"/>
  <c r="G268" i="15"/>
  <c r="G270" i="15"/>
  <c r="G271" i="15"/>
  <c r="G269" i="15"/>
  <c r="G272" i="15"/>
  <c r="G273" i="15"/>
  <c r="AE303" i="15"/>
  <c r="AE304" i="15"/>
  <c r="AE305" i="15"/>
  <c r="AE306" i="15"/>
  <c r="AE307" i="15"/>
  <c r="AE308" i="15"/>
  <c r="BK302" i="15"/>
  <c r="AE309" i="15"/>
  <c r="AA303" i="15"/>
  <c r="AA304" i="15"/>
  <c r="AA305" i="15"/>
  <c r="AA306" i="15"/>
  <c r="AA307" i="15"/>
  <c r="AA308" i="15"/>
  <c r="BG302" i="15"/>
  <c r="AA309" i="15"/>
  <c r="W303" i="15"/>
  <c r="W304" i="15"/>
  <c r="W305" i="15"/>
  <c r="W306" i="15"/>
  <c r="W307" i="15"/>
  <c r="W308" i="15"/>
  <c r="BC302" i="15"/>
  <c r="W309" i="15"/>
  <c r="S303" i="15"/>
  <c r="S304" i="15"/>
  <c r="S305" i="15"/>
  <c r="S306" i="15"/>
  <c r="S307" i="15"/>
  <c r="S308" i="15"/>
  <c r="O303" i="15"/>
  <c r="O304" i="15"/>
  <c r="O305" i="15"/>
  <c r="O306" i="15"/>
  <c r="O307" i="15"/>
  <c r="O308" i="15"/>
  <c r="K303" i="15"/>
  <c r="K304" i="15"/>
  <c r="K305" i="15"/>
  <c r="K306" i="15"/>
  <c r="K307" i="15"/>
  <c r="K308" i="15"/>
  <c r="G303" i="15"/>
  <c r="G304" i="15"/>
  <c r="G309" i="15" s="1"/>
  <c r="G305" i="15"/>
  <c r="G306" i="15"/>
  <c r="G307" i="15"/>
  <c r="G308" i="15"/>
  <c r="AE285" i="15"/>
  <c r="AE286" i="15"/>
  <c r="AE287" i="15"/>
  <c r="AE288" i="15"/>
  <c r="AE289" i="15"/>
  <c r="AE290" i="15"/>
  <c r="BK284" i="15"/>
  <c r="AA285" i="15"/>
  <c r="AA286" i="15"/>
  <c r="AA287" i="15"/>
  <c r="AA288" i="15"/>
  <c r="AA289" i="15"/>
  <c r="AA290" i="15"/>
  <c r="BG284" i="15"/>
  <c r="AE276" i="15"/>
  <c r="AE282" i="15" s="1"/>
  <c r="AE277" i="15"/>
  <c r="AE281" i="15"/>
  <c r="AE278" i="15"/>
  <c r="AE279" i="15"/>
  <c r="AE280" i="15"/>
  <c r="BK275" i="15"/>
  <c r="AA276" i="15"/>
  <c r="AA282" i="15" s="1"/>
  <c r="AA277" i="15"/>
  <c r="AA278" i="15"/>
  <c r="AA279" i="15"/>
  <c r="AA280" i="15"/>
  <c r="AA281" i="15"/>
  <c r="BG275" i="15"/>
  <c r="W276" i="15"/>
  <c r="W282" i="15" s="1"/>
  <c r="W277" i="15"/>
  <c r="W278" i="15"/>
  <c r="W280" i="15"/>
  <c r="W281" i="15"/>
  <c r="W279" i="15"/>
  <c r="BC275" i="15"/>
  <c r="S276" i="15"/>
  <c r="S277" i="15"/>
  <c r="S278" i="15"/>
  <c r="S279" i="15"/>
  <c r="S280" i="15"/>
  <c r="S281" i="15"/>
  <c r="O276" i="15"/>
  <c r="O277" i="15"/>
  <c r="O278" i="15"/>
  <c r="O279" i="15"/>
  <c r="O281" i="15"/>
  <c r="O280" i="15"/>
  <c r="K276" i="15"/>
  <c r="K277" i="15"/>
  <c r="K278" i="15"/>
  <c r="K280" i="15"/>
  <c r="K279" i="15"/>
  <c r="K281" i="15"/>
  <c r="G276" i="15"/>
  <c r="G277" i="15"/>
  <c r="G278" i="15"/>
  <c r="G279" i="15"/>
  <c r="G281" i="15"/>
  <c r="G280" i="15"/>
  <c r="G282" i="15"/>
  <c r="AD195" i="15"/>
  <c r="AD197" i="15"/>
  <c r="AD198" i="15"/>
  <c r="AD199" i="15"/>
  <c r="AD200" i="15"/>
  <c r="AD196" i="15"/>
  <c r="BJ194" i="15"/>
  <c r="AD201" i="15"/>
  <c r="Z196" i="15"/>
  <c r="Z197" i="15"/>
  <c r="Z198" i="15"/>
  <c r="Z199" i="15"/>
  <c r="Z200" i="15"/>
  <c r="Z195" i="15"/>
  <c r="BF194" i="15"/>
  <c r="Z201" i="15"/>
  <c r="V195" i="15"/>
  <c r="V197" i="15"/>
  <c r="V198" i="15"/>
  <c r="V199" i="15"/>
  <c r="V200" i="15"/>
  <c r="V196" i="15"/>
  <c r="V201" i="15" s="1"/>
  <c r="R196" i="15"/>
  <c r="R198" i="15"/>
  <c r="R199" i="15"/>
  <c r="R200" i="15"/>
  <c r="R197" i="15"/>
  <c r="R195" i="15"/>
  <c r="N195" i="15"/>
  <c r="N197" i="15"/>
  <c r="N198" i="15"/>
  <c r="N199" i="15"/>
  <c r="N200" i="15"/>
  <c r="N196" i="15"/>
  <c r="J196" i="15"/>
  <c r="J198" i="15"/>
  <c r="J199" i="15"/>
  <c r="J200" i="15"/>
  <c r="J195" i="15"/>
  <c r="J197" i="15"/>
  <c r="J201" i="15" s="1"/>
  <c r="F195" i="15"/>
  <c r="F197" i="15"/>
  <c r="F198" i="15"/>
  <c r="F199" i="15"/>
  <c r="F200" i="15"/>
  <c r="F196" i="15"/>
  <c r="AD204" i="15"/>
  <c r="AD205" i="15"/>
  <c r="AD206" i="15"/>
  <c r="AD207" i="15"/>
  <c r="AD208" i="15"/>
  <c r="AD209" i="15"/>
  <c r="BJ203" i="15"/>
  <c r="Z204" i="15"/>
  <c r="Z205" i="15"/>
  <c r="Z206" i="15"/>
  <c r="Z207" i="15"/>
  <c r="Z208" i="15"/>
  <c r="Z209" i="15"/>
  <c r="BF203" i="15"/>
  <c r="V204" i="15"/>
  <c r="V205" i="15"/>
  <c r="V206" i="15"/>
  <c r="V207" i="15"/>
  <c r="V208" i="15"/>
  <c r="V209" i="15"/>
  <c r="R204" i="15"/>
  <c r="R205" i="15"/>
  <c r="R206" i="15"/>
  <c r="R207" i="15"/>
  <c r="R208" i="15"/>
  <c r="R209" i="15"/>
  <c r="N204" i="15"/>
  <c r="N205" i="15"/>
  <c r="N206" i="15"/>
  <c r="N207" i="15"/>
  <c r="N208" i="15"/>
  <c r="N209" i="15"/>
  <c r="N210" i="15"/>
  <c r="J204" i="15"/>
  <c r="J205" i="15"/>
  <c r="J206" i="15"/>
  <c r="J207" i="15"/>
  <c r="J208" i="15"/>
  <c r="J209" i="15"/>
  <c r="F204" i="15"/>
  <c r="F205" i="15"/>
  <c r="F206" i="15"/>
  <c r="F207" i="15"/>
  <c r="F208" i="15"/>
  <c r="F209" i="15"/>
  <c r="BJ185" i="15"/>
  <c r="AD187" i="15"/>
  <c r="AD192" i="15" s="1"/>
  <c r="BJ186" i="15"/>
  <c r="BF185" i="15"/>
  <c r="Z187" i="15"/>
  <c r="Z192" i="15" s="1"/>
  <c r="BF186" i="15"/>
  <c r="V188" i="15"/>
  <c r="V187" i="15"/>
  <c r="V191" i="15"/>
  <c r="V186" i="15"/>
  <c r="V192" i="15" s="1"/>
  <c r="V190" i="15"/>
  <c r="V189" i="15"/>
  <c r="R188" i="15"/>
  <c r="R187" i="15"/>
  <c r="R191" i="15"/>
  <c r="R186" i="15"/>
  <c r="R192" i="15" s="1"/>
  <c r="R190" i="15"/>
  <c r="R189" i="15"/>
  <c r="N188" i="15"/>
  <c r="N187" i="15"/>
  <c r="N191" i="15"/>
  <c r="N186" i="15"/>
  <c r="N190" i="15"/>
  <c r="N189" i="15"/>
  <c r="J188" i="15"/>
  <c r="J187" i="15"/>
  <c r="J191" i="15"/>
  <c r="J186" i="15"/>
  <c r="J190" i="15"/>
  <c r="J189" i="15"/>
  <c r="F188" i="15"/>
  <c r="F187" i="15"/>
  <c r="F191" i="15"/>
  <c r="F186" i="15"/>
  <c r="F190" i="15"/>
  <c r="F189" i="15"/>
  <c r="AD168" i="15"/>
  <c r="AD169" i="15"/>
  <c r="AD170" i="15"/>
  <c r="AD171" i="15"/>
  <c r="AD172" i="15"/>
  <c r="AD173" i="15"/>
  <c r="BJ167" i="15"/>
  <c r="Z168" i="15"/>
  <c r="Z169" i="15"/>
  <c r="Z170" i="15"/>
  <c r="Z171" i="15"/>
  <c r="Z172" i="15"/>
  <c r="Z173" i="15"/>
  <c r="BF167" i="15"/>
  <c r="V168" i="15"/>
  <c r="V169" i="15"/>
  <c r="V170" i="15"/>
  <c r="V171" i="15"/>
  <c r="V172" i="15"/>
  <c r="V173" i="15"/>
  <c r="V174" i="15"/>
  <c r="R168" i="15"/>
  <c r="R169" i="15"/>
  <c r="R170" i="15"/>
  <c r="R171" i="15"/>
  <c r="R172" i="15"/>
  <c r="R173" i="15"/>
  <c r="N168" i="15"/>
  <c r="N169" i="15"/>
  <c r="N170" i="15"/>
  <c r="N171" i="15"/>
  <c r="N172" i="15"/>
  <c r="N173" i="15"/>
  <c r="J168" i="15"/>
  <c r="J169" i="15"/>
  <c r="J170" i="15"/>
  <c r="J171" i="15"/>
  <c r="J172" i="15"/>
  <c r="J173" i="15"/>
  <c r="F168" i="15"/>
  <c r="F169" i="15"/>
  <c r="F174" i="15" s="1"/>
  <c r="F170" i="15"/>
  <c r="F171" i="15"/>
  <c r="F172" i="15"/>
  <c r="F173" i="15"/>
  <c r="AD108" i="15"/>
  <c r="AD111" i="15" s="1"/>
  <c r="AD105" i="15"/>
  <c r="AD109" i="15"/>
  <c r="AD106" i="15"/>
  <c r="AD110" i="15"/>
  <c r="AD107" i="15"/>
  <c r="BJ104" i="15"/>
  <c r="Z108" i="15"/>
  <c r="Z111" i="15" s="1"/>
  <c r="Z105" i="15"/>
  <c r="Z109" i="15"/>
  <c r="Z106" i="15"/>
  <c r="Z110" i="15"/>
  <c r="Z107" i="15"/>
  <c r="BF104" i="15"/>
  <c r="V108" i="15"/>
  <c r="V105" i="15"/>
  <c r="V109" i="15"/>
  <c r="V106" i="15"/>
  <c r="V110" i="15"/>
  <c r="V107" i="15"/>
  <c r="R108" i="15"/>
  <c r="R105" i="15"/>
  <c r="R109" i="15"/>
  <c r="R106" i="15"/>
  <c r="R110" i="15"/>
  <c r="R107" i="15"/>
  <c r="N108" i="15"/>
  <c r="N105" i="15"/>
  <c r="N109" i="15"/>
  <c r="N106" i="15"/>
  <c r="N110" i="15"/>
  <c r="N107" i="15"/>
  <c r="J108" i="15"/>
  <c r="J105" i="15"/>
  <c r="J109" i="15"/>
  <c r="J106" i="15"/>
  <c r="J110" i="15"/>
  <c r="J111" i="15" s="1"/>
  <c r="J107" i="15"/>
  <c r="F108" i="15"/>
  <c r="F105" i="15"/>
  <c r="F109" i="15"/>
  <c r="F106" i="15"/>
  <c r="F110" i="15"/>
  <c r="F107" i="15"/>
  <c r="AD141" i="15"/>
  <c r="AD142" i="15"/>
  <c r="AD143" i="15"/>
  <c r="AD144" i="15"/>
  <c r="AD145" i="15"/>
  <c r="AD146" i="15"/>
  <c r="BJ140" i="15"/>
  <c r="Z141" i="15"/>
  <c r="Z142" i="15"/>
  <c r="Z143" i="15"/>
  <c r="Z144" i="15"/>
  <c r="Z145" i="15"/>
  <c r="Z146" i="15"/>
  <c r="BF140" i="15"/>
  <c r="V141" i="15"/>
  <c r="V142" i="15"/>
  <c r="V143" i="15"/>
  <c r="V144" i="15"/>
  <c r="V145" i="15"/>
  <c r="V146" i="15"/>
  <c r="R141" i="15"/>
  <c r="R142" i="15"/>
  <c r="R143" i="15"/>
  <c r="R144" i="15"/>
  <c r="R145" i="15"/>
  <c r="R146" i="15"/>
  <c r="N141" i="15"/>
  <c r="N142" i="15"/>
  <c r="N143" i="15"/>
  <c r="N144" i="15"/>
  <c r="N145" i="15"/>
  <c r="N146" i="15"/>
  <c r="J141" i="15"/>
  <c r="J142" i="15"/>
  <c r="J143" i="15"/>
  <c r="J144" i="15"/>
  <c r="J145" i="15"/>
  <c r="J146" i="15"/>
  <c r="F141" i="15"/>
  <c r="F142" i="15"/>
  <c r="F143" i="15"/>
  <c r="F144" i="15"/>
  <c r="F145" i="15"/>
  <c r="F146" i="15"/>
  <c r="AD132" i="15"/>
  <c r="AD133" i="15"/>
  <c r="AD134" i="15"/>
  <c r="AD135" i="15"/>
  <c r="AD136" i="15"/>
  <c r="AD137" i="15"/>
  <c r="BJ131" i="15"/>
  <c r="Z132" i="15"/>
  <c r="Z133" i="15"/>
  <c r="Z134" i="15"/>
  <c r="Z135" i="15"/>
  <c r="Z136" i="15"/>
  <c r="Z137" i="15"/>
  <c r="BF131" i="15"/>
  <c r="V132" i="15"/>
  <c r="V133" i="15"/>
  <c r="V134" i="15"/>
  <c r="V135" i="15"/>
  <c r="V136" i="15"/>
  <c r="V137" i="15"/>
  <c r="R132" i="15"/>
  <c r="R133" i="15"/>
  <c r="R134" i="15"/>
  <c r="R135" i="15"/>
  <c r="R136" i="15"/>
  <c r="R137" i="15"/>
  <c r="N132" i="15"/>
  <c r="N133" i="15"/>
  <c r="N134" i="15"/>
  <c r="N135" i="15"/>
  <c r="N136" i="15"/>
  <c r="N137" i="15"/>
  <c r="J132" i="15"/>
  <c r="J133" i="15"/>
  <c r="J134" i="15"/>
  <c r="J135" i="15"/>
  <c r="J136" i="15"/>
  <c r="J137" i="15"/>
  <c r="F132" i="15"/>
  <c r="F133" i="15"/>
  <c r="F134" i="15"/>
  <c r="F135" i="15"/>
  <c r="F136" i="15"/>
  <c r="F137" i="15"/>
  <c r="AD96" i="15"/>
  <c r="AD97" i="15"/>
  <c r="AD98" i="15"/>
  <c r="AD99" i="15"/>
  <c r="AD100" i="15"/>
  <c r="AD101" i="15"/>
  <c r="BJ95" i="15"/>
  <c r="Z96" i="15"/>
  <c r="Z97" i="15"/>
  <c r="Z98" i="15"/>
  <c r="Z99" i="15"/>
  <c r="Z100" i="15"/>
  <c r="Z101" i="15"/>
  <c r="BF95" i="15"/>
  <c r="V96" i="15"/>
  <c r="V97" i="15"/>
  <c r="V102" i="15" s="1"/>
  <c r="V98" i="15"/>
  <c r="V99" i="15"/>
  <c r="V100" i="15"/>
  <c r="V101" i="15"/>
  <c r="R96" i="15"/>
  <c r="R97" i="15"/>
  <c r="R98" i="15"/>
  <c r="R99" i="15"/>
  <c r="R100" i="15"/>
  <c r="R101" i="15"/>
  <c r="N96" i="15"/>
  <c r="N97" i="15"/>
  <c r="N98" i="15"/>
  <c r="N99" i="15"/>
  <c r="N100" i="15"/>
  <c r="N101" i="15"/>
  <c r="J96" i="15"/>
  <c r="J97" i="15"/>
  <c r="J98" i="15"/>
  <c r="J99" i="15"/>
  <c r="J100" i="15"/>
  <c r="J101" i="15"/>
  <c r="F96" i="15"/>
  <c r="F97" i="15"/>
  <c r="F98" i="15"/>
  <c r="F99" i="15"/>
  <c r="F100" i="15"/>
  <c r="F102" i="15" s="1"/>
  <c r="F101" i="15"/>
  <c r="AD114" i="15"/>
  <c r="AD115" i="15"/>
  <c r="AD116" i="15"/>
  <c r="AD117" i="15"/>
  <c r="AD118" i="15"/>
  <c r="AD119" i="15"/>
  <c r="BJ113" i="15"/>
  <c r="AD120" i="15"/>
  <c r="Z114" i="15"/>
  <c r="Z115" i="15"/>
  <c r="Z116" i="15"/>
  <c r="Z117" i="15"/>
  <c r="Z118" i="15"/>
  <c r="Z119" i="15"/>
  <c r="BF113" i="15"/>
  <c r="Z120" i="15"/>
  <c r="V114" i="15"/>
  <c r="V115" i="15"/>
  <c r="V116" i="15"/>
  <c r="V117" i="15"/>
  <c r="V118" i="15"/>
  <c r="V119" i="15"/>
  <c r="R114" i="15"/>
  <c r="R115" i="15"/>
  <c r="R116" i="15"/>
  <c r="R117" i="15"/>
  <c r="R118" i="15"/>
  <c r="R119" i="15"/>
  <c r="N114" i="15"/>
  <c r="N115" i="15"/>
  <c r="N116" i="15"/>
  <c r="N117" i="15"/>
  <c r="N118" i="15"/>
  <c r="N119" i="15"/>
  <c r="J114" i="15"/>
  <c r="J115" i="15"/>
  <c r="J120" i="15" s="1"/>
  <c r="J116" i="15"/>
  <c r="J117" i="15"/>
  <c r="J118" i="15"/>
  <c r="J119" i="15"/>
  <c r="F114" i="15"/>
  <c r="F115" i="15"/>
  <c r="F116" i="15"/>
  <c r="F117" i="15"/>
  <c r="F118" i="15"/>
  <c r="F119" i="15"/>
  <c r="BJ293" i="15"/>
  <c r="AD294" i="15"/>
  <c r="AD295" i="15"/>
  <c r="AD296" i="15"/>
  <c r="AD297" i="15"/>
  <c r="AD298" i="15"/>
  <c r="AD299" i="15"/>
  <c r="BJ248" i="15"/>
  <c r="AD255" i="15"/>
  <c r="BF248" i="15"/>
  <c r="Z255" i="15"/>
  <c r="AH269" i="15"/>
  <c r="AH267" i="15"/>
  <c r="AH268" i="15"/>
  <c r="AH272" i="15"/>
  <c r="AH270" i="15"/>
  <c r="AH271" i="15"/>
  <c r="AD269" i="15"/>
  <c r="AD267" i="15"/>
  <c r="AD268" i="15"/>
  <c r="AD271" i="15"/>
  <c r="AD272" i="15"/>
  <c r="AD270" i="15"/>
  <c r="BJ266" i="15"/>
  <c r="Z269" i="15"/>
  <c r="Z267" i="15"/>
  <c r="Z268" i="15"/>
  <c r="Z273" i="15" s="1"/>
  <c r="Z272" i="15"/>
  <c r="Z271" i="15"/>
  <c r="Z270" i="15"/>
  <c r="BF266" i="15"/>
  <c r="V269" i="15"/>
  <c r="V267" i="15"/>
  <c r="V273" i="15" s="1"/>
  <c r="V268" i="15"/>
  <c r="V272" i="15"/>
  <c r="V270" i="15"/>
  <c r="V271" i="15"/>
  <c r="R269" i="15"/>
  <c r="R267" i="15"/>
  <c r="R268" i="15"/>
  <c r="R272" i="15"/>
  <c r="R270" i="15"/>
  <c r="R271" i="15"/>
  <c r="N269" i="15"/>
  <c r="N267" i="15"/>
  <c r="N268" i="15"/>
  <c r="N272" i="15"/>
  <c r="N270" i="15"/>
  <c r="N271" i="15"/>
  <c r="J269" i="15"/>
  <c r="J267" i="15"/>
  <c r="J268" i="15"/>
  <c r="J272" i="15"/>
  <c r="J270" i="15"/>
  <c r="J271" i="15"/>
  <c r="F269" i="15"/>
  <c r="F267" i="15"/>
  <c r="F268" i="15"/>
  <c r="F271" i="15"/>
  <c r="F272" i="15"/>
  <c r="F270" i="15"/>
  <c r="F273" i="15"/>
  <c r="BJ302" i="15"/>
  <c r="AD303" i="15"/>
  <c r="AD304" i="15"/>
  <c r="AD305" i="15"/>
  <c r="AD306" i="15"/>
  <c r="AD307" i="15"/>
  <c r="AD308" i="15"/>
  <c r="BF302" i="15"/>
  <c r="Z303" i="15"/>
  <c r="Z304" i="15"/>
  <c r="Z305" i="15"/>
  <c r="Z306" i="15"/>
  <c r="Z307" i="15"/>
  <c r="Z308" i="15"/>
  <c r="V303" i="15"/>
  <c r="V304" i="15"/>
  <c r="V305" i="15"/>
  <c r="V306" i="15"/>
  <c r="V307" i="15"/>
  <c r="V308" i="15"/>
  <c r="R303" i="15"/>
  <c r="R304" i="15"/>
  <c r="R305" i="15"/>
  <c r="R306" i="15"/>
  <c r="R307" i="15"/>
  <c r="R308" i="15"/>
  <c r="N303" i="15"/>
  <c r="N304" i="15"/>
  <c r="N305" i="15"/>
  <c r="N306" i="15"/>
  <c r="N307" i="15"/>
  <c r="N308" i="15"/>
  <c r="J303" i="15"/>
  <c r="J304" i="15"/>
  <c r="J305" i="15"/>
  <c r="J306" i="15"/>
  <c r="J307" i="15"/>
  <c r="J308" i="15"/>
  <c r="F303" i="15"/>
  <c r="F304" i="15"/>
  <c r="F305" i="15"/>
  <c r="F306" i="15"/>
  <c r="F307" i="15"/>
  <c r="F308" i="15"/>
  <c r="AH285" i="15"/>
  <c r="AH291" i="15" s="1"/>
  <c r="AH286" i="15"/>
  <c r="AH287" i="15"/>
  <c r="AH288" i="15"/>
  <c r="AH289" i="15"/>
  <c r="AH290" i="15"/>
  <c r="AD285" i="15"/>
  <c r="AD286" i="15"/>
  <c r="AD287" i="15"/>
  <c r="AD288" i="15"/>
  <c r="AD289" i="15"/>
  <c r="AD290" i="15"/>
  <c r="BJ284" i="15"/>
  <c r="AD291" i="15"/>
  <c r="Z287" i="15"/>
  <c r="Z290" i="15"/>
  <c r="Z286" i="15"/>
  <c r="Z289" i="15"/>
  <c r="Z285" i="15"/>
  <c r="BF284" i="15"/>
  <c r="Z288" i="15"/>
  <c r="Z291" i="15"/>
  <c r="AD276" i="15"/>
  <c r="AD277" i="15"/>
  <c r="AD278" i="15"/>
  <c r="AD279" i="15"/>
  <c r="AD281" i="15"/>
  <c r="AD280" i="15"/>
  <c r="BJ275" i="15"/>
  <c r="AD282" i="15"/>
  <c r="Z276" i="15"/>
  <c r="Z277" i="15"/>
  <c r="Z280" i="15"/>
  <c r="Z281" i="15"/>
  <c r="Z279" i="15"/>
  <c r="Z278" i="15"/>
  <c r="BF275" i="15"/>
  <c r="Z282" i="15"/>
  <c r="V276" i="15"/>
  <c r="V277" i="15"/>
  <c r="V278" i="15"/>
  <c r="V279" i="15"/>
  <c r="V280" i="15"/>
  <c r="V281" i="15"/>
  <c r="R276" i="15"/>
  <c r="R277" i="15"/>
  <c r="R278" i="15"/>
  <c r="R279" i="15"/>
  <c r="R280" i="15"/>
  <c r="R281" i="15"/>
  <c r="N276" i="15"/>
  <c r="N277" i="15"/>
  <c r="N278" i="15"/>
  <c r="N279" i="15"/>
  <c r="N280" i="15"/>
  <c r="N281" i="15"/>
  <c r="J276" i="15"/>
  <c r="J277" i="15"/>
  <c r="J282" i="15" s="1"/>
  <c r="J278" i="15"/>
  <c r="J280" i="15"/>
  <c r="J279" i="15"/>
  <c r="J281" i="15"/>
  <c r="F276" i="15"/>
  <c r="F277" i="15"/>
  <c r="F278" i="15"/>
  <c r="F279" i="15"/>
  <c r="F281" i="15"/>
  <c r="F280" i="15"/>
  <c r="E192" i="15"/>
  <c r="AD69" i="15"/>
  <c r="AD70" i="15"/>
  <c r="AD71" i="15"/>
  <c r="AD72" i="15"/>
  <c r="AD75" i="15" s="1"/>
  <c r="AD73" i="15"/>
  <c r="AD74" i="15"/>
  <c r="BJ68" i="15"/>
  <c r="V69" i="15"/>
  <c r="V70" i="15"/>
  <c r="V71" i="15"/>
  <c r="V72" i="15"/>
  <c r="V73" i="15"/>
  <c r="V74" i="15"/>
  <c r="N69" i="15"/>
  <c r="N70" i="15"/>
  <c r="N71" i="15"/>
  <c r="N72" i="15"/>
  <c r="N73" i="15"/>
  <c r="N74" i="15"/>
  <c r="F69" i="15"/>
  <c r="F70" i="15"/>
  <c r="F71" i="15"/>
  <c r="F72" i="15"/>
  <c r="F73" i="15"/>
  <c r="F74" i="15"/>
  <c r="AG61" i="15"/>
  <c r="AG63" i="15"/>
  <c r="AG64" i="15"/>
  <c r="AG65" i="15"/>
  <c r="BM59" i="15"/>
  <c r="AG62" i="15"/>
  <c r="AG60" i="15"/>
  <c r="AG66" i="15" s="1"/>
  <c r="AC60" i="15"/>
  <c r="AC62" i="15"/>
  <c r="AC63" i="15"/>
  <c r="AC64" i="15"/>
  <c r="AC65" i="15"/>
  <c r="BI59" i="15"/>
  <c r="AC61" i="15"/>
  <c r="Y61" i="15"/>
  <c r="Y63" i="15"/>
  <c r="Y64" i="15"/>
  <c r="Y65" i="15"/>
  <c r="BE59" i="15"/>
  <c r="Y62" i="15"/>
  <c r="Y60" i="15"/>
  <c r="U60" i="15"/>
  <c r="U62" i="15"/>
  <c r="U63" i="15"/>
  <c r="U64" i="15"/>
  <c r="U65" i="15"/>
  <c r="U61" i="15"/>
  <c r="Q61" i="15"/>
  <c r="Q63" i="15"/>
  <c r="Q64" i="15"/>
  <c r="Q65" i="15"/>
  <c r="Q60" i="15"/>
  <c r="Q62" i="15"/>
  <c r="M60" i="15"/>
  <c r="M62" i="15"/>
  <c r="M64" i="15"/>
  <c r="M65" i="15"/>
  <c r="M63" i="15"/>
  <c r="M61" i="15"/>
  <c r="I61" i="15"/>
  <c r="I63" i="15"/>
  <c r="I64" i="15"/>
  <c r="I65" i="15"/>
  <c r="I62" i="15"/>
  <c r="I60" i="15"/>
  <c r="E63" i="15"/>
  <c r="E62" i="15"/>
  <c r="E65" i="15"/>
  <c r="E61" i="15"/>
  <c r="E64" i="15"/>
  <c r="E60" i="15"/>
  <c r="E66" i="15" s="1"/>
  <c r="AG69" i="15"/>
  <c r="AG71" i="15"/>
  <c r="AG73" i="15"/>
  <c r="AG74" i="15"/>
  <c r="AG70" i="15"/>
  <c r="AG72" i="15"/>
  <c r="BM68" i="15"/>
  <c r="AG75" i="15"/>
  <c r="AC70" i="15"/>
  <c r="AC72" i="15"/>
  <c r="AC74" i="15"/>
  <c r="BI68" i="15"/>
  <c r="AC73" i="15"/>
  <c r="AC71" i="15"/>
  <c r="AC69" i="15"/>
  <c r="AC75" i="15"/>
  <c r="Y69" i="15"/>
  <c r="Y71" i="15"/>
  <c r="Y73" i="15"/>
  <c r="Y72" i="15"/>
  <c r="Y70" i="15"/>
  <c r="BE68" i="15"/>
  <c r="Y74" i="15"/>
  <c r="Y75" i="15"/>
  <c r="U70" i="15"/>
  <c r="U72" i="15"/>
  <c r="U74" i="15"/>
  <c r="U71" i="15"/>
  <c r="U75" i="15" s="1"/>
  <c r="U69" i="15"/>
  <c r="U73" i="15"/>
  <c r="Q69" i="15"/>
  <c r="Q71" i="15"/>
  <c r="Q73" i="15"/>
  <c r="Q70" i="15"/>
  <c r="Q74" i="15"/>
  <c r="Q72" i="15"/>
  <c r="M70" i="15"/>
  <c r="M72" i="15"/>
  <c r="M74" i="15"/>
  <c r="M69" i="15"/>
  <c r="M73" i="15"/>
  <c r="M71" i="15"/>
  <c r="I73" i="15"/>
  <c r="I69" i="15"/>
  <c r="I71" i="15"/>
  <c r="I74" i="15"/>
  <c r="I72" i="15"/>
  <c r="I70" i="15"/>
  <c r="E74" i="15"/>
  <c r="E70" i="15"/>
  <c r="E73" i="15"/>
  <c r="E69" i="15"/>
  <c r="E72" i="15"/>
  <c r="E71" i="15"/>
  <c r="W60" i="15"/>
  <c r="W61" i="15"/>
  <c r="W62" i="15"/>
  <c r="W63" i="15"/>
  <c r="W65" i="15"/>
  <c r="BC59" i="15"/>
  <c r="W64" i="15"/>
  <c r="AD60" i="15"/>
  <c r="AD61" i="15"/>
  <c r="AD62" i="15"/>
  <c r="AD63" i="15"/>
  <c r="AD64" i="15"/>
  <c r="AD65" i="15"/>
  <c r="BJ59" i="15"/>
  <c r="Z60" i="15"/>
  <c r="Z61" i="15"/>
  <c r="Z62" i="15"/>
  <c r="Z63" i="15"/>
  <c r="Z64" i="15"/>
  <c r="Z65" i="15"/>
  <c r="BF59" i="15"/>
  <c r="V60" i="15"/>
  <c r="V61" i="15"/>
  <c r="V62" i="15"/>
  <c r="V63" i="15"/>
  <c r="V64" i="15"/>
  <c r="V65" i="15"/>
  <c r="R60" i="15"/>
  <c r="R61" i="15"/>
  <c r="R62" i="15"/>
  <c r="R63" i="15"/>
  <c r="R64" i="15"/>
  <c r="R65" i="15"/>
  <c r="N60" i="15"/>
  <c r="N61" i="15"/>
  <c r="N62" i="15"/>
  <c r="N63" i="15"/>
  <c r="N64" i="15"/>
  <c r="N65" i="15"/>
  <c r="J60" i="15"/>
  <c r="J61" i="15"/>
  <c r="J62" i="15"/>
  <c r="J63" i="15"/>
  <c r="J64" i="15"/>
  <c r="J65" i="15"/>
  <c r="F60" i="15"/>
  <c r="F61" i="15"/>
  <c r="F62" i="15"/>
  <c r="F63" i="15"/>
  <c r="F64" i="15"/>
  <c r="F65" i="15"/>
  <c r="Z69" i="15"/>
  <c r="Z70" i="15"/>
  <c r="Z71" i="15"/>
  <c r="Z72" i="15"/>
  <c r="Z73" i="15"/>
  <c r="Z74" i="15"/>
  <c r="BF68" i="15"/>
  <c r="R69" i="15"/>
  <c r="R70" i="15"/>
  <c r="R71" i="15"/>
  <c r="R72" i="15"/>
  <c r="R73" i="15"/>
  <c r="R74" i="15"/>
  <c r="J69" i="15"/>
  <c r="J70" i="15"/>
  <c r="J71" i="15"/>
  <c r="J72" i="15"/>
  <c r="J73" i="15"/>
  <c r="J74" i="15"/>
  <c r="AF61" i="15"/>
  <c r="AF63" i="15"/>
  <c r="AF64" i="15"/>
  <c r="AF65" i="15"/>
  <c r="BL59" i="15"/>
  <c r="AF60" i="15"/>
  <c r="AF62" i="15"/>
  <c r="AB60" i="15"/>
  <c r="AB62" i="15"/>
  <c r="AB63" i="15"/>
  <c r="AB64" i="15"/>
  <c r="AB65" i="15"/>
  <c r="BH59" i="15"/>
  <c r="AB61" i="15"/>
  <c r="X61" i="15"/>
  <c r="X63" i="15"/>
  <c r="X64" i="15"/>
  <c r="X65" i="15"/>
  <c r="BD59" i="15"/>
  <c r="X60" i="15"/>
  <c r="X62" i="15"/>
  <c r="T60" i="15"/>
  <c r="T62" i="15"/>
  <c r="T63" i="15"/>
  <c r="T64" i="15"/>
  <c r="T65" i="15"/>
  <c r="T61" i="15"/>
  <c r="P61" i="15"/>
  <c r="P63" i="15"/>
  <c r="P64" i="15"/>
  <c r="P65" i="15"/>
  <c r="P60" i="15"/>
  <c r="P62" i="15"/>
  <c r="L60" i="15"/>
  <c r="L62" i="15"/>
  <c r="L64" i="15"/>
  <c r="L65" i="15"/>
  <c r="L61" i="15"/>
  <c r="L63" i="15"/>
  <c r="H61" i="15"/>
  <c r="H63" i="15"/>
  <c r="H64" i="15"/>
  <c r="H65" i="15"/>
  <c r="H60" i="15"/>
  <c r="H62" i="15"/>
  <c r="AF69" i="15"/>
  <c r="AF71" i="15"/>
  <c r="AF73" i="15"/>
  <c r="AF70" i="15"/>
  <c r="AF72" i="15"/>
  <c r="AF74" i="15"/>
  <c r="BL68" i="15"/>
  <c r="AB70" i="15"/>
  <c r="AB72" i="15"/>
  <c r="AB74" i="15"/>
  <c r="BH68" i="15"/>
  <c r="AB69" i="15"/>
  <c r="AB71" i="15"/>
  <c r="AB73" i="15"/>
  <c r="X69" i="15"/>
  <c r="X71" i="15"/>
  <c r="X73" i="15"/>
  <c r="X70" i="15"/>
  <c r="X72" i="15"/>
  <c r="X74" i="15"/>
  <c r="BD68" i="15"/>
  <c r="T70" i="15"/>
  <c r="T72" i="15"/>
  <c r="T74" i="15"/>
  <c r="T69" i="15"/>
  <c r="T71" i="15"/>
  <c r="T73" i="15"/>
  <c r="P69" i="15"/>
  <c r="P71" i="15"/>
  <c r="P73" i="15"/>
  <c r="P70" i="15"/>
  <c r="P72" i="15"/>
  <c r="P74" i="15"/>
  <c r="L70" i="15"/>
  <c r="L72" i="15"/>
  <c r="L74" i="15"/>
  <c r="L69" i="15"/>
  <c r="L71" i="15"/>
  <c r="L73" i="15"/>
  <c r="H69" i="15"/>
  <c r="H71" i="15"/>
  <c r="H73" i="15"/>
  <c r="H70" i="15"/>
  <c r="H72" i="15"/>
  <c r="H74" i="15"/>
  <c r="AE60" i="15"/>
  <c r="AE61" i="15"/>
  <c r="AE62" i="15"/>
  <c r="BK59" i="15"/>
  <c r="AE65" i="15"/>
  <c r="AE64" i="15"/>
  <c r="AE63" i="15"/>
  <c r="AA60" i="15"/>
  <c r="AA61" i="15"/>
  <c r="AA62" i="15"/>
  <c r="BG59" i="15"/>
  <c r="AA64" i="15"/>
  <c r="AA63" i="15"/>
  <c r="AA65" i="15"/>
  <c r="S60" i="15"/>
  <c r="S61" i="15"/>
  <c r="S62" i="15"/>
  <c r="S64" i="15"/>
  <c r="S65" i="15"/>
  <c r="S63" i="15"/>
  <c r="O60" i="15"/>
  <c r="O61" i="15"/>
  <c r="O62" i="15"/>
  <c r="O63" i="15"/>
  <c r="O65" i="15"/>
  <c r="O64" i="15"/>
  <c r="K60" i="15"/>
  <c r="K61" i="15"/>
  <c r="K62" i="15"/>
  <c r="K63" i="15"/>
  <c r="K64" i="15"/>
  <c r="K65" i="15"/>
  <c r="G60" i="15"/>
  <c r="G61" i="15"/>
  <c r="G62" i="15"/>
  <c r="G63" i="15"/>
  <c r="G65" i="15"/>
  <c r="G64" i="15"/>
  <c r="AE69" i="15"/>
  <c r="AE70" i="15"/>
  <c r="AE71" i="15"/>
  <c r="AE72" i="15"/>
  <c r="AE73" i="15"/>
  <c r="AE74" i="15"/>
  <c r="BK68" i="15"/>
  <c r="AE75" i="15"/>
  <c r="AA69" i="15"/>
  <c r="AA70" i="15"/>
  <c r="AA71" i="15"/>
  <c r="AA72" i="15"/>
  <c r="AA73" i="15"/>
  <c r="AA74" i="15"/>
  <c r="BG68" i="15"/>
  <c r="AA75" i="15"/>
  <c r="BC68" i="15"/>
  <c r="W69" i="15"/>
  <c r="W70" i="15"/>
  <c r="W71" i="15"/>
  <c r="W72" i="15"/>
  <c r="W73" i="15"/>
  <c r="W74" i="15"/>
  <c r="W75" i="15"/>
  <c r="S69" i="15"/>
  <c r="S70" i="15"/>
  <c r="S71" i="15"/>
  <c r="S72" i="15"/>
  <c r="S75" i="15" s="1"/>
  <c r="S73" i="15"/>
  <c r="S74" i="15"/>
  <c r="O69" i="15"/>
  <c r="O70" i="15"/>
  <c r="O71" i="15"/>
  <c r="O72" i="15"/>
  <c r="O73" i="15"/>
  <c r="O74" i="15"/>
  <c r="K69" i="15"/>
  <c r="K70" i="15"/>
  <c r="K71" i="15"/>
  <c r="K72" i="15"/>
  <c r="K73" i="15"/>
  <c r="K74" i="15"/>
  <c r="G69" i="15"/>
  <c r="G70" i="15"/>
  <c r="G71" i="15"/>
  <c r="G72" i="15"/>
  <c r="G73" i="15"/>
  <c r="G74" i="15"/>
  <c r="L33" i="15"/>
  <c r="L34" i="15"/>
  <c r="L35" i="15"/>
  <c r="L36" i="15"/>
  <c r="L37" i="15"/>
  <c r="L38" i="15"/>
  <c r="X33" i="15"/>
  <c r="X34" i="15"/>
  <c r="X35" i="15"/>
  <c r="X36" i="15"/>
  <c r="X37" i="15"/>
  <c r="X38" i="15"/>
  <c r="BD32" i="15"/>
  <c r="W33" i="15"/>
  <c r="W34" i="15"/>
  <c r="W35" i="15"/>
  <c r="W36" i="15"/>
  <c r="W37" i="15"/>
  <c r="W38" i="15"/>
  <c r="BC32" i="15"/>
  <c r="AF33" i="15"/>
  <c r="AF34" i="15"/>
  <c r="AF35" i="15"/>
  <c r="AF36" i="15"/>
  <c r="AF37" i="15"/>
  <c r="AF38" i="15"/>
  <c r="T33" i="15"/>
  <c r="T34" i="15"/>
  <c r="T35" i="15"/>
  <c r="T36" i="15"/>
  <c r="T37" i="15"/>
  <c r="T38" i="15"/>
  <c r="E37" i="15"/>
  <c r="E33" i="15"/>
  <c r="E36" i="15"/>
  <c r="E35" i="15"/>
  <c r="E38" i="15"/>
  <c r="E34" i="15"/>
  <c r="K33" i="15"/>
  <c r="K34" i="15"/>
  <c r="K35" i="15"/>
  <c r="K36" i="15"/>
  <c r="K37" i="15"/>
  <c r="K38" i="15"/>
  <c r="AA33" i="15"/>
  <c r="AA34" i="15"/>
  <c r="AA35" i="15"/>
  <c r="AA36" i="15"/>
  <c r="AA37" i="15"/>
  <c r="AA38" i="15"/>
  <c r="BG32" i="15"/>
  <c r="O33" i="15"/>
  <c r="O34" i="15"/>
  <c r="O35" i="15"/>
  <c r="O36" i="15"/>
  <c r="O37" i="15"/>
  <c r="O38" i="15"/>
  <c r="F33" i="15"/>
  <c r="F37" i="15"/>
  <c r="F36" i="15"/>
  <c r="F35" i="15"/>
  <c r="F34" i="15"/>
  <c r="F38" i="15"/>
  <c r="J34" i="15"/>
  <c r="J38" i="15"/>
  <c r="J33" i="15"/>
  <c r="J37" i="15"/>
  <c r="J36" i="15"/>
  <c r="J35" i="15"/>
  <c r="AD35" i="15"/>
  <c r="AD34" i="15"/>
  <c r="AD38" i="15"/>
  <c r="BJ32" i="15"/>
  <c r="AD33" i="15"/>
  <c r="AD37" i="15"/>
  <c r="AD36" i="15"/>
  <c r="V33" i="15"/>
  <c r="V37" i="15"/>
  <c r="V36" i="15"/>
  <c r="V35" i="15"/>
  <c r="V34" i="15"/>
  <c r="V38" i="15"/>
  <c r="H33" i="15"/>
  <c r="H34" i="15"/>
  <c r="H35" i="15"/>
  <c r="H36" i="15"/>
  <c r="H37" i="15"/>
  <c r="H38" i="15"/>
  <c r="AB33" i="15"/>
  <c r="AB34" i="15"/>
  <c r="AB35" i="15"/>
  <c r="AB36" i="15"/>
  <c r="AB37" i="15"/>
  <c r="AB38" i="15"/>
  <c r="BH32" i="15"/>
  <c r="P33" i="15"/>
  <c r="P34" i="15"/>
  <c r="P35" i="15"/>
  <c r="P36" i="15"/>
  <c r="P37" i="15"/>
  <c r="P38" i="15"/>
  <c r="G33" i="15"/>
  <c r="G34" i="15"/>
  <c r="G35" i="15"/>
  <c r="G36" i="15"/>
  <c r="G37" i="15"/>
  <c r="G38" i="15"/>
  <c r="AE33" i="15"/>
  <c r="AE34" i="15"/>
  <c r="AE35" i="15"/>
  <c r="AE36" i="15"/>
  <c r="AE37" i="15"/>
  <c r="AE38" i="15"/>
  <c r="BK32" i="15"/>
  <c r="S33" i="15"/>
  <c r="S34" i="15"/>
  <c r="S35" i="15"/>
  <c r="S36" i="15"/>
  <c r="S37" i="15"/>
  <c r="S38" i="15"/>
  <c r="N35" i="15"/>
  <c r="N34" i="15"/>
  <c r="N38" i="15"/>
  <c r="N33" i="15"/>
  <c r="N37" i="15"/>
  <c r="N36" i="15"/>
  <c r="Z34" i="15"/>
  <c r="Z38" i="15"/>
  <c r="BF32" i="15"/>
  <c r="Z33" i="15"/>
  <c r="Z37" i="15"/>
  <c r="Z36" i="15"/>
  <c r="Z35" i="15"/>
  <c r="R36" i="15"/>
  <c r="R35" i="15"/>
  <c r="R34" i="15"/>
  <c r="R38" i="15"/>
  <c r="R33" i="15"/>
  <c r="R37" i="15"/>
  <c r="M33" i="15"/>
  <c r="M34" i="15"/>
  <c r="M35" i="15"/>
  <c r="M36" i="15"/>
  <c r="M37" i="15"/>
  <c r="M38" i="15"/>
  <c r="I33" i="15"/>
  <c r="I34" i="15"/>
  <c r="I35" i="15"/>
  <c r="I36" i="15"/>
  <c r="I37" i="15"/>
  <c r="I38" i="15"/>
  <c r="AG33" i="15"/>
  <c r="AG34" i="15"/>
  <c r="AG35" i="15"/>
  <c r="AG36" i="15"/>
  <c r="AG37" i="15"/>
  <c r="AG38" i="15"/>
  <c r="AC33" i="15"/>
  <c r="AC34" i="15"/>
  <c r="AC35" i="15"/>
  <c r="AC36" i="15"/>
  <c r="AC37" i="15"/>
  <c r="AC38" i="15"/>
  <c r="BI32" i="15"/>
  <c r="Y33" i="15"/>
  <c r="Y34" i="15"/>
  <c r="Y35" i="15"/>
  <c r="Y36" i="15"/>
  <c r="Y37" i="15"/>
  <c r="Y38" i="15"/>
  <c r="BE32" i="15"/>
  <c r="U33" i="15"/>
  <c r="U34" i="15"/>
  <c r="U35" i="15"/>
  <c r="U36" i="15"/>
  <c r="U37" i="15"/>
  <c r="U38" i="15"/>
  <c r="Q33" i="15"/>
  <c r="Q34" i="15"/>
  <c r="Q35" i="15"/>
  <c r="Q36" i="15"/>
  <c r="Q37" i="15"/>
  <c r="Q38" i="15"/>
  <c r="E13" i="10"/>
  <c r="E13" i="15"/>
  <c r="O13" i="10"/>
  <c r="O13" i="15"/>
  <c r="N94" i="10"/>
  <c r="N94" i="15"/>
  <c r="J49" i="10"/>
  <c r="J48" i="10" s="1"/>
  <c r="J49" i="15"/>
  <c r="J48" i="15" s="1"/>
  <c r="N22" i="10"/>
  <c r="N22" i="15"/>
  <c r="AD94" i="10"/>
  <c r="BJ91" i="10" s="1"/>
  <c r="AD94" i="15"/>
  <c r="V94" i="10"/>
  <c r="V93" i="10" s="1"/>
  <c r="V94" i="15"/>
  <c r="V93" i="15" s="1"/>
  <c r="R49" i="10"/>
  <c r="R48" i="10" s="1"/>
  <c r="R49" i="15"/>
  <c r="R48" i="15" s="1"/>
  <c r="Z22" i="10"/>
  <c r="Z22" i="15"/>
  <c r="X238" i="15"/>
  <c r="X238" i="10"/>
  <c r="T85" i="15"/>
  <c r="T84" i="15" s="1"/>
  <c r="T85" i="10"/>
  <c r="H85" i="15"/>
  <c r="H84" i="15" s="1"/>
  <c r="H85" i="10"/>
  <c r="AF166" i="10"/>
  <c r="BL160" i="10" s="1"/>
  <c r="AF166" i="15"/>
  <c r="L166" i="10"/>
  <c r="L165" i="10" s="1"/>
  <c r="L166" i="15"/>
  <c r="L165" i="15" s="1"/>
  <c r="AF157" i="15"/>
  <c r="AF157" i="10"/>
  <c r="T157" i="15"/>
  <c r="T156" i="15" s="1"/>
  <c r="T157" i="10"/>
  <c r="T156" i="10" s="1"/>
  <c r="H157" i="15"/>
  <c r="H157" i="10"/>
  <c r="AB130" i="15"/>
  <c r="AB130" i="10"/>
  <c r="X130" i="15"/>
  <c r="X130" i="10"/>
  <c r="L130" i="15"/>
  <c r="L130" i="10"/>
  <c r="H130" i="15"/>
  <c r="H130" i="10"/>
  <c r="AF31" i="10"/>
  <c r="BL8" i="10" s="1"/>
  <c r="AF31" i="15"/>
  <c r="T31" i="10"/>
  <c r="T30" i="10" s="1"/>
  <c r="T31" i="15"/>
  <c r="T30" i="15" s="1"/>
  <c r="H31" i="10"/>
  <c r="H30" i="10" s="1"/>
  <c r="H31" i="15"/>
  <c r="H30" i="15" s="1"/>
  <c r="AF247" i="10"/>
  <c r="AF246" i="10" s="1"/>
  <c r="AF247" i="15"/>
  <c r="T247" i="10"/>
  <c r="T246" i="10" s="1"/>
  <c r="T247" i="15"/>
  <c r="T246" i="15" s="1"/>
  <c r="H247" i="10"/>
  <c r="H246" i="10" s="1"/>
  <c r="H247" i="15"/>
  <c r="H246" i="15" s="1"/>
  <c r="V13" i="10"/>
  <c r="V13" i="15"/>
  <c r="F13" i="10"/>
  <c r="F13" i="15"/>
  <c r="M49" i="10"/>
  <c r="M48" i="10" s="1"/>
  <c r="M49" i="15"/>
  <c r="M48" i="15" s="1"/>
  <c r="Y94" i="10"/>
  <c r="BE87" i="10" s="1"/>
  <c r="Y94" i="15"/>
  <c r="AG49" i="10"/>
  <c r="BM19" i="10" s="1"/>
  <c r="AG49" i="15"/>
  <c r="U49" i="10"/>
  <c r="U48" i="10" s="1"/>
  <c r="U49" i="15"/>
  <c r="U48" i="15" s="1"/>
  <c r="Y22" i="10"/>
  <c r="Y22" i="15"/>
  <c r="AE238" i="15"/>
  <c r="AE238" i="10"/>
  <c r="AA238" i="15"/>
  <c r="AA238" i="10"/>
  <c r="W238" i="15"/>
  <c r="W238" i="10"/>
  <c r="S238" i="15"/>
  <c r="S238" i="10"/>
  <c r="O238" i="15"/>
  <c r="O238" i="10"/>
  <c r="K238" i="15"/>
  <c r="K238" i="10"/>
  <c r="AE229" i="10"/>
  <c r="BK226" i="10" s="1"/>
  <c r="AE229" i="15"/>
  <c r="AA229" i="10"/>
  <c r="AA228" i="10" s="1"/>
  <c r="BG228" i="10" s="1"/>
  <c r="AA229" i="15"/>
  <c r="W229" i="10"/>
  <c r="BC222" i="10" s="1"/>
  <c r="W229" i="15"/>
  <c r="S229" i="10"/>
  <c r="S228" i="10" s="1"/>
  <c r="S229" i="15"/>
  <c r="S228" i="15" s="1"/>
  <c r="O229" i="10"/>
  <c r="O228" i="10" s="1"/>
  <c r="O229" i="15"/>
  <c r="O228" i="15" s="1"/>
  <c r="K229" i="10"/>
  <c r="K228" i="10" s="1"/>
  <c r="K229" i="15"/>
  <c r="K228" i="15" s="1"/>
  <c r="G229" i="10"/>
  <c r="G228" i="10" s="1"/>
  <c r="G229" i="15"/>
  <c r="AE85" i="15"/>
  <c r="AE84" i="15" s="1"/>
  <c r="AE85" i="10"/>
  <c r="AA85" i="15"/>
  <c r="AA84" i="15" s="1"/>
  <c r="AA85" i="10"/>
  <c r="W85" i="15"/>
  <c r="W85" i="10"/>
  <c r="S85" i="15"/>
  <c r="S84" i="15" s="1"/>
  <c r="S85" i="10"/>
  <c r="O85" i="15"/>
  <c r="O84" i="15" s="1"/>
  <c r="O85" i="10"/>
  <c r="K85" i="15"/>
  <c r="K84" i="15" s="1"/>
  <c r="K85" i="10"/>
  <c r="G85" i="15"/>
  <c r="G84" i="15" s="1"/>
  <c r="G85" i="10"/>
  <c r="AE166" i="10"/>
  <c r="BK159" i="10" s="1"/>
  <c r="AE166" i="15"/>
  <c r="AA166" i="10"/>
  <c r="AA166" i="15"/>
  <c r="W166" i="10"/>
  <c r="BC159" i="10" s="1"/>
  <c r="W166" i="15"/>
  <c r="S166" i="10"/>
  <c r="S165" i="10" s="1"/>
  <c r="S166" i="15"/>
  <c r="S165" i="15" s="1"/>
  <c r="O166" i="10"/>
  <c r="O165" i="10" s="1"/>
  <c r="O166" i="15"/>
  <c r="O165" i="15" s="1"/>
  <c r="K166" i="10"/>
  <c r="K165" i="10" s="1"/>
  <c r="K166" i="15"/>
  <c r="K165" i="15" s="1"/>
  <c r="G166" i="10"/>
  <c r="G165" i="10" s="1"/>
  <c r="G166" i="15"/>
  <c r="G165" i="15" s="1"/>
  <c r="AE157" i="15"/>
  <c r="AE157" i="10"/>
  <c r="AA157" i="15"/>
  <c r="AA157" i="10"/>
  <c r="W157" i="15"/>
  <c r="W157" i="10"/>
  <c r="S157" i="15"/>
  <c r="S156" i="15" s="1"/>
  <c r="S157" i="10"/>
  <c r="S156" i="10" s="1"/>
  <c r="O157" i="15"/>
  <c r="O156" i="15" s="1"/>
  <c r="O157" i="10"/>
  <c r="O156" i="10" s="1"/>
  <c r="K157" i="15"/>
  <c r="K157" i="10"/>
  <c r="G157" i="15"/>
  <c r="G157" i="10"/>
  <c r="AE130" i="15"/>
  <c r="AE130" i="10"/>
  <c r="AA130" i="15"/>
  <c r="AA130" i="10"/>
  <c r="W130" i="15"/>
  <c r="W130" i="10"/>
  <c r="S130" i="15"/>
  <c r="S129" i="15" s="1"/>
  <c r="S130" i="10"/>
  <c r="S129" i="10" s="1"/>
  <c r="O130" i="15"/>
  <c r="O129" i="15" s="1"/>
  <c r="O130" i="10"/>
  <c r="O129" i="10" s="1"/>
  <c r="K130" i="15"/>
  <c r="K130" i="10"/>
  <c r="G130" i="15"/>
  <c r="G130" i="10"/>
  <c r="AE31" i="10"/>
  <c r="BK5" i="10" s="1"/>
  <c r="BW5" i="10" s="1"/>
  <c r="AE31" i="15"/>
  <c r="AA31" i="10"/>
  <c r="AA31" i="15"/>
  <c r="W31" i="10"/>
  <c r="BC10" i="10" s="1"/>
  <c r="W31" i="15"/>
  <c r="S31" i="10"/>
  <c r="S30" i="10" s="1"/>
  <c r="S31" i="15"/>
  <c r="S30" i="15" s="1"/>
  <c r="O31" i="10"/>
  <c r="O30" i="10" s="1"/>
  <c r="O31" i="15"/>
  <c r="O30" i="15" s="1"/>
  <c r="K31" i="10"/>
  <c r="K30" i="10" s="1"/>
  <c r="K31" i="15"/>
  <c r="K30" i="15" s="1"/>
  <c r="G31" i="10"/>
  <c r="G30" i="10" s="1"/>
  <c r="G31" i="15"/>
  <c r="G30" i="15" s="1"/>
  <c r="AE220" i="10"/>
  <c r="AE220" i="15"/>
  <c r="AA220" i="10"/>
  <c r="BG39" i="10" s="1"/>
  <c r="AA220" i="15"/>
  <c r="W220" i="10"/>
  <c r="BC38" i="10" s="1"/>
  <c r="W220" i="15"/>
  <c r="S220" i="10"/>
  <c r="S219" i="10" s="1"/>
  <c r="S220" i="15"/>
  <c r="S219" i="15" s="1"/>
  <c r="O220" i="10"/>
  <c r="O219" i="10" s="1"/>
  <c r="O220" i="15"/>
  <c r="O219" i="15" s="1"/>
  <c r="K220" i="10"/>
  <c r="K219" i="10" s="1"/>
  <c r="K220" i="15"/>
  <c r="K219" i="15" s="1"/>
  <c r="G220" i="10"/>
  <c r="G219" i="10" s="1"/>
  <c r="G220" i="15"/>
  <c r="G219" i="15" s="1"/>
  <c r="AE247" i="10"/>
  <c r="AE246" i="10" s="1"/>
  <c r="AE247" i="15"/>
  <c r="AA247" i="10"/>
  <c r="AA246" i="10" s="1"/>
  <c r="AA247" i="15"/>
  <c r="W247" i="10"/>
  <c r="W246" i="10" s="1"/>
  <c r="W247" i="15"/>
  <c r="S247" i="10"/>
  <c r="S246" i="10" s="1"/>
  <c r="S247" i="15"/>
  <c r="S246" i="15" s="1"/>
  <c r="O247" i="10"/>
  <c r="O246" i="10" s="1"/>
  <c r="O247" i="15"/>
  <c r="O246" i="15" s="1"/>
  <c r="K247" i="10"/>
  <c r="K246" i="10" s="1"/>
  <c r="K247" i="15"/>
  <c r="K246" i="15" s="1"/>
  <c r="G247" i="10"/>
  <c r="G246" i="10" s="1"/>
  <c r="G247" i="15"/>
  <c r="G246" i="15" s="1"/>
  <c r="AE13" i="10"/>
  <c r="AE13" i="15"/>
  <c r="W13" i="10"/>
  <c r="W13" i="15"/>
  <c r="K13" i="10"/>
  <c r="K13" i="15"/>
  <c r="F94" i="10"/>
  <c r="F94" i="15"/>
  <c r="AD49" i="10"/>
  <c r="AD49" i="15"/>
  <c r="Z49" i="10"/>
  <c r="BF47" i="10" s="1"/>
  <c r="Z49" i="15"/>
  <c r="AH22" i="10"/>
  <c r="AH22" i="15"/>
  <c r="V22" i="10"/>
  <c r="V22" i="15"/>
  <c r="AF238" i="15"/>
  <c r="AF238" i="10"/>
  <c r="T238" i="15"/>
  <c r="T238" i="10"/>
  <c r="AF229" i="10"/>
  <c r="BL224" i="10" s="1"/>
  <c r="AF229" i="15"/>
  <c r="X229" i="10"/>
  <c r="X228" i="10" s="1"/>
  <c r="BD228" i="10" s="1"/>
  <c r="X229" i="15"/>
  <c r="P229" i="10"/>
  <c r="P228" i="10" s="1"/>
  <c r="P229" i="15"/>
  <c r="P228" i="15" s="1"/>
  <c r="H229" i="10"/>
  <c r="H228" i="10" s="1"/>
  <c r="H229" i="15"/>
  <c r="H228" i="15" s="1"/>
  <c r="X85" i="15"/>
  <c r="X85" i="10"/>
  <c r="L85" i="15"/>
  <c r="L84" i="15" s="1"/>
  <c r="L85" i="10"/>
  <c r="AB166" i="10"/>
  <c r="AB166" i="15"/>
  <c r="T166" i="10"/>
  <c r="T165" i="10" s="1"/>
  <c r="T166" i="15"/>
  <c r="T165" i="15" s="1"/>
  <c r="H166" i="10"/>
  <c r="H165" i="10" s="1"/>
  <c r="H166" i="15"/>
  <c r="H165" i="15" s="1"/>
  <c r="AB157" i="15"/>
  <c r="AB157" i="10"/>
  <c r="P157" i="15"/>
  <c r="P156" i="15" s="1"/>
  <c r="P157" i="10"/>
  <c r="P156" i="10" s="1"/>
  <c r="AF130" i="15"/>
  <c r="AF130" i="10"/>
  <c r="P130" i="15"/>
  <c r="P129" i="15" s="1"/>
  <c r="P130" i="10"/>
  <c r="P129" i="10" s="1"/>
  <c r="AB31" i="10"/>
  <c r="AB31" i="15"/>
  <c r="P31" i="10"/>
  <c r="P30" i="10" s="1"/>
  <c r="P31" i="15"/>
  <c r="P30" i="15" s="1"/>
  <c r="AF220" i="10"/>
  <c r="BL213" i="10" s="1"/>
  <c r="AF220" i="15"/>
  <c r="X220" i="10"/>
  <c r="BD33" i="10" s="1"/>
  <c r="X220" i="15"/>
  <c r="P220" i="10"/>
  <c r="P219" i="10" s="1"/>
  <c r="P220" i="15"/>
  <c r="P219" i="15" s="1"/>
  <c r="H220" i="10"/>
  <c r="H219" i="10" s="1"/>
  <c r="H220" i="15"/>
  <c r="H219" i="15" s="1"/>
  <c r="AB247" i="10"/>
  <c r="AB246" i="10" s="1"/>
  <c r="AB247" i="15"/>
  <c r="AB246" i="15" s="1"/>
  <c r="P247" i="10"/>
  <c r="P246" i="10" s="1"/>
  <c r="P247" i="15"/>
  <c r="P246" i="15" s="1"/>
  <c r="AD13" i="10"/>
  <c r="AD13" i="15"/>
  <c r="R13" i="10"/>
  <c r="R13" i="15"/>
  <c r="J13" i="10"/>
  <c r="J13" i="15"/>
  <c r="E49" i="10"/>
  <c r="E48" i="10" s="1"/>
  <c r="E49" i="15"/>
  <c r="E48" i="15" s="1"/>
  <c r="M94" i="10"/>
  <c r="M94" i="15"/>
  <c r="I49" i="10"/>
  <c r="I48" i="10" s="1"/>
  <c r="I49" i="15"/>
  <c r="I48" i="15" s="1"/>
  <c r="M22" i="10"/>
  <c r="M22" i="15"/>
  <c r="AC94" i="10"/>
  <c r="BI90" i="10" s="1"/>
  <c r="AC94" i="15"/>
  <c r="Q94" i="10"/>
  <c r="Q93" i="10" s="1"/>
  <c r="Q94" i="15"/>
  <c r="Q93" i="15" s="1"/>
  <c r="AC49" i="10"/>
  <c r="AC49" i="15"/>
  <c r="Q49" i="10"/>
  <c r="Q48" i="10" s="1"/>
  <c r="Q49" i="15"/>
  <c r="Q48" i="15" s="1"/>
  <c r="AG22" i="10"/>
  <c r="AG22" i="15"/>
  <c r="U22" i="10"/>
  <c r="U22" i="15"/>
  <c r="AG13" i="10"/>
  <c r="AG13" i="15"/>
  <c r="AC13" i="10"/>
  <c r="AC13" i="15"/>
  <c r="Y13" i="10"/>
  <c r="Y13" i="15"/>
  <c r="U13" i="10"/>
  <c r="U13" i="15"/>
  <c r="Q13" i="10"/>
  <c r="Q13" i="15"/>
  <c r="M13" i="10"/>
  <c r="M13" i="15"/>
  <c r="I13" i="10"/>
  <c r="I13" i="15"/>
  <c r="F49" i="10"/>
  <c r="F48" i="10" s="1"/>
  <c r="F49" i="15"/>
  <c r="F48" i="15" s="1"/>
  <c r="F22" i="10"/>
  <c r="F22" i="15"/>
  <c r="L94" i="10"/>
  <c r="L94" i="15"/>
  <c r="H94" i="10"/>
  <c r="H94" i="15"/>
  <c r="L49" i="10"/>
  <c r="L48" i="10" s="1"/>
  <c r="L49" i="15"/>
  <c r="L48" i="15" s="1"/>
  <c r="H49" i="10"/>
  <c r="H48" i="10" s="1"/>
  <c r="H49" i="15"/>
  <c r="H48" i="15" s="1"/>
  <c r="L22" i="10"/>
  <c r="L22" i="15"/>
  <c r="H22" i="10"/>
  <c r="H22" i="15"/>
  <c r="AF94" i="10"/>
  <c r="AF94" i="15"/>
  <c r="AB94" i="10"/>
  <c r="BH86" i="10" s="1"/>
  <c r="AB94" i="15"/>
  <c r="X94" i="10"/>
  <c r="BD92" i="10" s="1"/>
  <c r="X94" i="15"/>
  <c r="T94" i="10"/>
  <c r="T93" i="10" s="1"/>
  <c r="T94" i="15"/>
  <c r="T93" i="15" s="1"/>
  <c r="P94" i="10"/>
  <c r="P93" i="10" s="1"/>
  <c r="P94" i="15"/>
  <c r="P93" i="15" s="1"/>
  <c r="AF49" i="10"/>
  <c r="AF49" i="15"/>
  <c r="AB49" i="10"/>
  <c r="AB49" i="15"/>
  <c r="X49" i="10"/>
  <c r="BD45" i="10" s="1"/>
  <c r="X49" i="15"/>
  <c r="T49" i="10"/>
  <c r="T48" i="10" s="1"/>
  <c r="T49" i="15"/>
  <c r="T48" i="15" s="1"/>
  <c r="P49" i="10"/>
  <c r="P48" i="10" s="1"/>
  <c r="P49" i="15"/>
  <c r="P48" i="15" s="1"/>
  <c r="AF22" i="10"/>
  <c r="AF22" i="15"/>
  <c r="AB22" i="10"/>
  <c r="AB22" i="15"/>
  <c r="X22" i="10"/>
  <c r="X22" i="15"/>
  <c r="T22" i="10"/>
  <c r="T22" i="15"/>
  <c r="P22" i="10"/>
  <c r="P22" i="15"/>
  <c r="AH238" i="15"/>
  <c r="AH237" i="15" s="1"/>
  <c r="AH238" i="10"/>
  <c r="AH237" i="10" s="1"/>
  <c r="AD238" i="15"/>
  <c r="AD238" i="10"/>
  <c r="Z238" i="15"/>
  <c r="Z238" i="10"/>
  <c r="V238" i="15"/>
  <c r="V237" i="15" s="1"/>
  <c r="V238" i="10"/>
  <c r="V237" i="10" s="1"/>
  <c r="R238" i="15"/>
  <c r="R238" i="10"/>
  <c r="N238" i="15"/>
  <c r="N238" i="10"/>
  <c r="J238" i="15"/>
  <c r="J238" i="10"/>
  <c r="F238" i="15"/>
  <c r="F238" i="10"/>
  <c r="AH229" i="10"/>
  <c r="AH228" i="10" s="1"/>
  <c r="AH229" i="15"/>
  <c r="AH228" i="15" s="1"/>
  <c r="AD229" i="10"/>
  <c r="AD229" i="15"/>
  <c r="Z229" i="10"/>
  <c r="BF227" i="10" s="1"/>
  <c r="Z229" i="15"/>
  <c r="V229" i="10"/>
  <c r="V228" i="10" s="1"/>
  <c r="V229" i="15"/>
  <c r="V228" i="15" s="1"/>
  <c r="R229" i="10"/>
  <c r="R228" i="10" s="1"/>
  <c r="R229" i="15"/>
  <c r="R228" i="15" s="1"/>
  <c r="N229" i="10"/>
  <c r="N228" i="10" s="1"/>
  <c r="N229" i="15"/>
  <c r="N228" i="15" s="1"/>
  <c r="J229" i="10"/>
  <c r="J228" i="10" s="1"/>
  <c r="J229" i="15"/>
  <c r="J228" i="15" s="1"/>
  <c r="F229" i="10"/>
  <c r="F228" i="10" s="1"/>
  <c r="F229" i="15"/>
  <c r="AD85" i="15"/>
  <c r="AD84" i="15" s="1"/>
  <c r="AD85" i="10"/>
  <c r="Z85" i="15"/>
  <c r="Z84" i="15" s="1"/>
  <c r="Z85" i="10"/>
  <c r="V85" i="15"/>
  <c r="V84" i="15" s="1"/>
  <c r="V85" i="10"/>
  <c r="R85" i="15"/>
  <c r="R84" i="15" s="1"/>
  <c r="R85" i="10"/>
  <c r="N85" i="15"/>
  <c r="N84" i="15" s="1"/>
  <c r="N85" i="10"/>
  <c r="J85" i="15"/>
  <c r="J84" i="15" s="1"/>
  <c r="J85" i="10"/>
  <c r="F85" i="15"/>
  <c r="F84" i="15" s="1"/>
  <c r="F85" i="10"/>
  <c r="AH166" i="10"/>
  <c r="AH165" i="10" s="1"/>
  <c r="AH166" i="15"/>
  <c r="AH165" i="15" s="1"/>
  <c r="AD166" i="10"/>
  <c r="BJ159" i="10" s="1"/>
  <c r="AD166" i="15"/>
  <c r="Z166" i="10"/>
  <c r="BF161" i="10" s="1"/>
  <c r="Z166" i="15"/>
  <c r="V166" i="10"/>
  <c r="V165" i="10" s="1"/>
  <c r="V166" i="15"/>
  <c r="V165" i="15" s="1"/>
  <c r="R166" i="10"/>
  <c r="R165" i="10" s="1"/>
  <c r="R166" i="15"/>
  <c r="R165" i="15" s="1"/>
  <c r="N166" i="10"/>
  <c r="N165" i="10" s="1"/>
  <c r="N166" i="15"/>
  <c r="N165" i="15" s="1"/>
  <c r="J166" i="10"/>
  <c r="J165" i="10" s="1"/>
  <c r="J166" i="15"/>
  <c r="J165" i="15" s="1"/>
  <c r="F166" i="10"/>
  <c r="F165" i="10" s="1"/>
  <c r="F166" i="15"/>
  <c r="F165" i="15" s="1"/>
  <c r="AD157" i="15"/>
  <c r="AD157" i="10"/>
  <c r="Z157" i="15"/>
  <c r="Z157" i="10"/>
  <c r="V157" i="15"/>
  <c r="V156" i="15" s="1"/>
  <c r="V157" i="10"/>
  <c r="V156" i="10" s="1"/>
  <c r="R157" i="15"/>
  <c r="R156" i="15" s="1"/>
  <c r="R157" i="10"/>
  <c r="R156" i="10" s="1"/>
  <c r="N157" i="15"/>
  <c r="N157" i="10"/>
  <c r="J157" i="15"/>
  <c r="J157" i="10"/>
  <c r="F157" i="15"/>
  <c r="F157" i="10"/>
  <c r="AD130" i="15"/>
  <c r="AD130" i="10"/>
  <c r="Z130" i="15"/>
  <c r="Z130" i="10"/>
  <c r="V130" i="15"/>
  <c r="V129" i="15" s="1"/>
  <c r="V130" i="10"/>
  <c r="V129" i="10" s="1"/>
  <c r="R130" i="15"/>
  <c r="R129" i="15" s="1"/>
  <c r="R130" i="10"/>
  <c r="R129" i="10" s="1"/>
  <c r="N130" i="15"/>
  <c r="N130" i="10"/>
  <c r="J130" i="15"/>
  <c r="J130" i="10"/>
  <c r="F130" i="15"/>
  <c r="F130" i="10"/>
  <c r="AH31" i="10"/>
  <c r="AH30" i="10" s="1"/>
  <c r="AH31" i="15"/>
  <c r="AH30" i="15" s="1"/>
  <c r="AD31" i="10"/>
  <c r="AD31" i="15"/>
  <c r="Z31" i="10"/>
  <c r="BF26" i="10" s="1"/>
  <c r="Z31" i="15"/>
  <c r="V31" i="10"/>
  <c r="V30" i="10" s="1"/>
  <c r="V31" i="15"/>
  <c r="V30" i="15" s="1"/>
  <c r="R31" i="10"/>
  <c r="R30" i="10" s="1"/>
  <c r="R31" i="15"/>
  <c r="R30" i="15" s="1"/>
  <c r="N31" i="10"/>
  <c r="N30" i="10" s="1"/>
  <c r="N31" i="15"/>
  <c r="N30" i="15" s="1"/>
  <c r="J31" i="10"/>
  <c r="J30" i="10" s="1"/>
  <c r="J31" i="15"/>
  <c r="J30" i="15" s="1"/>
  <c r="F31" i="10"/>
  <c r="F30" i="10" s="1"/>
  <c r="F31" i="15"/>
  <c r="F30" i="15" s="1"/>
  <c r="AH220" i="10"/>
  <c r="AH219" i="10" s="1"/>
  <c r="AH220" i="15"/>
  <c r="AH219" i="15" s="1"/>
  <c r="AD220" i="10"/>
  <c r="AD220" i="15"/>
  <c r="Z220" i="10"/>
  <c r="Z219" i="10" s="1"/>
  <c r="BF219" i="10" s="1"/>
  <c r="Z220" i="15"/>
  <c r="V220" i="10"/>
  <c r="V219" i="10" s="1"/>
  <c r="V220" i="15"/>
  <c r="V219" i="15" s="1"/>
  <c r="R220" i="10"/>
  <c r="R219" i="10" s="1"/>
  <c r="R220" i="15"/>
  <c r="R219" i="15" s="1"/>
  <c r="N220" i="10"/>
  <c r="N219" i="10" s="1"/>
  <c r="N220" i="15"/>
  <c r="N219" i="15" s="1"/>
  <c r="J220" i="10"/>
  <c r="J219" i="10" s="1"/>
  <c r="J220" i="15"/>
  <c r="J219" i="15" s="1"/>
  <c r="F220" i="10"/>
  <c r="F219" i="10" s="1"/>
  <c r="F220" i="15"/>
  <c r="F219" i="15" s="1"/>
  <c r="AH247" i="10"/>
  <c r="AH246" i="10" s="1"/>
  <c r="AH247" i="15"/>
  <c r="AH246" i="15" s="1"/>
  <c r="AD247" i="10"/>
  <c r="AD246" i="10" s="1"/>
  <c r="AD247" i="15"/>
  <c r="Z247" i="10"/>
  <c r="Z246" i="10" s="1"/>
  <c r="Z247" i="15"/>
  <c r="V247" i="10"/>
  <c r="V246" i="10" s="1"/>
  <c r="V247" i="15"/>
  <c r="V246" i="15" s="1"/>
  <c r="R247" i="10"/>
  <c r="R246" i="10" s="1"/>
  <c r="R247" i="15"/>
  <c r="R246" i="15" s="1"/>
  <c r="N247" i="10"/>
  <c r="N246" i="10" s="1"/>
  <c r="N247" i="15"/>
  <c r="N246" i="15" s="1"/>
  <c r="J247" i="10"/>
  <c r="J246" i="10" s="1"/>
  <c r="J247" i="15"/>
  <c r="J246" i="15" s="1"/>
  <c r="F247" i="10"/>
  <c r="F246" i="10" s="1"/>
  <c r="F247" i="15"/>
  <c r="F246" i="15" s="1"/>
  <c r="AA13" i="10"/>
  <c r="AA13" i="15"/>
  <c r="S13" i="10"/>
  <c r="S13" i="15"/>
  <c r="G13" i="10"/>
  <c r="G13" i="15"/>
  <c r="J94" i="10"/>
  <c r="J94" i="15"/>
  <c r="N49" i="10"/>
  <c r="N48" i="10" s="1"/>
  <c r="N49" i="15"/>
  <c r="N48" i="15" s="1"/>
  <c r="J22" i="10"/>
  <c r="J22" i="15"/>
  <c r="AH94" i="10"/>
  <c r="AH93" i="10" s="1"/>
  <c r="AH94" i="15"/>
  <c r="AH93" i="15" s="1"/>
  <c r="Z94" i="10"/>
  <c r="BF89" i="10" s="1"/>
  <c r="Z94" i="15"/>
  <c r="R94" i="10"/>
  <c r="R93" i="10" s="1"/>
  <c r="R94" i="15"/>
  <c r="R93" i="15" s="1"/>
  <c r="AH49" i="10"/>
  <c r="AH48" i="10" s="1"/>
  <c r="AH49" i="15"/>
  <c r="AH48" i="15" s="1"/>
  <c r="V49" i="10"/>
  <c r="V48" i="10" s="1"/>
  <c r="V49" i="15"/>
  <c r="V48" i="15" s="1"/>
  <c r="AD22" i="10"/>
  <c r="AD22" i="15"/>
  <c r="R22" i="10"/>
  <c r="R22" i="15"/>
  <c r="AB238" i="15"/>
  <c r="AB238" i="10"/>
  <c r="P238" i="15"/>
  <c r="P238" i="10"/>
  <c r="L238" i="15"/>
  <c r="L238" i="10"/>
  <c r="H238" i="15"/>
  <c r="H238" i="10"/>
  <c r="AB229" i="10"/>
  <c r="AB229" i="15"/>
  <c r="T229" i="10"/>
  <c r="T228" i="10" s="1"/>
  <c r="T229" i="15"/>
  <c r="T228" i="15" s="1"/>
  <c r="L229" i="10"/>
  <c r="L228" i="10" s="1"/>
  <c r="L229" i="15"/>
  <c r="L228" i="15" s="1"/>
  <c r="AF85" i="15"/>
  <c r="AF84" i="15" s="1"/>
  <c r="AF85" i="10"/>
  <c r="AB85" i="15"/>
  <c r="AB84" i="15" s="1"/>
  <c r="AB85" i="10"/>
  <c r="P85" i="15"/>
  <c r="P84" i="15" s="1"/>
  <c r="P85" i="10"/>
  <c r="X166" i="10"/>
  <c r="BD160" i="10" s="1"/>
  <c r="X166" i="15"/>
  <c r="P166" i="10"/>
  <c r="P165" i="10" s="1"/>
  <c r="P166" i="15"/>
  <c r="P165" i="15" s="1"/>
  <c r="X157" i="15"/>
  <c r="X157" i="10"/>
  <c r="L157" i="15"/>
  <c r="L157" i="10"/>
  <c r="T130" i="15"/>
  <c r="T129" i="15" s="1"/>
  <c r="T130" i="10"/>
  <c r="T129" i="10" s="1"/>
  <c r="X31" i="10"/>
  <c r="BD7" i="10" s="1"/>
  <c r="X31" i="15"/>
  <c r="L31" i="10"/>
  <c r="L30" i="10" s="1"/>
  <c r="L31" i="15"/>
  <c r="L30" i="15" s="1"/>
  <c r="AB220" i="10"/>
  <c r="BH38" i="10" s="1"/>
  <c r="AB220" i="15"/>
  <c r="T220" i="10"/>
  <c r="T219" i="10" s="1"/>
  <c r="T220" i="15"/>
  <c r="T219" i="15" s="1"/>
  <c r="L220" i="10"/>
  <c r="L219" i="10" s="1"/>
  <c r="L220" i="15"/>
  <c r="L219" i="15" s="1"/>
  <c r="X247" i="10"/>
  <c r="X246" i="10" s="1"/>
  <c r="X247" i="15"/>
  <c r="L247" i="10"/>
  <c r="L246" i="10" s="1"/>
  <c r="L247" i="15"/>
  <c r="L246" i="15" s="1"/>
  <c r="AH13" i="10"/>
  <c r="AH13" i="15"/>
  <c r="Z13" i="10"/>
  <c r="Z13" i="15"/>
  <c r="N13" i="10"/>
  <c r="N13" i="15"/>
  <c r="E22" i="10"/>
  <c r="E22" i="15"/>
  <c r="I94" i="10"/>
  <c r="I94" i="15"/>
  <c r="I22" i="10"/>
  <c r="I22" i="15"/>
  <c r="AG94" i="10"/>
  <c r="AG94" i="15"/>
  <c r="U94" i="10"/>
  <c r="U93" i="10" s="1"/>
  <c r="U94" i="15"/>
  <c r="U93" i="15" s="1"/>
  <c r="Y49" i="10"/>
  <c r="BE43" i="10" s="1"/>
  <c r="Y49" i="15"/>
  <c r="AC22" i="10"/>
  <c r="AC22" i="15"/>
  <c r="Q22" i="10"/>
  <c r="Q22" i="15"/>
  <c r="G238" i="15"/>
  <c r="G238" i="10"/>
  <c r="AF13" i="10"/>
  <c r="AF13" i="15"/>
  <c r="AB13" i="10"/>
  <c r="AB13" i="15"/>
  <c r="X13" i="10"/>
  <c r="X13" i="15"/>
  <c r="T13" i="10"/>
  <c r="T13" i="15"/>
  <c r="P13" i="10"/>
  <c r="P13" i="15"/>
  <c r="L13" i="10"/>
  <c r="L13" i="15"/>
  <c r="H13" i="10"/>
  <c r="H13" i="15"/>
  <c r="E94" i="10"/>
  <c r="E94" i="15"/>
  <c r="K94" i="10"/>
  <c r="K94" i="15"/>
  <c r="G94" i="10"/>
  <c r="G94" i="15"/>
  <c r="K49" i="10"/>
  <c r="K48" i="10" s="1"/>
  <c r="K49" i="15"/>
  <c r="K48" i="15" s="1"/>
  <c r="G49" i="10"/>
  <c r="G48" i="10" s="1"/>
  <c r="G49" i="15"/>
  <c r="G48" i="15" s="1"/>
  <c r="K22" i="10"/>
  <c r="K22" i="15"/>
  <c r="G22" i="10"/>
  <c r="G22" i="15"/>
  <c r="AE94" i="10"/>
  <c r="BK89" i="10" s="1"/>
  <c r="AE94" i="15"/>
  <c r="AA94" i="10"/>
  <c r="BG92" i="10" s="1"/>
  <c r="AA94" i="15"/>
  <c r="W94" i="10"/>
  <c r="BC87" i="10" s="1"/>
  <c r="W94" i="15"/>
  <c r="S94" i="10"/>
  <c r="S93" i="10" s="1"/>
  <c r="S94" i="15"/>
  <c r="S93" i="15" s="1"/>
  <c r="O94" i="10"/>
  <c r="O94" i="15"/>
  <c r="AE49" i="10"/>
  <c r="BK14" i="10" s="1"/>
  <c r="AE49" i="15"/>
  <c r="AA49" i="10"/>
  <c r="BG42" i="10" s="1"/>
  <c r="AA49" i="15"/>
  <c r="W49" i="10"/>
  <c r="BC44" i="10" s="1"/>
  <c r="W49" i="15"/>
  <c r="S49" i="10"/>
  <c r="S48" i="10" s="1"/>
  <c r="S49" i="15"/>
  <c r="S48" i="15" s="1"/>
  <c r="O49" i="10"/>
  <c r="O48" i="10" s="1"/>
  <c r="O49" i="15"/>
  <c r="O48" i="15" s="1"/>
  <c r="AE22" i="10"/>
  <c r="AE22" i="15"/>
  <c r="AA22" i="10"/>
  <c r="AA22" i="15"/>
  <c r="W22" i="10"/>
  <c r="W22" i="15"/>
  <c r="S22" i="10"/>
  <c r="S22" i="15"/>
  <c r="O22" i="10"/>
  <c r="O22" i="15"/>
  <c r="AG238" i="15"/>
  <c r="AG238" i="10"/>
  <c r="AC238" i="15"/>
  <c r="AC238" i="10"/>
  <c r="Y238" i="15"/>
  <c r="Y238" i="10"/>
  <c r="U238" i="15"/>
  <c r="U237" i="15" s="1"/>
  <c r="U238" i="10"/>
  <c r="U237" i="10" s="1"/>
  <c r="Q238" i="15"/>
  <c r="Q238" i="10"/>
  <c r="M238" i="15"/>
  <c r="M238" i="10"/>
  <c r="I238" i="15"/>
  <c r="I238" i="10"/>
  <c r="E238" i="15"/>
  <c r="E238" i="10"/>
  <c r="AG229" i="10"/>
  <c r="AG228" i="10" s="1"/>
  <c r="BM228" i="10" s="1"/>
  <c r="AG229" i="15"/>
  <c r="AC229" i="10"/>
  <c r="BI227" i="10" s="1"/>
  <c r="AC229" i="15"/>
  <c r="Y229" i="10"/>
  <c r="BE221" i="10" s="1"/>
  <c r="Y229" i="15"/>
  <c r="U229" i="10"/>
  <c r="U228" i="10" s="1"/>
  <c r="U229" i="15"/>
  <c r="U228" i="15" s="1"/>
  <c r="Q229" i="10"/>
  <c r="Q228" i="10" s="1"/>
  <c r="Q229" i="15"/>
  <c r="Q228" i="15" s="1"/>
  <c r="M229" i="10"/>
  <c r="M228" i="10" s="1"/>
  <c r="M229" i="15"/>
  <c r="M228" i="15" s="1"/>
  <c r="I229" i="10"/>
  <c r="I228" i="10" s="1"/>
  <c r="I229" i="15"/>
  <c r="I228" i="15" s="1"/>
  <c r="E229" i="10"/>
  <c r="E228" i="10" s="1"/>
  <c r="E229" i="15"/>
  <c r="AG85" i="15"/>
  <c r="AG84" i="15" s="1"/>
  <c r="AG85" i="10"/>
  <c r="AC85" i="15"/>
  <c r="AC84" i="15" s="1"/>
  <c r="AC85" i="10"/>
  <c r="Y85" i="15"/>
  <c r="Y84" i="15" s="1"/>
  <c r="Y85" i="10"/>
  <c r="U85" i="15"/>
  <c r="U84" i="15" s="1"/>
  <c r="U85" i="10"/>
  <c r="Q85" i="15"/>
  <c r="Q84" i="15" s="1"/>
  <c r="Q85" i="10"/>
  <c r="M85" i="15"/>
  <c r="M84" i="15" s="1"/>
  <c r="M85" i="10"/>
  <c r="I85" i="15"/>
  <c r="I84" i="15" s="1"/>
  <c r="I85" i="10"/>
  <c r="E85" i="15"/>
  <c r="E85" i="10"/>
  <c r="AG166" i="10"/>
  <c r="BM162" i="10" s="1"/>
  <c r="AG166" i="15"/>
  <c r="AC166" i="10"/>
  <c r="BI161" i="10" s="1"/>
  <c r="AC166" i="15"/>
  <c r="Y166" i="10"/>
  <c r="BE161" i="10" s="1"/>
  <c r="Y166" i="15"/>
  <c r="U166" i="10"/>
  <c r="U165" i="10" s="1"/>
  <c r="U166" i="15"/>
  <c r="U165" i="15" s="1"/>
  <c r="Q166" i="10"/>
  <c r="Q165" i="10" s="1"/>
  <c r="Q166" i="15"/>
  <c r="Q165" i="15" s="1"/>
  <c r="M166" i="10"/>
  <c r="M165" i="10" s="1"/>
  <c r="M166" i="15"/>
  <c r="M165" i="15" s="1"/>
  <c r="I166" i="10"/>
  <c r="I165" i="10" s="1"/>
  <c r="I166" i="15"/>
  <c r="I165" i="15" s="1"/>
  <c r="E166" i="10"/>
  <c r="E165" i="10" s="1"/>
  <c r="E166" i="15"/>
  <c r="E165" i="15" s="1"/>
  <c r="AG157" i="15"/>
  <c r="AG157" i="10"/>
  <c r="AC157" i="15"/>
  <c r="AC157" i="10"/>
  <c r="Y157" i="15"/>
  <c r="Y157" i="10"/>
  <c r="U157" i="15"/>
  <c r="U156" i="15" s="1"/>
  <c r="U157" i="10"/>
  <c r="U156" i="10" s="1"/>
  <c r="Q157" i="15"/>
  <c r="Q156" i="15" s="1"/>
  <c r="Q157" i="10"/>
  <c r="Q156" i="10" s="1"/>
  <c r="M157" i="15"/>
  <c r="M157" i="10"/>
  <c r="I157" i="15"/>
  <c r="I157" i="10"/>
  <c r="E157" i="15"/>
  <c r="E157" i="10"/>
  <c r="AG130" i="15"/>
  <c r="AG130" i="10"/>
  <c r="AC130" i="15"/>
  <c r="AC130" i="10"/>
  <c r="Y130" i="15"/>
  <c r="Y130" i="10"/>
  <c r="U130" i="15"/>
  <c r="U129" i="15" s="1"/>
  <c r="U130" i="10"/>
  <c r="U129" i="10" s="1"/>
  <c r="Q130" i="15"/>
  <c r="Q129" i="15" s="1"/>
  <c r="Q130" i="10"/>
  <c r="Q129" i="10" s="1"/>
  <c r="M130" i="15"/>
  <c r="M130" i="10"/>
  <c r="I130" i="15"/>
  <c r="I130" i="10"/>
  <c r="E130" i="15"/>
  <c r="E130" i="10"/>
  <c r="AG31" i="10"/>
  <c r="BM24" i="10" s="1"/>
  <c r="AG31" i="15"/>
  <c r="AC31" i="10"/>
  <c r="BI27" i="10" s="1"/>
  <c r="AC31" i="15"/>
  <c r="Y31" i="10"/>
  <c r="BE24" i="10" s="1"/>
  <c r="Y31" i="15"/>
  <c r="U31" i="10"/>
  <c r="U30" i="10" s="1"/>
  <c r="U31" i="15"/>
  <c r="U30" i="15" s="1"/>
  <c r="Q31" i="10"/>
  <c r="Q30" i="10" s="1"/>
  <c r="Q31" i="15"/>
  <c r="Q30" i="15" s="1"/>
  <c r="M31" i="10"/>
  <c r="M30" i="10" s="1"/>
  <c r="M31" i="15"/>
  <c r="M30" i="15" s="1"/>
  <c r="I31" i="10"/>
  <c r="I30" i="10" s="1"/>
  <c r="I31" i="15"/>
  <c r="I30" i="15" s="1"/>
  <c r="E31" i="10"/>
  <c r="E30" i="10" s="1"/>
  <c r="E31" i="15"/>
  <c r="E30" i="15" s="1"/>
  <c r="AG220" i="10"/>
  <c r="BM213" i="10" s="1"/>
  <c r="AG220" i="15"/>
  <c r="AC220" i="10"/>
  <c r="BI216" i="10" s="1"/>
  <c r="AC220" i="15"/>
  <c r="Y220" i="10"/>
  <c r="BE213" i="10" s="1"/>
  <c r="Y220" i="15"/>
  <c r="U220" i="10"/>
  <c r="U219" i="10" s="1"/>
  <c r="U220" i="15"/>
  <c r="U219" i="15" s="1"/>
  <c r="Q220" i="10"/>
  <c r="Q219" i="10" s="1"/>
  <c r="Q220" i="15"/>
  <c r="Q219" i="15" s="1"/>
  <c r="M220" i="10"/>
  <c r="M219" i="10" s="1"/>
  <c r="M220" i="15"/>
  <c r="M219" i="15" s="1"/>
  <c r="I220" i="10"/>
  <c r="I219" i="10" s="1"/>
  <c r="I220" i="15"/>
  <c r="I219" i="15" s="1"/>
  <c r="E220" i="10"/>
  <c r="E219" i="10" s="1"/>
  <c r="E220" i="15"/>
  <c r="E219" i="15" s="1"/>
  <c r="AG247" i="10"/>
  <c r="AG246" i="10" s="1"/>
  <c r="AG247" i="15"/>
  <c r="AC247" i="10"/>
  <c r="AC246" i="10" s="1"/>
  <c r="AC247" i="15"/>
  <c r="Y247" i="10"/>
  <c r="Y246" i="10" s="1"/>
  <c r="Y247" i="15"/>
  <c r="U247" i="10"/>
  <c r="U246" i="10" s="1"/>
  <c r="U247" i="15"/>
  <c r="U246" i="15" s="1"/>
  <c r="Q247" i="10"/>
  <c r="Q246" i="10" s="1"/>
  <c r="Q247" i="15"/>
  <c r="Q246" i="15" s="1"/>
  <c r="M247" i="10"/>
  <c r="M246" i="10" s="1"/>
  <c r="M247" i="15"/>
  <c r="M246" i="15" s="1"/>
  <c r="I247" i="10"/>
  <c r="I246" i="10" s="1"/>
  <c r="I247" i="15"/>
  <c r="I246" i="15" s="1"/>
  <c r="E247" i="10"/>
  <c r="E246" i="10" s="1"/>
  <c r="E247" i="15"/>
  <c r="E246" i="15" s="1"/>
  <c r="BA230" i="9"/>
  <c r="BD230" i="9"/>
  <c r="AZ230" i="9"/>
  <c r="AC228" i="9"/>
  <c r="AQ228" i="9" s="1"/>
  <c r="BC228" i="9" s="1"/>
  <c r="AQ225" i="9"/>
  <c r="AQ224" i="9"/>
  <c r="AQ222" i="9"/>
  <c r="AQ223" i="9"/>
  <c r="AQ226" i="9"/>
  <c r="AQ227" i="9"/>
  <c r="Y228" i="9"/>
  <c r="AM228" i="9" s="1"/>
  <c r="AY228" i="9" s="1"/>
  <c r="AM225" i="9"/>
  <c r="AM224" i="9"/>
  <c r="AM226" i="9"/>
  <c r="AM227" i="9"/>
  <c r="AM222" i="9"/>
  <c r="AM223" i="9"/>
  <c r="AC183" i="9"/>
  <c r="AQ183" i="9" s="1"/>
  <c r="BC183" i="9" s="1"/>
  <c r="AQ180" i="9"/>
  <c r="AQ179" i="9"/>
  <c r="AQ177" i="9"/>
  <c r="AQ178" i="9"/>
  <c r="AQ182" i="9"/>
  <c r="AQ181" i="9"/>
  <c r="Y183" i="9"/>
  <c r="AM183" i="9" s="1"/>
  <c r="AY183" i="9" s="1"/>
  <c r="AM180" i="9"/>
  <c r="AM179" i="9"/>
  <c r="AM181" i="9"/>
  <c r="AM182" i="9"/>
  <c r="AM177" i="9"/>
  <c r="AM178" i="9"/>
  <c r="AC156" i="9"/>
  <c r="AQ156" i="9" s="1"/>
  <c r="AQ152" i="9"/>
  <c r="AQ151" i="9"/>
  <c r="AQ155" i="9"/>
  <c r="AQ150" i="9"/>
  <c r="AQ154" i="9"/>
  <c r="AQ153" i="9"/>
  <c r="Y156" i="9"/>
  <c r="AM156" i="9" s="1"/>
  <c r="AM152" i="9"/>
  <c r="AM151" i="9"/>
  <c r="AM155" i="9"/>
  <c r="AM150" i="9"/>
  <c r="AM154" i="9"/>
  <c r="AM153" i="9"/>
  <c r="Y129" i="9"/>
  <c r="AM129" i="9" s="1"/>
  <c r="AM124" i="9"/>
  <c r="AM123" i="9"/>
  <c r="AM125" i="9"/>
  <c r="AM128" i="9"/>
  <c r="AM127" i="9"/>
  <c r="AM126" i="9"/>
  <c r="AC237" i="9"/>
  <c r="AQ237" i="9" s="1"/>
  <c r="AQ231" i="9"/>
  <c r="AQ234" i="9"/>
  <c r="AQ233" i="9"/>
  <c r="AQ232" i="9"/>
  <c r="AQ235" i="9"/>
  <c r="AQ236" i="9"/>
  <c r="Y237" i="9"/>
  <c r="AM237" i="9" s="1"/>
  <c r="AM232" i="9"/>
  <c r="AM231" i="9"/>
  <c r="AM234" i="9"/>
  <c r="AM233" i="9"/>
  <c r="AM235" i="9"/>
  <c r="AM236" i="9"/>
  <c r="AF228" i="9"/>
  <c r="AT228" i="9" s="1"/>
  <c r="BF228" i="9" s="1"/>
  <c r="AT224" i="9"/>
  <c r="AT223" i="9"/>
  <c r="AT227" i="9"/>
  <c r="AT222" i="9"/>
  <c r="AT225" i="9"/>
  <c r="AT226" i="9"/>
  <c r="AB228" i="9"/>
  <c r="AP228" i="9" s="1"/>
  <c r="BB228" i="9" s="1"/>
  <c r="AP224" i="9"/>
  <c r="AP223" i="9"/>
  <c r="AP227" i="9"/>
  <c r="AP225" i="9"/>
  <c r="AP226" i="9"/>
  <c r="AP222" i="9"/>
  <c r="X228" i="9"/>
  <c r="AL228" i="9" s="1"/>
  <c r="AX228" i="9" s="1"/>
  <c r="AL224" i="9"/>
  <c r="AL223" i="9"/>
  <c r="AL227" i="9"/>
  <c r="AL222" i="9"/>
  <c r="AL225" i="9"/>
  <c r="AL226" i="9"/>
  <c r="AF183" i="9"/>
  <c r="AT183" i="9" s="1"/>
  <c r="BF183" i="9" s="1"/>
  <c r="AT179" i="9"/>
  <c r="AT178" i="9"/>
  <c r="AT182" i="9"/>
  <c r="AT177" i="9"/>
  <c r="AT181" i="9"/>
  <c r="AT180" i="9"/>
  <c r="AB183" i="9"/>
  <c r="AP183" i="9" s="1"/>
  <c r="BB183" i="9" s="1"/>
  <c r="AP179" i="9"/>
  <c r="AP178" i="9"/>
  <c r="AP180" i="9"/>
  <c r="AP182" i="9"/>
  <c r="AP181" i="9"/>
  <c r="AP177" i="9"/>
  <c r="X183" i="9"/>
  <c r="AL183" i="9" s="1"/>
  <c r="AX183" i="9" s="1"/>
  <c r="AL179" i="9"/>
  <c r="AL178" i="9"/>
  <c r="AL182" i="9"/>
  <c r="AL177" i="9"/>
  <c r="AL180" i="9"/>
  <c r="AL181" i="9"/>
  <c r="AF156" i="9"/>
  <c r="AT156" i="9" s="1"/>
  <c r="AT151" i="9"/>
  <c r="AT150" i="9"/>
  <c r="AT154" i="9"/>
  <c r="AT153" i="9"/>
  <c r="AT155" i="9"/>
  <c r="AT152" i="9"/>
  <c r="AB156" i="9"/>
  <c r="AP156" i="9" s="1"/>
  <c r="AP151" i="9"/>
  <c r="AP150" i="9"/>
  <c r="AP154" i="9"/>
  <c r="AP153" i="9"/>
  <c r="AP152" i="9"/>
  <c r="AP155" i="9"/>
  <c r="X156" i="9"/>
  <c r="AL156" i="9" s="1"/>
  <c r="AL151" i="9"/>
  <c r="AL150" i="9"/>
  <c r="AL154" i="9"/>
  <c r="AL153" i="9"/>
  <c r="AL152" i="9"/>
  <c r="AL155" i="9"/>
  <c r="AF129" i="9"/>
  <c r="AT129" i="9" s="1"/>
  <c r="AT123" i="9"/>
  <c r="AT124" i="9"/>
  <c r="AT128" i="9"/>
  <c r="AT127" i="9"/>
  <c r="AT126" i="9"/>
  <c r="AT125" i="9"/>
  <c r="AB129" i="9"/>
  <c r="AP129" i="9" s="1"/>
  <c r="AP123" i="9"/>
  <c r="AP128" i="9"/>
  <c r="AP124" i="9"/>
  <c r="AP127" i="9"/>
  <c r="AP126" i="9"/>
  <c r="AP125" i="9"/>
  <c r="X129" i="9"/>
  <c r="AL129" i="9" s="1"/>
  <c r="AL123" i="9"/>
  <c r="AL128" i="9"/>
  <c r="AL127" i="9"/>
  <c r="AL126" i="9"/>
  <c r="AL124" i="9"/>
  <c r="AL125" i="9"/>
  <c r="AF93" i="9"/>
  <c r="AT93" i="9" s="1"/>
  <c r="AT88" i="9"/>
  <c r="AT92" i="9"/>
  <c r="AT87" i="9"/>
  <c r="AT91" i="9"/>
  <c r="AT90" i="9"/>
  <c r="AT89" i="9"/>
  <c r="AB93" i="9"/>
  <c r="AP93" i="9" s="1"/>
  <c r="AP88" i="9"/>
  <c r="AP92" i="9"/>
  <c r="AP87" i="9"/>
  <c r="AP91" i="9"/>
  <c r="AP90" i="9"/>
  <c r="AP89" i="9"/>
  <c r="X93" i="9"/>
  <c r="AL93" i="9" s="1"/>
  <c r="AL88" i="9"/>
  <c r="AL92" i="9"/>
  <c r="AL87" i="9"/>
  <c r="AL91" i="9"/>
  <c r="AL90" i="9"/>
  <c r="AL89" i="9"/>
  <c r="AF237" i="9"/>
  <c r="AT237" i="9" s="1"/>
  <c r="AT231" i="9"/>
  <c r="AT233" i="9"/>
  <c r="AT232" i="9"/>
  <c r="AT236" i="9"/>
  <c r="AT234" i="9"/>
  <c r="AT235" i="9"/>
  <c r="AB237" i="9"/>
  <c r="AP237" i="9" s="1"/>
  <c r="AP231" i="9"/>
  <c r="AP233" i="9"/>
  <c r="AP232" i="9"/>
  <c r="AP236" i="9"/>
  <c r="AP234" i="9"/>
  <c r="AP235" i="9"/>
  <c r="X237" i="9"/>
  <c r="AL237" i="9" s="1"/>
  <c r="AL231" i="9"/>
  <c r="AL233" i="9"/>
  <c r="AL236" i="9"/>
  <c r="AL232" i="9"/>
  <c r="AL234" i="9"/>
  <c r="AL235" i="9"/>
  <c r="AM149" i="9"/>
  <c r="AT86" i="9"/>
  <c r="AT149" i="9"/>
  <c r="AT176" i="9"/>
  <c r="BF176" i="9" s="1"/>
  <c r="AQ176" i="9"/>
  <c r="BC176" i="9" s="1"/>
  <c r="AG228" i="9"/>
  <c r="AU228" i="9" s="1"/>
  <c r="BG228" i="9" s="1"/>
  <c r="AU225" i="9"/>
  <c r="AU224" i="9"/>
  <c r="AU226" i="9"/>
  <c r="AU227" i="9"/>
  <c r="AU222" i="9"/>
  <c r="AU223" i="9"/>
  <c r="AG183" i="9"/>
  <c r="AU183" i="9" s="1"/>
  <c r="BG183" i="9" s="1"/>
  <c r="AU180" i="9"/>
  <c r="AU179" i="9"/>
  <c r="AU182" i="9"/>
  <c r="AU177" i="9"/>
  <c r="AU181" i="9"/>
  <c r="AU178" i="9"/>
  <c r="AG156" i="9"/>
  <c r="AU156" i="9" s="1"/>
  <c r="AU152" i="9"/>
  <c r="AU151" i="9"/>
  <c r="AU155" i="9"/>
  <c r="AU150" i="9"/>
  <c r="AU154" i="9"/>
  <c r="AU153" i="9"/>
  <c r="AG129" i="9"/>
  <c r="AU129" i="9" s="1"/>
  <c r="AU123" i="9"/>
  <c r="AU125" i="9"/>
  <c r="AU124" i="9"/>
  <c r="AU128" i="9"/>
  <c r="AU127" i="9"/>
  <c r="AU126" i="9"/>
  <c r="AC93" i="9"/>
  <c r="AQ93" i="9" s="1"/>
  <c r="AQ89" i="9"/>
  <c r="AQ88" i="9"/>
  <c r="AQ92" i="9"/>
  <c r="AQ87" i="9"/>
  <c r="AQ91" i="9"/>
  <c r="AQ90" i="9"/>
  <c r="Y93" i="9"/>
  <c r="AM93" i="9" s="1"/>
  <c r="AM89" i="9"/>
  <c r="AM88" i="9"/>
  <c r="AM92" i="9"/>
  <c r="AM87" i="9"/>
  <c r="AM91" i="9"/>
  <c r="AM90" i="9"/>
  <c r="AG237" i="9"/>
  <c r="AU237" i="9" s="1"/>
  <c r="AU231" i="9"/>
  <c r="AU234" i="9"/>
  <c r="AU233" i="9"/>
  <c r="AU235" i="9"/>
  <c r="AU236" i="9"/>
  <c r="AU232" i="9"/>
  <c r="BF230" i="9"/>
  <c r="AU230" i="9"/>
  <c r="AM176" i="9"/>
  <c r="AY176" i="9" s="1"/>
  <c r="AE228" i="9"/>
  <c r="AS228" i="9" s="1"/>
  <c r="BE228" i="9" s="1"/>
  <c r="AS223" i="9"/>
  <c r="AS227" i="9"/>
  <c r="AS222" i="9"/>
  <c r="AS226" i="9"/>
  <c r="AS224" i="9"/>
  <c r="AS225" i="9"/>
  <c r="AA228" i="9"/>
  <c r="AO228" i="9" s="1"/>
  <c r="BA228" i="9" s="1"/>
  <c r="AO223" i="9"/>
  <c r="AO227" i="9"/>
  <c r="AO222" i="9"/>
  <c r="AO226" i="9"/>
  <c r="AO224" i="9"/>
  <c r="AO225" i="9"/>
  <c r="W228" i="9"/>
  <c r="AK228" i="9" s="1"/>
  <c r="AW228" i="9" s="1"/>
  <c r="AK223" i="9"/>
  <c r="AK227" i="9"/>
  <c r="AK222" i="9"/>
  <c r="AK226" i="9"/>
  <c r="AK224" i="9"/>
  <c r="AK225" i="9"/>
  <c r="AE183" i="9"/>
  <c r="AS183" i="9" s="1"/>
  <c r="BE183" i="9" s="1"/>
  <c r="AS178" i="9"/>
  <c r="AS177" i="9"/>
  <c r="AS179" i="9"/>
  <c r="AS181" i="9"/>
  <c r="AS180" i="9"/>
  <c r="AS182" i="9"/>
  <c r="AA183" i="9"/>
  <c r="AO183" i="9" s="1"/>
  <c r="BA183" i="9" s="1"/>
  <c r="AO178" i="9"/>
  <c r="AO177" i="9"/>
  <c r="AO181" i="9"/>
  <c r="AO179" i="9"/>
  <c r="AO180" i="9"/>
  <c r="AO182" i="9"/>
  <c r="W183" i="9"/>
  <c r="AK183" i="9" s="1"/>
  <c r="AW183" i="9" s="1"/>
  <c r="AK178" i="9"/>
  <c r="AK177" i="9"/>
  <c r="AK181" i="9"/>
  <c r="AK179" i="9"/>
  <c r="AK180" i="9"/>
  <c r="AK182" i="9"/>
  <c r="AE156" i="9"/>
  <c r="AS156" i="9" s="1"/>
  <c r="AS150" i="9"/>
  <c r="AS153" i="9"/>
  <c r="AS152" i="9"/>
  <c r="AS155" i="9"/>
  <c r="AS151" i="9"/>
  <c r="AS154" i="9"/>
  <c r="AA156" i="9"/>
  <c r="AO156" i="9" s="1"/>
  <c r="AO150" i="9"/>
  <c r="AO153" i="9"/>
  <c r="AO152" i="9"/>
  <c r="AO154" i="9"/>
  <c r="AO151" i="9"/>
  <c r="AO155" i="9"/>
  <c r="W156" i="9"/>
  <c r="AK156" i="9" s="1"/>
  <c r="AK150" i="9"/>
  <c r="AK153" i="9"/>
  <c r="AK152" i="9"/>
  <c r="AK155" i="9"/>
  <c r="AK151" i="9"/>
  <c r="AK154" i="9"/>
  <c r="AE129" i="9"/>
  <c r="AS129" i="9" s="1"/>
  <c r="AS127" i="9"/>
  <c r="AS123" i="9"/>
  <c r="AS126" i="9"/>
  <c r="AS125" i="9"/>
  <c r="AS124" i="9"/>
  <c r="AS128" i="9"/>
  <c r="AA129" i="9"/>
  <c r="AO129" i="9" s="1"/>
  <c r="AO124" i="9"/>
  <c r="AO127" i="9"/>
  <c r="AO126" i="9"/>
  <c r="AO125" i="9"/>
  <c r="AO123" i="9"/>
  <c r="AO128" i="9"/>
  <c r="W129" i="9"/>
  <c r="AK129" i="9" s="1"/>
  <c r="AK127" i="9"/>
  <c r="AK123" i="9"/>
  <c r="AK126" i="9"/>
  <c r="AK124" i="9"/>
  <c r="AK125" i="9"/>
  <c r="AK128" i="9"/>
  <c r="AE93" i="9"/>
  <c r="AS93" i="9" s="1"/>
  <c r="AS87" i="9"/>
  <c r="AS91" i="9"/>
  <c r="AS90" i="9"/>
  <c r="AS89" i="9"/>
  <c r="AS88" i="9"/>
  <c r="AS92" i="9"/>
  <c r="AA93" i="9"/>
  <c r="AO93" i="9" s="1"/>
  <c r="AO87" i="9"/>
  <c r="AO91" i="9"/>
  <c r="AO90" i="9"/>
  <c r="AO89" i="9"/>
  <c r="AO88" i="9"/>
  <c r="AO92" i="9"/>
  <c r="W93" i="9"/>
  <c r="AK93" i="9" s="1"/>
  <c r="AK87" i="9"/>
  <c r="AK91" i="9"/>
  <c r="AK90" i="9"/>
  <c r="AK89" i="9"/>
  <c r="AK88" i="9"/>
  <c r="AK92" i="9"/>
  <c r="AE237" i="9"/>
  <c r="AS237" i="9" s="1"/>
  <c r="AS232" i="9"/>
  <c r="AS236" i="9"/>
  <c r="AS231" i="9"/>
  <c r="AS235" i="9"/>
  <c r="AS233" i="9"/>
  <c r="AS234" i="9"/>
  <c r="AA237" i="9"/>
  <c r="AO237" i="9" s="1"/>
  <c r="AO232" i="9"/>
  <c r="AO236" i="9"/>
  <c r="AO235" i="9"/>
  <c r="AO231" i="9"/>
  <c r="AO233" i="9"/>
  <c r="AO234" i="9"/>
  <c r="W237" i="9"/>
  <c r="AK237" i="9" s="1"/>
  <c r="AK236" i="9"/>
  <c r="AK231" i="9"/>
  <c r="AK235" i="9"/>
  <c r="AK233" i="9"/>
  <c r="AK234" i="9"/>
  <c r="AK232" i="9"/>
  <c r="AL230" i="9"/>
  <c r="AQ149" i="9"/>
  <c r="AK86" i="9"/>
  <c r="AO122" i="9"/>
  <c r="AQ221" i="9"/>
  <c r="BC221" i="9" s="1"/>
  <c r="AM122" i="9"/>
  <c r="AS176" i="9"/>
  <c r="BE176" i="9" s="1"/>
  <c r="AM230" i="9"/>
  <c r="AK122" i="9"/>
  <c r="AL221" i="9"/>
  <c r="AX221" i="9" s="1"/>
  <c r="AL122" i="9"/>
  <c r="AQ86" i="9"/>
  <c r="AU176" i="9"/>
  <c r="BG176" i="9" s="1"/>
  <c r="AL149" i="9"/>
  <c r="AC129" i="9"/>
  <c r="AQ129" i="9" s="1"/>
  <c r="AQ124" i="9"/>
  <c r="AQ123" i="9"/>
  <c r="AQ125" i="9"/>
  <c r="AQ128" i="9"/>
  <c r="AQ127" i="9"/>
  <c r="AQ126" i="9"/>
  <c r="AG93" i="9"/>
  <c r="AU93" i="9" s="1"/>
  <c r="AU89" i="9"/>
  <c r="AU88" i="9"/>
  <c r="AU92" i="9"/>
  <c r="AU87" i="9"/>
  <c r="AU91" i="9"/>
  <c r="AU90" i="9"/>
  <c r="BE230" i="9"/>
  <c r="AU221" i="9"/>
  <c r="BG221" i="9" s="1"/>
  <c r="AD228" i="9"/>
  <c r="AR228" i="9" s="1"/>
  <c r="BD228" i="9" s="1"/>
  <c r="AR222" i="9"/>
  <c r="AR226" i="9"/>
  <c r="AR225" i="9"/>
  <c r="AR227" i="9"/>
  <c r="AR223" i="9"/>
  <c r="AR224" i="9"/>
  <c r="Z228" i="9"/>
  <c r="AN228" i="9" s="1"/>
  <c r="AZ228" i="9" s="1"/>
  <c r="AN222" i="9"/>
  <c r="AN226" i="9"/>
  <c r="AN225" i="9"/>
  <c r="AN223" i="9"/>
  <c r="AN224" i="9"/>
  <c r="AN227" i="9"/>
  <c r="AD183" i="9"/>
  <c r="AR183" i="9" s="1"/>
  <c r="BD183" i="9" s="1"/>
  <c r="AR177" i="9"/>
  <c r="AR180" i="9"/>
  <c r="AR178" i="9"/>
  <c r="AR182" i="9"/>
  <c r="AR181" i="9"/>
  <c r="AR179" i="9"/>
  <c r="Z183" i="9"/>
  <c r="AN183" i="9" s="1"/>
  <c r="AZ183" i="9" s="1"/>
  <c r="AN177" i="9"/>
  <c r="AN181" i="9"/>
  <c r="AN180" i="9"/>
  <c r="AN178" i="9"/>
  <c r="AN179" i="9"/>
  <c r="AN182" i="9"/>
  <c r="AD156" i="9"/>
  <c r="AR156" i="9" s="1"/>
  <c r="AR152" i="9"/>
  <c r="AR151" i="9"/>
  <c r="AR155" i="9"/>
  <c r="AR150" i="9"/>
  <c r="AR153" i="9"/>
  <c r="AR154" i="9"/>
  <c r="Z156" i="9"/>
  <c r="AN156" i="9" s="1"/>
  <c r="AN153" i="9"/>
  <c r="AN152" i="9"/>
  <c r="AN151" i="9"/>
  <c r="AN155" i="9"/>
  <c r="AN154" i="9"/>
  <c r="AN150" i="9"/>
  <c r="AD129" i="9"/>
  <c r="AR129" i="9" s="1"/>
  <c r="AR123" i="9"/>
  <c r="AR126" i="9"/>
  <c r="AR125" i="9"/>
  <c r="AR124" i="9"/>
  <c r="AR128" i="9"/>
  <c r="AR127" i="9"/>
  <c r="Z129" i="9"/>
  <c r="AN129" i="9" s="1"/>
  <c r="AN124" i="9"/>
  <c r="AN126" i="9"/>
  <c r="AN125" i="9"/>
  <c r="AN123" i="9"/>
  <c r="AN128" i="9"/>
  <c r="AN127" i="9"/>
  <c r="AD93" i="9"/>
  <c r="AR93" i="9" s="1"/>
  <c r="AR90" i="9"/>
  <c r="AR89" i="9"/>
  <c r="AR88" i="9"/>
  <c r="AR92" i="9"/>
  <c r="AR87" i="9"/>
  <c r="AR91" i="9"/>
  <c r="Z93" i="9"/>
  <c r="AN93" i="9" s="1"/>
  <c r="AN90" i="9"/>
  <c r="AN89" i="9"/>
  <c r="AN88" i="9"/>
  <c r="AN92" i="9"/>
  <c r="AN87" i="9"/>
  <c r="AN91" i="9"/>
  <c r="AD237" i="9"/>
  <c r="AR237" i="9" s="1"/>
  <c r="AR231" i="9"/>
  <c r="AR235" i="9"/>
  <c r="AR234" i="9"/>
  <c r="AR236" i="9"/>
  <c r="AR232" i="9"/>
  <c r="AR233" i="9"/>
  <c r="Z237" i="9"/>
  <c r="AN237" i="9" s="1"/>
  <c r="AN232" i="9"/>
  <c r="AN235" i="9"/>
  <c r="AN234" i="9"/>
  <c r="AN231" i="9"/>
  <c r="AN233" i="9"/>
  <c r="AN236" i="9"/>
  <c r="AR176" i="9"/>
  <c r="BD176" i="9" s="1"/>
  <c r="AP230" i="9"/>
  <c r="AU149" i="9"/>
  <c r="AO86" i="9"/>
  <c r="AS122" i="9"/>
  <c r="AK230" i="9"/>
  <c r="AR86" i="9"/>
  <c r="AK221" i="9"/>
  <c r="AW221" i="9" s="1"/>
  <c r="AQ230" i="9"/>
  <c r="AL86" i="9"/>
  <c r="AL176" i="9"/>
  <c r="AX176" i="9" s="1"/>
  <c r="AP221" i="9"/>
  <c r="BB221" i="9" s="1"/>
  <c r="AK149" i="9"/>
  <c r="AP122" i="9"/>
  <c r="AU86" i="9"/>
  <c r="AM221" i="9"/>
  <c r="AY221" i="9" s="1"/>
  <c r="AU122" i="9"/>
  <c r="AO79" i="9"/>
  <c r="AO83" i="9"/>
  <c r="AO80" i="9"/>
  <c r="AO84" i="9"/>
  <c r="AO78" i="9"/>
  <c r="AO82" i="9"/>
  <c r="AO81" i="9"/>
  <c r="AK79" i="9"/>
  <c r="AK83" i="9"/>
  <c r="AK78" i="9"/>
  <c r="AK82" i="9"/>
  <c r="AK81" i="9"/>
  <c r="AK80" i="9"/>
  <c r="AK84" i="9"/>
  <c r="AK77" i="9"/>
  <c r="AT80" i="9"/>
  <c r="AT84" i="9"/>
  <c r="AT79" i="9"/>
  <c r="AT83" i="9"/>
  <c r="AT78" i="9"/>
  <c r="AT82" i="9"/>
  <c r="AT81" i="9"/>
  <c r="AL80" i="9"/>
  <c r="AL84" i="9"/>
  <c r="AL81" i="9"/>
  <c r="AL79" i="9"/>
  <c r="AL83" i="9"/>
  <c r="AL78" i="9"/>
  <c r="AL82" i="9"/>
  <c r="AS79" i="9"/>
  <c r="AS83" i="9"/>
  <c r="AS78" i="9"/>
  <c r="AS82" i="9"/>
  <c r="AS84" i="9"/>
  <c r="AS81" i="9"/>
  <c r="AS80" i="9"/>
  <c r="AR78" i="9"/>
  <c r="AR82" i="9"/>
  <c r="AR79" i="9"/>
  <c r="AR81" i="9"/>
  <c r="AR83" i="9"/>
  <c r="AR80" i="9"/>
  <c r="AR84" i="9"/>
  <c r="AN78" i="9"/>
  <c r="AN82" i="9"/>
  <c r="AN83" i="9"/>
  <c r="AN81" i="9"/>
  <c r="AN80" i="9"/>
  <c r="AN84" i="9"/>
  <c r="AN79" i="9"/>
  <c r="AT77" i="9"/>
  <c r="AN77" i="9"/>
  <c r="AO77" i="9"/>
  <c r="AP80" i="9"/>
  <c r="AP84" i="9"/>
  <c r="AP79" i="9"/>
  <c r="AP83" i="9"/>
  <c r="AP81" i="9"/>
  <c r="AP78" i="9"/>
  <c r="AP82" i="9"/>
  <c r="AU81" i="9"/>
  <c r="AU80" i="9"/>
  <c r="AU84" i="9"/>
  <c r="AU78" i="9"/>
  <c r="AU79" i="9"/>
  <c r="AU83" i="9"/>
  <c r="AU82" i="9"/>
  <c r="AQ81" i="9"/>
  <c r="AQ78" i="9"/>
  <c r="AQ80" i="9"/>
  <c r="AQ84" i="9"/>
  <c r="AQ82" i="9"/>
  <c r="AQ79" i="9"/>
  <c r="AQ83" i="9"/>
  <c r="AM81" i="9"/>
  <c r="AM82" i="9"/>
  <c r="AM80" i="9"/>
  <c r="AM84" i="9"/>
  <c r="AM79" i="9"/>
  <c r="AM83" i="9"/>
  <c r="AM78" i="9"/>
  <c r="AM77" i="9"/>
  <c r="AR77" i="9"/>
  <c r="AS77" i="9"/>
  <c r="BF15" i="10"/>
  <c r="BL7" i="10"/>
  <c r="BD6" i="10"/>
  <c r="BM41" i="10"/>
  <c r="BK222" i="10"/>
  <c r="BK11" i="10"/>
  <c r="BC24" i="10"/>
  <c r="BG33" i="10"/>
  <c r="BH87" i="10"/>
  <c r="BL19" i="10"/>
  <c r="BD17" i="10"/>
  <c r="BJ7" i="10"/>
  <c r="BF90" i="10"/>
  <c r="BL37" i="10"/>
  <c r="AC93" i="10"/>
  <c r="BI93" i="10" s="1"/>
  <c r="BE15" i="10"/>
  <c r="BG223" i="10"/>
  <c r="BC160" i="10"/>
  <c r="W165" i="10"/>
  <c r="BC165" i="10" s="1"/>
  <c r="BK88" i="10"/>
  <c r="BG20" i="10"/>
  <c r="BG45" i="10"/>
  <c r="AG165" i="10"/>
  <c r="BM165" i="10" s="1"/>
  <c r="BI164" i="10"/>
  <c r="BI25" i="10"/>
  <c r="BE9" i="10"/>
  <c r="BI218" i="10"/>
  <c r="BE218" i="10"/>
  <c r="AS239" i="9"/>
  <c r="AR239" i="9"/>
  <c r="AU161" i="9"/>
  <c r="AU160" i="9"/>
  <c r="AU164" i="9"/>
  <c r="AU163" i="9"/>
  <c r="AU159" i="9"/>
  <c r="AG165" i="9"/>
  <c r="AU165" i="9" s="1"/>
  <c r="BG165" i="9" s="1"/>
  <c r="AU162" i="9"/>
  <c r="AG30" i="9"/>
  <c r="AU30" i="9" s="1"/>
  <c r="BG30" i="9" s="1"/>
  <c r="AU26" i="9"/>
  <c r="AU25" i="9"/>
  <c r="AU29" i="9"/>
  <c r="AU28" i="9"/>
  <c r="AU27" i="9"/>
  <c r="AU24" i="9"/>
  <c r="Y30" i="9"/>
  <c r="AM30" i="9" s="1"/>
  <c r="AY30" i="9" s="1"/>
  <c r="AM25" i="9"/>
  <c r="AM29" i="9"/>
  <c r="AM26" i="9"/>
  <c r="AM27" i="9"/>
  <c r="AM28" i="9"/>
  <c r="AM24" i="9"/>
  <c r="AC219" i="9"/>
  <c r="AQ219" i="9" s="1"/>
  <c r="BC219" i="9" s="1"/>
  <c r="AQ215" i="9"/>
  <c r="AQ214" i="9"/>
  <c r="AQ218" i="9"/>
  <c r="AQ213" i="9"/>
  <c r="AQ217" i="9"/>
  <c r="AQ216" i="9"/>
  <c r="AQ212" i="9"/>
  <c r="BC212" i="9" s="1"/>
  <c r="AQ239" i="9"/>
  <c r="AU158" i="9"/>
  <c r="BG158" i="9" s="1"/>
  <c r="AT160" i="9"/>
  <c r="AT164" i="9"/>
  <c r="AT159" i="9"/>
  <c r="AT163" i="9"/>
  <c r="AT161" i="9"/>
  <c r="AT162" i="9"/>
  <c r="AF165" i="9"/>
  <c r="AT165" i="9" s="1"/>
  <c r="BF165" i="9" s="1"/>
  <c r="AP160" i="9"/>
  <c r="AP164" i="9"/>
  <c r="AP159" i="9"/>
  <c r="AP163" i="9"/>
  <c r="AP162" i="9"/>
  <c r="AP161" i="9"/>
  <c r="AB165" i="9"/>
  <c r="AP165" i="9" s="1"/>
  <c r="BB165" i="9" s="1"/>
  <c r="AL160" i="9"/>
  <c r="AL164" i="9"/>
  <c r="AL159" i="9"/>
  <c r="AL163" i="9"/>
  <c r="AL161" i="9"/>
  <c r="AL162" i="9"/>
  <c r="X165" i="9"/>
  <c r="AL165" i="9" s="1"/>
  <c r="AX165" i="9" s="1"/>
  <c r="AF30" i="9"/>
  <c r="AT30" i="9" s="1"/>
  <c r="BF30" i="9" s="1"/>
  <c r="AT25" i="9"/>
  <c r="AT29" i="9"/>
  <c r="AT24" i="9"/>
  <c r="AT28" i="9"/>
  <c r="AT26" i="9"/>
  <c r="AT27" i="9"/>
  <c r="AB30" i="9"/>
  <c r="AP30" i="9" s="1"/>
  <c r="BB30" i="9" s="1"/>
  <c r="AP25" i="9"/>
  <c r="AP29" i="9"/>
  <c r="AP26" i="9"/>
  <c r="AP27" i="9"/>
  <c r="AP28" i="9"/>
  <c r="AP24" i="9"/>
  <c r="X30" i="9"/>
  <c r="AL30" i="9" s="1"/>
  <c r="AX30" i="9" s="1"/>
  <c r="AL26" i="9"/>
  <c r="AL27" i="9"/>
  <c r="AL28" i="9"/>
  <c r="AL29" i="9"/>
  <c r="AL24" i="9"/>
  <c r="AL25" i="9"/>
  <c r="AF219" i="9"/>
  <c r="AT219" i="9" s="1"/>
  <c r="BF219" i="9" s="1"/>
  <c r="AT214" i="9"/>
  <c r="AT218" i="9"/>
  <c r="AT213" i="9"/>
  <c r="AT217" i="9"/>
  <c r="AT216" i="9"/>
  <c r="AT215" i="9"/>
  <c r="AB219" i="9"/>
  <c r="AP219" i="9" s="1"/>
  <c r="BB219" i="9" s="1"/>
  <c r="AP214" i="9"/>
  <c r="AP218" i="9"/>
  <c r="AP213" i="9"/>
  <c r="AP217" i="9"/>
  <c r="AP216" i="9"/>
  <c r="AP215" i="9"/>
  <c r="X219" i="9"/>
  <c r="AL219" i="9" s="1"/>
  <c r="AX219" i="9" s="1"/>
  <c r="AL214" i="9"/>
  <c r="AL218" i="9"/>
  <c r="AL213" i="9"/>
  <c r="AL217" i="9"/>
  <c r="AL216" i="9"/>
  <c r="AL215" i="9"/>
  <c r="AT239" i="9"/>
  <c r="AF246" i="9"/>
  <c r="AM23" i="9"/>
  <c r="AY23" i="9" s="1"/>
  <c r="AT158" i="9"/>
  <c r="BF158" i="9" s="1"/>
  <c r="AU239" i="9"/>
  <c r="AL23" i="9"/>
  <c r="AX23" i="9" s="1"/>
  <c r="AP212" i="9"/>
  <c r="BB212" i="9" s="1"/>
  <c r="AC30" i="9"/>
  <c r="AQ30" i="9" s="1"/>
  <c r="BC30" i="9" s="1"/>
  <c r="AQ24" i="9"/>
  <c r="AQ28" i="9"/>
  <c r="AQ25" i="9"/>
  <c r="AQ29" i="9"/>
  <c r="AQ26" i="9"/>
  <c r="AQ27" i="9"/>
  <c r="AQ23" i="9"/>
  <c r="BC23" i="9" s="1"/>
  <c r="E30" i="9"/>
  <c r="AJ36" i="9"/>
  <c r="AJ32" i="9"/>
  <c r="AJ35" i="9"/>
  <c r="AJ38" i="9"/>
  <c r="AJ37" i="9"/>
  <c r="AJ34" i="9"/>
  <c r="AJ33" i="9"/>
  <c r="AG219" i="9"/>
  <c r="AU219" i="9" s="1"/>
  <c r="BG219" i="9" s="1"/>
  <c r="AU215" i="9"/>
  <c r="AU214" i="9"/>
  <c r="AU218" i="9"/>
  <c r="AU213" i="9"/>
  <c r="AU217" i="9"/>
  <c r="AU216" i="9"/>
  <c r="Y219" i="9"/>
  <c r="AM219" i="9" s="1"/>
  <c r="AY219" i="9" s="1"/>
  <c r="AM215" i="9"/>
  <c r="AM214" i="9"/>
  <c r="AM218" i="9"/>
  <c r="AM213" i="9"/>
  <c r="AM217" i="9"/>
  <c r="AM216" i="9"/>
  <c r="AE30" i="9"/>
  <c r="AS30" i="9" s="1"/>
  <c r="BE30" i="9" s="1"/>
  <c r="AS24" i="9"/>
  <c r="AS28" i="9"/>
  <c r="AS27" i="9"/>
  <c r="AS26" i="9"/>
  <c r="AS29" i="9"/>
  <c r="AS25" i="9"/>
  <c r="AA30" i="9"/>
  <c r="AO30" i="9" s="1"/>
  <c r="BA30" i="9" s="1"/>
  <c r="AO25" i="9"/>
  <c r="AO29" i="9"/>
  <c r="AO26" i="9"/>
  <c r="AO27" i="9"/>
  <c r="AO28" i="9"/>
  <c r="AO24" i="9"/>
  <c r="W30" i="9"/>
  <c r="AK30" i="9" s="1"/>
  <c r="AW30" i="9" s="1"/>
  <c r="AK27" i="9"/>
  <c r="AK24" i="9"/>
  <c r="AK28" i="9"/>
  <c r="AK29" i="9"/>
  <c r="AK25" i="9"/>
  <c r="AK26" i="9"/>
  <c r="AE219" i="9"/>
  <c r="AS219" i="9" s="1"/>
  <c r="BE219" i="9" s="1"/>
  <c r="AS213" i="9"/>
  <c r="AS217" i="9"/>
  <c r="AS216" i="9"/>
  <c r="AS215" i="9"/>
  <c r="AS218" i="9"/>
  <c r="AS214" i="9"/>
  <c r="AA219" i="9"/>
  <c r="AO219" i="9" s="1"/>
  <c r="BA219" i="9" s="1"/>
  <c r="AO213" i="9"/>
  <c r="AO217" i="9"/>
  <c r="AO216" i="9"/>
  <c r="AO215" i="9"/>
  <c r="AO214" i="9"/>
  <c r="AO218" i="9"/>
  <c r="AO212" i="9"/>
  <c r="BA212" i="9" s="1"/>
  <c r="W219" i="9"/>
  <c r="AK219" i="9" s="1"/>
  <c r="AW219" i="9" s="1"/>
  <c r="AK213" i="9"/>
  <c r="AK217" i="9"/>
  <c r="AK216" i="9"/>
  <c r="AK215" i="9"/>
  <c r="AK214" i="9"/>
  <c r="AK218" i="9"/>
  <c r="AU23" i="9"/>
  <c r="BG23" i="9" s="1"/>
  <c r="AP239" i="9"/>
  <c r="AK23" i="9"/>
  <c r="AW23" i="9" s="1"/>
  <c r="AS212" i="9"/>
  <c r="BE212" i="9" s="1"/>
  <c r="AP23" i="9"/>
  <c r="BB23" i="9" s="1"/>
  <c r="AT212" i="9"/>
  <c r="BF212" i="9" s="1"/>
  <c r="AK239" i="9"/>
  <c r="AQ161" i="9"/>
  <c r="AQ160" i="9"/>
  <c r="AQ164" i="9"/>
  <c r="AQ159" i="9"/>
  <c r="AQ162" i="9"/>
  <c r="AQ163" i="9"/>
  <c r="AC165" i="9"/>
  <c r="AQ165" i="9" s="1"/>
  <c r="BC165" i="9" s="1"/>
  <c r="AM161" i="9"/>
  <c r="AM160" i="9"/>
  <c r="AM164" i="9"/>
  <c r="AM163" i="9"/>
  <c r="AM159" i="9"/>
  <c r="AM162" i="9"/>
  <c r="Y165" i="9"/>
  <c r="AM165" i="9" s="1"/>
  <c r="AY165" i="9" s="1"/>
  <c r="AS159" i="9"/>
  <c r="AS163" i="9"/>
  <c r="AS162" i="9"/>
  <c r="AS161" i="9"/>
  <c r="AS164" i="9"/>
  <c r="AS160" i="9"/>
  <c r="AE165" i="9"/>
  <c r="AS165" i="9" s="1"/>
  <c r="BE165" i="9" s="1"/>
  <c r="AO159" i="9"/>
  <c r="AO163" i="9"/>
  <c r="AO162" i="9"/>
  <c r="AO160" i="9"/>
  <c r="AA165" i="9"/>
  <c r="AO165" i="9" s="1"/>
  <c r="BA165" i="9" s="1"/>
  <c r="AO161" i="9"/>
  <c r="AO164" i="9"/>
  <c r="AK159" i="9"/>
  <c r="AK163" i="9"/>
  <c r="AK162" i="9"/>
  <c r="AK161" i="9"/>
  <c r="AK164" i="9"/>
  <c r="W165" i="9"/>
  <c r="AK165" i="9" s="1"/>
  <c r="AW165" i="9" s="1"/>
  <c r="AK160" i="9"/>
  <c r="AR162" i="9"/>
  <c r="AR161" i="9"/>
  <c r="AR164" i="9"/>
  <c r="AR159" i="9"/>
  <c r="AR160" i="9"/>
  <c r="AR163" i="9"/>
  <c r="AD165" i="9"/>
  <c r="AR165" i="9" s="1"/>
  <c r="BD165" i="9" s="1"/>
  <c r="AN162" i="9"/>
  <c r="AN161" i="9"/>
  <c r="AN160" i="9"/>
  <c r="AN163" i="9"/>
  <c r="AN159" i="9"/>
  <c r="AN164" i="9"/>
  <c r="Z165" i="9"/>
  <c r="AN165" i="9" s="1"/>
  <c r="AZ165" i="9" s="1"/>
  <c r="AD30" i="9"/>
  <c r="AR30" i="9" s="1"/>
  <c r="BD30" i="9" s="1"/>
  <c r="AR24" i="9"/>
  <c r="AR28" i="9"/>
  <c r="AR25" i="9"/>
  <c r="AR29" i="9"/>
  <c r="AR26" i="9"/>
  <c r="AR27" i="9"/>
  <c r="Z30" i="9"/>
  <c r="AN30" i="9" s="1"/>
  <c r="AZ30" i="9" s="1"/>
  <c r="AN25" i="9"/>
  <c r="AN29" i="9"/>
  <c r="AN26" i="9"/>
  <c r="AN27" i="9"/>
  <c r="AN28" i="9"/>
  <c r="AN24" i="9"/>
  <c r="AD219" i="9"/>
  <c r="AR219" i="9" s="1"/>
  <c r="BD219" i="9" s="1"/>
  <c r="AR216" i="9"/>
  <c r="AR215" i="9"/>
  <c r="AR214" i="9"/>
  <c r="AR218" i="9"/>
  <c r="AR217" i="9"/>
  <c r="AR213" i="9"/>
  <c r="Z219" i="9"/>
  <c r="AN219" i="9" s="1"/>
  <c r="AZ219" i="9" s="1"/>
  <c r="AN216" i="9"/>
  <c r="AN215" i="9"/>
  <c r="AN214" i="9"/>
  <c r="AN218" i="9"/>
  <c r="AN217" i="9"/>
  <c r="AN213" i="9"/>
  <c r="AN239" i="9"/>
  <c r="AM212" i="9"/>
  <c r="AY212" i="9" s="1"/>
  <c r="AL158" i="9"/>
  <c r="AX158" i="9" s="1"/>
  <c r="AO23" i="9"/>
  <c r="BA23" i="9" s="1"/>
  <c r="AM239" i="9"/>
  <c r="AQ158" i="9"/>
  <c r="BC158" i="9" s="1"/>
  <c r="AT23" i="9"/>
  <c r="BF23" i="9" s="1"/>
  <c r="AN158" i="9"/>
  <c r="AZ158" i="9" s="1"/>
  <c r="AO239" i="9"/>
  <c r="AN23" i="9"/>
  <c r="AZ23" i="9" s="1"/>
  <c r="AL239" i="9"/>
  <c r="AD228" i="10" l="1"/>
  <c r="BJ228" i="10" s="1"/>
  <c r="BJ222" i="10"/>
  <c r="BH16" i="10"/>
  <c r="BH20" i="10"/>
  <c r="AF93" i="10"/>
  <c r="BL93" i="10" s="1"/>
  <c r="BL92" i="10"/>
  <c r="BH7" i="10"/>
  <c r="BH25" i="10"/>
  <c r="AA165" i="10"/>
  <c r="BG165" i="10" s="1"/>
  <c r="BG164" i="10"/>
  <c r="BI215" i="10"/>
  <c r="BI24" i="10"/>
  <c r="BI226" i="10"/>
  <c r="W93" i="10"/>
  <c r="BC93" i="10" s="1"/>
  <c r="AE165" i="10"/>
  <c r="BK165" i="10" s="1"/>
  <c r="BJ160" i="10"/>
  <c r="BD224" i="10"/>
  <c r="BM38" i="10"/>
  <c r="BM29" i="10"/>
  <c r="BC20" i="10"/>
  <c r="BM87" i="10"/>
  <c r="BM91" i="10"/>
  <c r="BH224" i="10"/>
  <c r="AB228" i="10"/>
  <c r="BH228" i="10" s="1"/>
  <c r="BJ218" i="10"/>
  <c r="BJ37" i="10"/>
  <c r="BJ9" i="10"/>
  <c r="BJ23" i="10"/>
  <c r="BL17" i="10"/>
  <c r="BL43" i="10"/>
  <c r="BI44" i="10"/>
  <c r="BI45" i="10"/>
  <c r="BD215" i="10"/>
  <c r="BD216" i="10"/>
  <c r="BH164" i="10"/>
  <c r="BH160" i="10"/>
  <c r="BJ42" i="10"/>
  <c r="BJ16" i="10"/>
  <c r="BC212" i="10"/>
  <c r="BC213" i="10"/>
  <c r="BK213" i="10"/>
  <c r="BK35" i="10"/>
  <c r="BG7" i="10"/>
  <c r="BG6" i="10"/>
  <c r="BS6" i="10" s="1"/>
  <c r="Z309" i="15"/>
  <c r="N273" i="15"/>
  <c r="R138" i="15"/>
  <c r="R147" i="15"/>
  <c r="J174" i="15"/>
  <c r="R174" i="15"/>
  <c r="R210" i="15"/>
  <c r="AD210" i="15"/>
  <c r="K282" i="15"/>
  <c r="K273" i="15"/>
  <c r="K120" i="15"/>
  <c r="W120" i="15"/>
  <c r="G102" i="15"/>
  <c r="O147" i="15"/>
  <c r="AA147" i="15"/>
  <c r="G111" i="15"/>
  <c r="O174" i="15"/>
  <c r="AA174" i="15"/>
  <c r="G192" i="15"/>
  <c r="AA210" i="15"/>
  <c r="G201" i="15"/>
  <c r="AB291" i="15"/>
  <c r="L309" i="15"/>
  <c r="H273" i="15"/>
  <c r="T273" i="15"/>
  <c r="H120" i="15"/>
  <c r="AF120" i="15"/>
  <c r="T102" i="15"/>
  <c r="P138" i="15"/>
  <c r="AF138" i="15"/>
  <c r="L147" i="15"/>
  <c r="X147" i="15"/>
  <c r="L174" i="15"/>
  <c r="X174" i="15"/>
  <c r="AF201" i="15"/>
  <c r="E273" i="15"/>
  <c r="Y273" i="15"/>
  <c r="I120" i="15"/>
  <c r="Q120" i="15"/>
  <c r="AG102" i="15"/>
  <c r="I138" i="15"/>
  <c r="U138" i="15"/>
  <c r="AG174" i="15"/>
  <c r="M210" i="15"/>
  <c r="Y210" i="15"/>
  <c r="Q201" i="15"/>
  <c r="AC201" i="15"/>
  <c r="F282" i="15"/>
  <c r="R282" i="15"/>
  <c r="J273" i="15"/>
  <c r="R273" i="15"/>
  <c r="AD273" i="15"/>
  <c r="F120" i="15"/>
  <c r="R120" i="15"/>
  <c r="AD102" i="15"/>
  <c r="J138" i="15"/>
  <c r="AD138" i="15"/>
  <c r="AD147" i="15"/>
  <c r="F192" i="15"/>
  <c r="N192" i="15"/>
  <c r="F210" i="15"/>
  <c r="Z210" i="15"/>
  <c r="F201" i="15"/>
  <c r="R201" i="15"/>
  <c r="O309" i="15"/>
  <c r="O102" i="15"/>
  <c r="AE138" i="15"/>
  <c r="W147" i="15"/>
  <c r="W111" i="15"/>
  <c r="W174" i="15"/>
  <c r="O192" i="15"/>
  <c r="W192" i="15"/>
  <c r="K210" i="15"/>
  <c r="W210" i="15"/>
  <c r="O201" i="15"/>
  <c r="BO194" i="15"/>
  <c r="AE201" i="15"/>
  <c r="L282" i="15"/>
  <c r="T309" i="15"/>
  <c r="AF309" i="15"/>
  <c r="P273" i="15"/>
  <c r="AF273" i="15"/>
  <c r="AF300" i="15"/>
  <c r="AB138" i="15"/>
  <c r="H147" i="15"/>
  <c r="H111" i="15"/>
  <c r="AB111" i="15"/>
  <c r="H174" i="15"/>
  <c r="H192" i="15"/>
  <c r="P192" i="15"/>
  <c r="T210" i="15"/>
  <c r="H201" i="15"/>
  <c r="AB201" i="15"/>
  <c r="I282" i="15"/>
  <c r="Q282" i="15"/>
  <c r="AC291" i="15"/>
  <c r="M309" i="15"/>
  <c r="AG309" i="15"/>
  <c r="M273" i="15"/>
  <c r="U273" i="15"/>
  <c r="AG120" i="15"/>
  <c r="I102" i="15"/>
  <c r="AC102" i="15"/>
  <c r="AG138" i="15"/>
  <c r="AG111" i="15"/>
  <c r="I174" i="15"/>
  <c r="AC174" i="15"/>
  <c r="U210" i="15"/>
  <c r="Y201" i="15"/>
  <c r="N282" i="15"/>
  <c r="V282" i="15"/>
  <c r="AD300" i="15"/>
  <c r="N120" i="15"/>
  <c r="V120" i="15"/>
  <c r="N102" i="15"/>
  <c r="Z102" i="15"/>
  <c r="F138" i="15"/>
  <c r="Z147" i="15"/>
  <c r="F111" i="15"/>
  <c r="R111" i="15"/>
  <c r="AD174" i="15"/>
  <c r="J192" i="15"/>
  <c r="J210" i="15"/>
  <c r="V210" i="15"/>
  <c r="O282" i="15"/>
  <c r="AA291" i="15"/>
  <c r="AE291" i="15"/>
  <c r="S309" i="15"/>
  <c r="O273" i="15"/>
  <c r="W102" i="15"/>
  <c r="O138" i="15"/>
  <c r="W138" i="15"/>
  <c r="G147" i="15"/>
  <c r="S147" i="15"/>
  <c r="O111" i="15"/>
  <c r="G174" i="15"/>
  <c r="S174" i="15"/>
  <c r="AA201" i="15"/>
  <c r="AB309" i="15"/>
  <c r="AB273" i="15"/>
  <c r="H102" i="15"/>
  <c r="L138" i="15"/>
  <c r="X138" i="15"/>
  <c r="P147" i="15"/>
  <c r="AF147" i="15"/>
  <c r="P174" i="15"/>
  <c r="AF174" i="15"/>
  <c r="L192" i="15"/>
  <c r="AF210" i="15"/>
  <c r="L201" i="15"/>
  <c r="X201" i="15"/>
  <c r="M282" i="15"/>
  <c r="I309" i="15"/>
  <c r="AC309" i="15"/>
  <c r="Q273" i="15"/>
  <c r="AG273" i="15"/>
  <c r="AC120" i="15"/>
  <c r="M102" i="15"/>
  <c r="Y102" i="15"/>
  <c r="Q138" i="15"/>
  <c r="AC138" i="15"/>
  <c r="Q147" i="15"/>
  <c r="AC111" i="15"/>
  <c r="E174" i="15"/>
  <c r="Y174" i="15"/>
  <c r="Q192" i="15"/>
  <c r="AG210" i="15"/>
  <c r="I201" i="15"/>
  <c r="U201" i="15"/>
  <c r="AG201" i="15"/>
  <c r="F309" i="15"/>
  <c r="N309" i="15"/>
  <c r="V309" i="15"/>
  <c r="J102" i="15"/>
  <c r="R102" i="15"/>
  <c r="F147" i="15"/>
  <c r="N147" i="15"/>
  <c r="N111" i="15"/>
  <c r="V111" i="15"/>
  <c r="N174" i="15"/>
  <c r="Z174" i="15"/>
  <c r="N201" i="15"/>
  <c r="S282" i="15"/>
  <c r="K309" i="15"/>
  <c r="S273" i="15"/>
  <c r="AA120" i="15"/>
  <c r="AE120" i="15"/>
  <c r="AE102" i="15"/>
  <c r="AE147" i="15"/>
  <c r="AE111" i="15"/>
  <c r="AE174" i="15"/>
  <c r="BO203" i="15"/>
  <c r="AE210" i="15"/>
  <c r="K201" i="15"/>
  <c r="W201" i="15"/>
  <c r="P282" i="15"/>
  <c r="X282" i="15"/>
  <c r="AF282" i="15"/>
  <c r="H309" i="15"/>
  <c r="X273" i="15"/>
  <c r="P120" i="15"/>
  <c r="L102" i="15"/>
  <c r="H138" i="15"/>
  <c r="AB147" i="15"/>
  <c r="AB174" i="15"/>
  <c r="H210" i="15"/>
  <c r="AB210" i="15"/>
  <c r="T201" i="15"/>
  <c r="E282" i="15"/>
  <c r="Q309" i="15"/>
  <c r="Y309" i="15"/>
  <c r="AC273" i="15"/>
  <c r="M120" i="15"/>
  <c r="Y120" i="15"/>
  <c r="U102" i="15"/>
  <c r="E138" i="15"/>
  <c r="Y138" i="15"/>
  <c r="M147" i="15"/>
  <c r="U147" i="15"/>
  <c r="M111" i="15"/>
  <c r="Y111" i="15"/>
  <c r="M174" i="15"/>
  <c r="U174" i="15"/>
  <c r="I210" i="15"/>
  <c r="AC210" i="15"/>
  <c r="BK162" i="10"/>
  <c r="Y48" i="10"/>
  <c r="BE48" i="10" s="1"/>
  <c r="BE14" i="10"/>
  <c r="BI91" i="10"/>
  <c r="BD39" i="10"/>
  <c r="BJ43" i="10"/>
  <c r="BJ39" i="10"/>
  <c r="BJ8" i="10"/>
  <c r="BJ28" i="10"/>
  <c r="BJ162" i="10"/>
  <c r="BD20" i="10"/>
  <c r="BD43" i="10"/>
  <c r="AF48" i="10"/>
  <c r="BL48" i="10" s="1"/>
  <c r="BL41" i="10"/>
  <c r="BH90" i="10"/>
  <c r="BC33" i="10"/>
  <c r="BK39" i="10"/>
  <c r="BG8" i="10"/>
  <c r="BG27" i="10"/>
  <c r="BC226" i="10"/>
  <c r="BI16" i="10"/>
  <c r="BD164" i="10"/>
  <c r="BL164" i="10"/>
  <c r="Y246" i="15"/>
  <c r="BE246" i="15" s="1"/>
  <c r="BE243" i="15"/>
  <c r="BE242" i="15"/>
  <c r="BE245" i="15"/>
  <c r="BE239" i="15"/>
  <c r="BE244" i="15"/>
  <c r="BE241" i="15"/>
  <c r="BE240" i="15"/>
  <c r="Z246" i="15"/>
  <c r="BF246" i="15" s="1"/>
  <c r="BF240" i="15"/>
  <c r="BF239" i="15"/>
  <c r="BF243" i="15"/>
  <c r="BF245" i="15"/>
  <c r="BF244" i="15"/>
  <c r="BF242" i="15"/>
  <c r="BF241" i="15"/>
  <c r="BH246" i="15"/>
  <c r="W246" i="15"/>
  <c r="BC246" i="15" s="1"/>
  <c r="BC242" i="15"/>
  <c r="BC243" i="15"/>
  <c r="BC244" i="15"/>
  <c r="BC245" i="15"/>
  <c r="BC239" i="15"/>
  <c r="BC240" i="15"/>
  <c r="BC241" i="15"/>
  <c r="V147" i="15"/>
  <c r="BO275" i="15"/>
  <c r="BO302" i="15"/>
  <c r="BO266" i="15"/>
  <c r="BO248" i="15"/>
  <c r="K102" i="15"/>
  <c r="AA102" i="15"/>
  <c r="K138" i="15"/>
  <c r="AA138" i="15"/>
  <c r="P102" i="15"/>
  <c r="X84" i="15"/>
  <c r="BD77" i="15"/>
  <c r="BI214" i="10"/>
  <c r="BI7" i="10"/>
  <c r="BI223" i="10"/>
  <c r="AA48" i="10"/>
  <c r="BG48" i="10" s="1"/>
  <c r="AE93" i="10"/>
  <c r="BK93" i="10" s="1"/>
  <c r="BI32" i="10"/>
  <c r="BI213" i="10"/>
  <c r="BI6" i="10"/>
  <c r="BI23" i="10"/>
  <c r="AC165" i="10"/>
  <c r="BI165" i="10" s="1"/>
  <c r="BI224" i="10"/>
  <c r="BG17" i="10"/>
  <c r="BG47" i="10"/>
  <c r="BC90" i="10"/>
  <c r="BK92" i="10"/>
  <c r="BC158" i="10"/>
  <c r="BK158" i="10"/>
  <c r="BE17" i="10"/>
  <c r="BE18" i="10"/>
  <c r="BI87" i="10"/>
  <c r="BD38" i="10"/>
  <c r="BJ41" i="10"/>
  <c r="BJ46" i="10"/>
  <c r="BJ35" i="10"/>
  <c r="BJ212" i="10"/>
  <c r="BJ5" i="10"/>
  <c r="BV5" i="10" s="1"/>
  <c r="AD165" i="10"/>
  <c r="BJ165" i="10" s="1"/>
  <c r="BF221" i="10"/>
  <c r="BD15" i="10"/>
  <c r="BD41" i="10"/>
  <c r="BL45" i="10"/>
  <c r="AB93" i="10"/>
  <c r="BH93" i="10" s="1"/>
  <c r="BC36" i="10"/>
  <c r="BK32" i="10"/>
  <c r="BK212" i="10"/>
  <c r="BG9" i="10"/>
  <c r="BG29" i="10"/>
  <c r="BI47" i="10"/>
  <c r="BE91" i="10"/>
  <c r="AF228" i="10"/>
  <c r="BL228" i="10" s="1"/>
  <c r="W84" i="15"/>
  <c r="BC78" i="15"/>
  <c r="BC77" i="15"/>
  <c r="J309" i="15"/>
  <c r="R309" i="15"/>
  <c r="AD309" i="15"/>
  <c r="N138" i="15"/>
  <c r="Z138" i="15"/>
  <c r="J147" i="15"/>
  <c r="G120" i="15"/>
  <c r="S102" i="15"/>
  <c r="S138" i="15"/>
  <c r="BO167" i="15"/>
  <c r="L120" i="15"/>
  <c r="AB120" i="15"/>
  <c r="AF102" i="15"/>
  <c r="AG291" i="15"/>
  <c r="BH242" i="15"/>
  <c r="BH245" i="15"/>
  <c r="BH239" i="15"/>
  <c r="BH241" i="15"/>
  <c r="BH244" i="15"/>
  <c r="BH240" i="15"/>
  <c r="BH243" i="15"/>
  <c r="AF291" i="15"/>
  <c r="BI217" i="10"/>
  <c r="BI29" i="10"/>
  <c r="BI163" i="10"/>
  <c r="BG41" i="10"/>
  <c r="BC86" i="10"/>
  <c r="BI34" i="10"/>
  <c r="BI38" i="10"/>
  <c r="BI12" i="10"/>
  <c r="BU12" i="10" s="1"/>
  <c r="BI28" i="10"/>
  <c r="BI160" i="10"/>
  <c r="BI225" i="10"/>
  <c r="BG21" i="10"/>
  <c r="BG43" i="10"/>
  <c r="BC88" i="10"/>
  <c r="BK91" i="10"/>
  <c r="BC161" i="10"/>
  <c r="BK161" i="10"/>
  <c r="X219" i="10"/>
  <c r="BD219" i="10" s="1"/>
  <c r="BJ18" i="10"/>
  <c r="BJ38" i="10"/>
  <c r="BC32" i="10"/>
  <c r="AE219" i="10"/>
  <c r="BK219" i="10" s="1"/>
  <c r="AC246" i="15"/>
  <c r="BI246" i="15" s="1"/>
  <c r="BI243" i="15"/>
  <c r="BI242" i="15"/>
  <c r="BI245" i="15"/>
  <c r="BI241" i="15"/>
  <c r="BI240" i="15"/>
  <c r="BI244" i="15"/>
  <c r="BI239" i="15"/>
  <c r="X246" i="15"/>
  <c r="BD246" i="15" s="1"/>
  <c r="BD242" i="15"/>
  <c r="BD245" i="15"/>
  <c r="BD244" i="15"/>
  <c r="BD241" i="15"/>
  <c r="BD239" i="15"/>
  <c r="BD243" i="15"/>
  <c r="BD240" i="15"/>
  <c r="AD246" i="15"/>
  <c r="BJ246" i="15" s="1"/>
  <c r="BJ240" i="15"/>
  <c r="BJ243" i="15"/>
  <c r="BJ239" i="15"/>
  <c r="BJ242" i="15"/>
  <c r="BJ241" i="15"/>
  <c r="BJ245" i="15"/>
  <c r="BJ244" i="15"/>
  <c r="AA246" i="15"/>
  <c r="BG246" i="15" s="1"/>
  <c r="BG241" i="15"/>
  <c r="BG244" i="15"/>
  <c r="BG240" i="15"/>
  <c r="BG245" i="15"/>
  <c r="BG243" i="15"/>
  <c r="BG242" i="15"/>
  <c r="BG239" i="15"/>
  <c r="V138" i="15"/>
  <c r="AE300" i="15"/>
  <c r="O120" i="15"/>
  <c r="G138" i="15"/>
  <c r="X309" i="15"/>
  <c r="T120" i="15"/>
  <c r="X102" i="15"/>
  <c r="X192" i="15"/>
  <c r="G75" i="15"/>
  <c r="T75" i="15"/>
  <c r="AF75" i="15"/>
  <c r="AB75" i="15"/>
  <c r="X75" i="15"/>
  <c r="J75" i="15"/>
  <c r="I75" i="15"/>
  <c r="P39" i="15"/>
  <c r="H75" i="15"/>
  <c r="P75" i="15"/>
  <c r="F66" i="15"/>
  <c r="J66" i="15"/>
  <c r="Y219" i="10"/>
  <c r="BE219" i="10" s="1"/>
  <c r="BM34" i="10"/>
  <c r="BE6" i="10"/>
  <c r="BM7" i="10"/>
  <c r="BE158" i="10"/>
  <c r="BM225" i="10"/>
  <c r="BK16" i="10"/>
  <c r="BL34" i="10"/>
  <c r="BF215" i="10"/>
  <c r="BF9" i="10"/>
  <c r="BH18" i="10"/>
  <c r="X93" i="10"/>
  <c r="BD93" i="10" s="1"/>
  <c r="BG38" i="10"/>
  <c r="BC5" i="10"/>
  <c r="BO5" i="10" s="1"/>
  <c r="BK6" i="10"/>
  <c r="AG48" i="10"/>
  <c r="BM48" i="10" s="1"/>
  <c r="BH33" i="10"/>
  <c r="BH6" i="10"/>
  <c r="AF30" i="10"/>
  <c r="BL30" i="10" s="1"/>
  <c r="Z48" i="10"/>
  <c r="BF48" i="10" s="1"/>
  <c r="BJ90" i="10"/>
  <c r="AZ225" i="9"/>
  <c r="BB222" i="9"/>
  <c r="AD39" i="15"/>
  <c r="F39" i="15"/>
  <c r="G66" i="15"/>
  <c r="AE66" i="15"/>
  <c r="AD66" i="15"/>
  <c r="W66" i="15"/>
  <c r="U66" i="15"/>
  <c r="V75" i="15"/>
  <c r="BF11" i="10"/>
  <c r="BR9" i="10" s="1"/>
  <c r="BH17" i="10"/>
  <c r="BC9" i="10"/>
  <c r="BK10" i="10"/>
  <c r="BM21" i="10"/>
  <c r="BH39" i="10"/>
  <c r="BH10" i="10"/>
  <c r="BL10" i="10"/>
  <c r="BF18" i="10"/>
  <c r="O66" i="15"/>
  <c r="P66" i="15"/>
  <c r="M66" i="15"/>
  <c r="Q66" i="15"/>
  <c r="BE34" i="10"/>
  <c r="AG219" i="10"/>
  <c r="BM219" i="10" s="1"/>
  <c r="BE7" i="10"/>
  <c r="BM12" i="10"/>
  <c r="BY12" i="10" s="1"/>
  <c r="Y165" i="10"/>
  <c r="BE165" i="10" s="1"/>
  <c r="BK20" i="10"/>
  <c r="AF219" i="10"/>
  <c r="BL219" i="10" s="1"/>
  <c r="BF39" i="10"/>
  <c r="BG212" i="10"/>
  <c r="BE39" i="10"/>
  <c r="BM39" i="10"/>
  <c r="BE5" i="10"/>
  <c r="BQ5" i="10" s="1"/>
  <c r="BM11" i="10"/>
  <c r="BC16" i="10"/>
  <c r="BH45" i="10"/>
  <c r="BD10" i="10"/>
  <c r="L39" i="15"/>
  <c r="T66" i="15"/>
  <c r="AF66" i="15"/>
  <c r="V66" i="15"/>
  <c r="E75" i="15"/>
  <c r="BG222" i="9"/>
  <c r="BM88" i="10"/>
  <c r="BM86" i="10"/>
  <c r="BM89" i="10"/>
  <c r="AG93" i="10"/>
  <c r="BM93" i="10" s="1"/>
  <c r="BD158" i="10"/>
  <c r="BD161" i="10"/>
  <c r="BD159" i="10"/>
  <c r="X165" i="10"/>
  <c r="BD165" i="10" s="1"/>
  <c r="BD44" i="10"/>
  <c r="BD42" i="10"/>
  <c r="BD18" i="10"/>
  <c r="X48" i="10"/>
  <c r="BD48" i="10" s="1"/>
  <c r="BL44" i="10"/>
  <c r="BL42" i="10"/>
  <c r="BL18" i="10"/>
  <c r="BL20" i="10"/>
  <c r="BH88" i="10"/>
  <c r="BH92" i="10"/>
  <c r="BI43" i="10"/>
  <c r="BI19" i="10"/>
  <c r="BI21" i="10"/>
  <c r="BI41" i="10"/>
  <c r="BI18" i="10"/>
  <c r="BI15" i="10"/>
  <c r="BI20" i="10"/>
  <c r="AC48" i="10"/>
  <c r="BI48" i="10" s="1"/>
  <c r="BI89" i="10"/>
  <c r="BI92" i="10"/>
  <c r="BH158" i="10"/>
  <c r="BH161" i="10"/>
  <c r="BH162" i="10"/>
  <c r="AB165" i="10"/>
  <c r="BH165" i="10" s="1"/>
  <c r="BL223" i="10"/>
  <c r="BL226" i="10"/>
  <c r="BL227" i="10"/>
  <c r="BL225" i="10"/>
  <c r="BJ45" i="10"/>
  <c r="BJ20" i="10"/>
  <c r="BJ47" i="10"/>
  <c r="BJ17" i="10"/>
  <c r="BC215" i="10"/>
  <c r="BC217" i="10"/>
  <c r="BC35" i="10"/>
  <c r="BC216" i="10"/>
  <c r="BK215" i="10"/>
  <c r="BK217" i="10"/>
  <c r="BK34" i="10"/>
  <c r="BK36" i="10"/>
  <c r="BG26" i="10"/>
  <c r="BG24" i="10"/>
  <c r="BG10" i="10"/>
  <c r="BG11" i="10"/>
  <c r="BC225" i="10"/>
  <c r="BC223" i="10"/>
  <c r="BC221" i="10"/>
  <c r="W228" i="10"/>
  <c r="BC228" i="10" s="1"/>
  <c r="BK225" i="10"/>
  <c r="BK227" i="10"/>
  <c r="BK221" i="10"/>
  <c r="AE228" i="10"/>
  <c r="BK228" i="10" s="1"/>
  <c r="BE92" i="10"/>
  <c r="BE90" i="10"/>
  <c r="BE86" i="10"/>
  <c r="Y93" i="10"/>
  <c r="BE93" i="10" s="1"/>
  <c r="BL158" i="10"/>
  <c r="BL159" i="10"/>
  <c r="BL162" i="10"/>
  <c r="AF165" i="10"/>
  <c r="BL165" i="10" s="1"/>
  <c r="U39" i="15"/>
  <c r="H66" i="15"/>
  <c r="Z75" i="15"/>
  <c r="I66" i="15"/>
  <c r="N75" i="15"/>
  <c r="AB39" i="15"/>
  <c r="O75" i="15"/>
  <c r="BE47" i="10"/>
  <c r="BE41" i="10"/>
  <c r="BH223" i="10"/>
  <c r="BH226" i="10"/>
  <c r="BH227" i="10"/>
  <c r="BH225" i="10"/>
  <c r="BF86" i="10"/>
  <c r="BF87" i="10"/>
  <c r="BJ214" i="10"/>
  <c r="BJ217" i="10"/>
  <c r="BJ33" i="10"/>
  <c r="BJ36" i="10"/>
  <c r="BJ24" i="10"/>
  <c r="BJ11" i="10"/>
  <c r="AD30" i="10"/>
  <c r="BJ30" i="10" s="1"/>
  <c r="BJ27" i="10"/>
  <c r="BJ164" i="10"/>
  <c r="BJ163" i="10"/>
  <c r="BF223" i="10"/>
  <c r="Z228" i="10"/>
  <c r="BF228" i="10" s="1"/>
  <c r="BD214" i="10"/>
  <c r="BD217" i="10"/>
  <c r="BD32" i="10"/>
  <c r="BD37" i="10"/>
  <c r="BI35" i="10"/>
  <c r="BI33" i="10"/>
  <c r="BI36" i="10"/>
  <c r="BI212" i="10"/>
  <c r="BI10" i="10"/>
  <c r="BI5" i="10"/>
  <c r="BU5" i="10" s="1"/>
  <c r="BI8" i="10"/>
  <c r="BU6" i="10" s="1"/>
  <c r="BI26" i="10"/>
  <c r="BI158" i="10"/>
  <c r="BI159" i="10"/>
  <c r="AC228" i="10"/>
  <c r="BI228" i="10" s="1"/>
  <c r="BI222" i="10"/>
  <c r="BG15" i="10"/>
  <c r="BG19" i="10"/>
  <c r="BG44" i="10"/>
  <c r="BG46" i="10"/>
  <c r="BC92" i="10"/>
  <c r="BC89" i="10"/>
  <c r="BK87" i="10"/>
  <c r="BK90" i="10"/>
  <c r="BC162" i="10"/>
  <c r="BC163" i="10"/>
  <c r="BK160" i="10"/>
  <c r="BK163" i="10"/>
  <c r="BE16" i="10"/>
  <c r="BE46" i="10"/>
  <c r="BE19" i="10"/>
  <c r="BE44" i="10"/>
  <c r="BI88" i="10"/>
  <c r="BD34" i="10"/>
  <c r="BD36" i="10"/>
  <c r="BD212" i="10"/>
  <c r="BJ14" i="10"/>
  <c r="BJ21" i="10"/>
  <c r="BJ15" i="10"/>
  <c r="Z93" i="10"/>
  <c r="BF93" i="10" s="1"/>
  <c r="BF92" i="10"/>
  <c r="AD219" i="10"/>
  <c r="BJ219" i="10" s="1"/>
  <c r="BJ215" i="10"/>
  <c r="BJ216" i="10"/>
  <c r="BJ6" i="10"/>
  <c r="BJ12" i="10"/>
  <c r="BV12" i="10" s="1"/>
  <c r="BJ29" i="10"/>
  <c r="BJ161" i="10"/>
  <c r="BF226" i="10"/>
  <c r="BF224" i="10"/>
  <c r="BD19" i="10"/>
  <c r="BD46" i="10"/>
  <c r="BD21" i="10"/>
  <c r="BL46" i="10"/>
  <c r="BL15" i="10"/>
  <c r="BL21" i="10"/>
  <c r="BH91" i="10"/>
  <c r="BC37" i="10"/>
  <c r="BC39" i="10"/>
  <c r="BC218" i="10"/>
  <c r="BK33" i="10"/>
  <c r="BK37" i="10"/>
  <c r="BK218" i="10"/>
  <c r="BG5" i="10"/>
  <c r="BS5" i="10" s="1"/>
  <c r="BG28" i="10"/>
  <c r="BG25" i="10"/>
  <c r="BC227" i="10"/>
  <c r="BK223" i="10"/>
  <c r="BI42" i="10"/>
  <c r="BI46" i="10"/>
  <c r="BE89" i="10"/>
  <c r="BM92" i="10"/>
  <c r="BD163" i="10"/>
  <c r="BH163" i="10"/>
  <c r="BL161" i="10"/>
  <c r="BH222" i="10"/>
  <c r="BL222" i="10"/>
  <c r="K75" i="15"/>
  <c r="K66" i="15"/>
  <c r="AA66" i="15"/>
  <c r="X66" i="15"/>
  <c r="AB66" i="15"/>
  <c r="R75" i="15"/>
  <c r="R66" i="15"/>
  <c r="M75" i="15"/>
  <c r="Y66" i="15"/>
  <c r="AC66" i="15"/>
  <c r="BF162" i="9"/>
  <c r="AC219" i="10"/>
  <c r="BI219" i="10" s="1"/>
  <c r="BI37" i="10"/>
  <c r="BI39" i="10"/>
  <c r="AC30" i="10"/>
  <c r="BI30" i="10" s="1"/>
  <c r="BI9" i="10"/>
  <c r="BI11" i="10"/>
  <c r="BI162" i="10"/>
  <c r="BI221" i="10"/>
  <c r="BG18" i="10"/>
  <c r="BG14" i="10"/>
  <c r="BG16" i="10"/>
  <c r="BC91" i="10"/>
  <c r="BK86" i="10"/>
  <c r="BC164" i="10"/>
  <c r="BK164" i="10"/>
  <c r="BE21" i="10"/>
  <c r="BE20" i="10"/>
  <c r="BE42" i="10"/>
  <c r="BE45" i="10"/>
  <c r="BI86" i="10"/>
  <c r="BD213" i="10"/>
  <c r="BD35" i="10"/>
  <c r="BD218" i="10"/>
  <c r="AD48" i="10"/>
  <c r="BJ48" i="10" s="1"/>
  <c r="BJ44" i="10"/>
  <c r="BJ19" i="10"/>
  <c r="BF91" i="10"/>
  <c r="BF88" i="10"/>
  <c r="BJ32" i="10"/>
  <c r="BJ34" i="10"/>
  <c r="BJ213" i="10"/>
  <c r="BJ10" i="10"/>
  <c r="BJ26" i="10"/>
  <c r="BJ25" i="10"/>
  <c r="BJ158" i="10"/>
  <c r="BF222" i="10"/>
  <c r="BF225" i="10"/>
  <c r="BD16" i="10"/>
  <c r="BD14" i="10"/>
  <c r="BD47" i="10"/>
  <c r="BL16" i="10"/>
  <c r="BL14" i="10"/>
  <c r="BL47" i="10"/>
  <c r="BH89" i="10"/>
  <c r="W219" i="10"/>
  <c r="BC219" i="10" s="1"/>
  <c r="BC34" i="10"/>
  <c r="BC214" i="10"/>
  <c r="BK38" i="10"/>
  <c r="BK216" i="10"/>
  <c r="BK214" i="10"/>
  <c r="AA30" i="10"/>
  <c r="BG30" i="10" s="1"/>
  <c r="BG12" i="10"/>
  <c r="BS12" i="10" s="1"/>
  <c r="BG23" i="10"/>
  <c r="BC224" i="10"/>
  <c r="BK224" i="10"/>
  <c r="BI17" i="10"/>
  <c r="BI14" i="10"/>
  <c r="BE88" i="10"/>
  <c r="BM90" i="10"/>
  <c r="BD162" i="10"/>
  <c r="BH159" i="10"/>
  <c r="BL163" i="10"/>
  <c r="BH221" i="10"/>
  <c r="BL221" i="10"/>
  <c r="T39" i="15"/>
  <c r="S66" i="15"/>
  <c r="L75" i="15"/>
  <c r="L66" i="15"/>
  <c r="N66" i="15"/>
  <c r="Z66" i="15"/>
  <c r="Q75" i="15"/>
  <c r="F75" i="15"/>
  <c r="AX177" i="9"/>
  <c r="BB180" i="9"/>
  <c r="BF180" i="9"/>
  <c r="AX225" i="9"/>
  <c r="BB225" i="9"/>
  <c r="AY177" i="9"/>
  <c r="AY180" i="9"/>
  <c r="M39" i="15"/>
  <c r="N39" i="15"/>
  <c r="V39" i="15"/>
  <c r="X39" i="15"/>
  <c r="BE222" i="9"/>
  <c r="AC39" i="15"/>
  <c r="Z39" i="15"/>
  <c r="W39" i="15"/>
  <c r="R39" i="15"/>
  <c r="H39" i="15"/>
  <c r="J39" i="15"/>
  <c r="O39" i="15"/>
  <c r="AF39" i="15"/>
  <c r="S15" i="15"/>
  <c r="S16" i="15"/>
  <c r="S17" i="15"/>
  <c r="S19" i="15"/>
  <c r="S20" i="15"/>
  <c r="S18" i="15"/>
  <c r="AA15" i="15"/>
  <c r="AA17" i="15"/>
  <c r="AA19" i="15"/>
  <c r="AA20" i="15"/>
  <c r="BG14" i="15"/>
  <c r="AA16" i="15"/>
  <c r="AA18" i="15"/>
  <c r="AC16" i="15"/>
  <c r="AC18" i="15"/>
  <c r="AC19" i="15"/>
  <c r="AC20" i="15"/>
  <c r="BI14" i="15"/>
  <c r="AC17" i="15"/>
  <c r="AC15" i="15"/>
  <c r="I17" i="15"/>
  <c r="I19" i="15"/>
  <c r="I20" i="15"/>
  <c r="I16" i="15"/>
  <c r="I15" i="15"/>
  <c r="I18" i="15"/>
  <c r="R15" i="15"/>
  <c r="R16" i="15"/>
  <c r="R17" i="15"/>
  <c r="R18" i="15"/>
  <c r="R19" i="15"/>
  <c r="R20" i="15"/>
  <c r="P15" i="15"/>
  <c r="P16" i="15"/>
  <c r="P17" i="15"/>
  <c r="P18" i="15"/>
  <c r="P19" i="15"/>
  <c r="P20" i="15"/>
  <c r="L15" i="15"/>
  <c r="L16" i="15"/>
  <c r="L17" i="15"/>
  <c r="L18" i="15"/>
  <c r="L19" i="15"/>
  <c r="L20" i="15"/>
  <c r="U16" i="15"/>
  <c r="U18" i="15"/>
  <c r="U19" i="15"/>
  <c r="U20" i="15"/>
  <c r="U15" i="15"/>
  <c r="U17" i="15"/>
  <c r="M18" i="15"/>
  <c r="M20" i="15"/>
  <c r="M16" i="15"/>
  <c r="M17" i="15"/>
  <c r="M19" i="15"/>
  <c r="M15" i="15"/>
  <c r="V15" i="15"/>
  <c r="V16" i="15"/>
  <c r="V17" i="15"/>
  <c r="V18" i="15"/>
  <c r="V19" i="15"/>
  <c r="V20" i="15"/>
  <c r="Q39" i="15"/>
  <c r="AG39" i="15"/>
  <c r="AE39" i="15"/>
  <c r="K39" i="15"/>
  <c r="G15" i="15"/>
  <c r="G16" i="15"/>
  <c r="G18" i="15"/>
  <c r="G20" i="15"/>
  <c r="G17" i="15"/>
  <c r="G19" i="15"/>
  <c r="E17" i="15"/>
  <c r="E20" i="15"/>
  <c r="E16" i="15"/>
  <c r="E19" i="15"/>
  <c r="E15" i="15"/>
  <c r="E18" i="15"/>
  <c r="X15" i="15"/>
  <c r="X16" i="15"/>
  <c r="X17" i="15"/>
  <c r="X18" i="15"/>
  <c r="BD14" i="15"/>
  <c r="X20" i="15"/>
  <c r="X19" i="15"/>
  <c r="AF15" i="15"/>
  <c r="AF16" i="15"/>
  <c r="AF17" i="15"/>
  <c r="AF18" i="15"/>
  <c r="AF20" i="15"/>
  <c r="AF19" i="15"/>
  <c r="BL14" i="15"/>
  <c r="Y17" i="15"/>
  <c r="Y19" i="15"/>
  <c r="Y20" i="15"/>
  <c r="BE14" i="15"/>
  <c r="Y15" i="15"/>
  <c r="Y16" i="15"/>
  <c r="Y18" i="15"/>
  <c r="BE37" i="10"/>
  <c r="BE212" i="10"/>
  <c r="BM218" i="10"/>
  <c r="BM212" i="10"/>
  <c r="BE11" i="10"/>
  <c r="BE25" i="10"/>
  <c r="BM23" i="10"/>
  <c r="BM25" i="10"/>
  <c r="BE160" i="10"/>
  <c r="Y228" i="10"/>
  <c r="BE228" i="10" s="1"/>
  <c r="BC19" i="10"/>
  <c r="BK19" i="10"/>
  <c r="AA93" i="10"/>
  <c r="BG93" i="10" s="1"/>
  <c r="BF36" i="10"/>
  <c r="BF12" i="10"/>
  <c r="BR12" i="10" s="1"/>
  <c r="Z165" i="10"/>
  <c r="BF165" i="10" s="1"/>
  <c r="BH35" i="10"/>
  <c r="BD24" i="10"/>
  <c r="O15" i="15"/>
  <c r="O16" i="15"/>
  <c r="O18" i="15"/>
  <c r="O20" i="15"/>
  <c r="O17" i="15"/>
  <c r="O19" i="15"/>
  <c r="W15" i="15"/>
  <c r="W16" i="15"/>
  <c r="W18" i="15"/>
  <c r="BC14" i="15"/>
  <c r="W19" i="15"/>
  <c r="W20" i="15"/>
  <c r="W17" i="15"/>
  <c r="AE15" i="15"/>
  <c r="AE16" i="15"/>
  <c r="AE18" i="15"/>
  <c r="AE19" i="15"/>
  <c r="AE20" i="15"/>
  <c r="BK14" i="15"/>
  <c r="AE17" i="15"/>
  <c r="K15" i="15"/>
  <c r="K16" i="15"/>
  <c r="K17" i="15"/>
  <c r="K19" i="15"/>
  <c r="K20" i="15"/>
  <c r="K18" i="15"/>
  <c r="Q15" i="15"/>
  <c r="Q17" i="15"/>
  <c r="Q19" i="15"/>
  <c r="Q20" i="15"/>
  <c r="Q18" i="15"/>
  <c r="Q16" i="15"/>
  <c r="AD15" i="15"/>
  <c r="AD16" i="15"/>
  <c r="AD17" i="15"/>
  <c r="AD18" i="15"/>
  <c r="AD19" i="15"/>
  <c r="AD20" i="15"/>
  <c r="BJ14" i="15"/>
  <c r="J15" i="15"/>
  <c r="J16" i="15"/>
  <c r="J17" i="15"/>
  <c r="J18" i="15"/>
  <c r="J19" i="15"/>
  <c r="J20" i="15"/>
  <c r="T15" i="15"/>
  <c r="T16" i="15"/>
  <c r="T17" i="15"/>
  <c r="T18" i="15"/>
  <c r="T20" i="15"/>
  <c r="T19" i="15"/>
  <c r="AB15" i="15"/>
  <c r="AB16" i="15"/>
  <c r="AB17" i="15"/>
  <c r="AB18" i="15"/>
  <c r="AB19" i="15"/>
  <c r="BH14" i="15"/>
  <c r="AB20" i="15"/>
  <c r="H15" i="15"/>
  <c r="H16" i="15"/>
  <c r="H17" i="15"/>
  <c r="H18" i="15"/>
  <c r="H19" i="15"/>
  <c r="H20" i="15"/>
  <c r="F15" i="15"/>
  <c r="F16" i="15"/>
  <c r="F17" i="15"/>
  <c r="F18" i="15"/>
  <c r="F19" i="15"/>
  <c r="F20" i="15"/>
  <c r="AG15" i="15"/>
  <c r="AG17" i="15"/>
  <c r="AG19" i="15"/>
  <c r="AG20" i="15"/>
  <c r="BM14" i="15"/>
  <c r="AG16" i="15"/>
  <c r="AG18" i="15"/>
  <c r="Z15" i="15"/>
  <c r="Z16" i="15"/>
  <c r="Z17" i="15"/>
  <c r="Z18" i="15"/>
  <c r="Z19" i="15"/>
  <c r="Z20" i="15"/>
  <c r="BF14" i="15"/>
  <c r="N15" i="15"/>
  <c r="N16" i="15"/>
  <c r="N17" i="15"/>
  <c r="N18" i="15"/>
  <c r="N19" i="15"/>
  <c r="N20" i="15"/>
  <c r="S39" i="15"/>
  <c r="E39" i="15"/>
  <c r="BE32" i="10"/>
  <c r="BE216" i="10"/>
  <c r="BM33" i="10"/>
  <c r="BM216" i="10"/>
  <c r="BE12" i="10"/>
  <c r="BQ12" i="10" s="1"/>
  <c r="BE27" i="10"/>
  <c r="BM10" i="10"/>
  <c r="BM27" i="10"/>
  <c r="BE163" i="10"/>
  <c r="Y39" i="15"/>
  <c r="I39" i="15"/>
  <c r="G39" i="15"/>
  <c r="AA39" i="15"/>
  <c r="BM161" i="10"/>
  <c r="BM164" i="10"/>
  <c r="BM159" i="10"/>
  <c r="BM158" i="10"/>
  <c r="BE224" i="10"/>
  <c r="BE226" i="10"/>
  <c r="BE223" i="10"/>
  <c r="BE225" i="10"/>
  <c r="BK43" i="10"/>
  <c r="BK41" i="10"/>
  <c r="BK21" i="10"/>
  <c r="BK15" i="10"/>
  <c r="BK47" i="10"/>
  <c r="BK45" i="10"/>
  <c r="BK17" i="10"/>
  <c r="AE48" i="10"/>
  <c r="BK48" i="10" s="1"/>
  <c r="BH216" i="10"/>
  <c r="BH212" i="10"/>
  <c r="BH217" i="10"/>
  <c r="AB219" i="10"/>
  <c r="BH219" i="10" s="1"/>
  <c r="BH215" i="10"/>
  <c r="BH213" i="10"/>
  <c r="BH36" i="10"/>
  <c r="BH34" i="10"/>
  <c r="BD27" i="10"/>
  <c r="BD12" i="10"/>
  <c r="BP12" i="10" s="1"/>
  <c r="BD23" i="10"/>
  <c r="BD9" i="10"/>
  <c r="BD26" i="10"/>
  <c r="BD11" i="10"/>
  <c r="BD8" i="10"/>
  <c r="BP6" i="10" s="1"/>
  <c r="X30" i="10"/>
  <c r="BD30" i="10" s="1"/>
  <c r="BF162" i="10"/>
  <c r="BF163" i="10"/>
  <c r="BF160" i="10"/>
  <c r="BF159" i="10"/>
  <c r="BL216" i="10"/>
  <c r="BL212" i="10"/>
  <c r="BL38" i="10"/>
  <c r="BL32" i="10"/>
  <c r="BL215" i="10"/>
  <c r="BL217" i="10"/>
  <c r="BL39" i="10"/>
  <c r="BL33" i="10"/>
  <c r="BG159" i="10"/>
  <c r="BG160" i="10"/>
  <c r="BG163" i="10"/>
  <c r="BG158" i="10"/>
  <c r="BM45" i="10"/>
  <c r="BM14" i="10"/>
  <c r="BM15" i="10"/>
  <c r="BM43" i="10"/>
  <c r="BM44" i="10"/>
  <c r="BM42" i="10"/>
  <c r="BM20" i="10"/>
  <c r="BM46" i="10"/>
  <c r="BL27" i="10"/>
  <c r="BL28" i="10"/>
  <c r="BL11" i="10"/>
  <c r="BL23" i="10"/>
  <c r="BL26" i="10"/>
  <c r="BL29" i="10"/>
  <c r="BL5" i="10"/>
  <c r="BX5" i="10" s="1"/>
  <c r="BL6" i="10"/>
  <c r="BX6" i="10" s="1"/>
  <c r="BJ88" i="10"/>
  <c r="AD93" i="10"/>
  <c r="BJ93" i="10" s="1"/>
  <c r="BJ92" i="10"/>
  <c r="BJ89" i="10"/>
  <c r="BE35" i="10"/>
  <c r="BM224" i="10"/>
  <c r="BM226" i="10"/>
  <c r="BM223" i="10"/>
  <c r="BM221" i="10"/>
  <c r="BC43" i="10"/>
  <c r="BC41" i="10"/>
  <c r="BC21" i="10"/>
  <c r="W48" i="10"/>
  <c r="BC48" i="10" s="1"/>
  <c r="BC47" i="10"/>
  <c r="BC45" i="10"/>
  <c r="BC17" i="10"/>
  <c r="BC14" i="10"/>
  <c r="BG89" i="10"/>
  <c r="BG90" i="10"/>
  <c r="BG87" i="10"/>
  <c r="BG91" i="10"/>
  <c r="BF214" i="10"/>
  <c r="BF217" i="10"/>
  <c r="BF37" i="10"/>
  <c r="BF35" i="10"/>
  <c r="BF218" i="10"/>
  <c r="BF216" i="10"/>
  <c r="BF33" i="10"/>
  <c r="BF32" i="10"/>
  <c r="BF25" i="10"/>
  <c r="BF23" i="10"/>
  <c r="BF5" i="10"/>
  <c r="BR5" i="10" s="1"/>
  <c r="BF7" i="10"/>
  <c r="BF29" i="10"/>
  <c r="BF27" i="10"/>
  <c r="Z30" i="10"/>
  <c r="BF30" i="10" s="1"/>
  <c r="BF8" i="10"/>
  <c r="BJ225" i="10"/>
  <c r="BJ221" i="10"/>
  <c r="BJ224" i="10"/>
  <c r="BJ226" i="10"/>
  <c r="BH44" i="10"/>
  <c r="BH46" i="10"/>
  <c r="BH14" i="10"/>
  <c r="BH42" i="10"/>
  <c r="BH41" i="10"/>
  <c r="BH21" i="10"/>
  <c r="BH19" i="10"/>
  <c r="BH15" i="10"/>
  <c r="BD90" i="10"/>
  <c r="BD86" i="10"/>
  <c r="BD87" i="10"/>
  <c r="BD91" i="10"/>
  <c r="BL90" i="10"/>
  <c r="BL86" i="10"/>
  <c r="BL87" i="10"/>
  <c r="BL91" i="10"/>
  <c r="BH27" i="10"/>
  <c r="BH24" i="10"/>
  <c r="BH28" i="10"/>
  <c r="AB30" i="10"/>
  <c r="BH30" i="10" s="1"/>
  <c r="BH26" i="10"/>
  <c r="BH23" i="10"/>
  <c r="BH11" i="10"/>
  <c r="BH5" i="10"/>
  <c r="BT5" i="10" s="1"/>
  <c r="BD223" i="10"/>
  <c r="BD226" i="10"/>
  <c r="BD227" i="10"/>
  <c r="BD225" i="10"/>
  <c r="BF42" i="10"/>
  <c r="BF41" i="10"/>
  <c r="BF20" i="10"/>
  <c r="BF14" i="10"/>
  <c r="BF46" i="10"/>
  <c r="BF19" i="10"/>
  <c r="BF16" i="10"/>
  <c r="BF21" i="10"/>
  <c r="BG215" i="10"/>
  <c r="BG217" i="10"/>
  <c r="BG34" i="10"/>
  <c r="AA219" i="10"/>
  <c r="BG219" i="10" s="1"/>
  <c r="BG214" i="10"/>
  <c r="BG216" i="10"/>
  <c r="BG35" i="10"/>
  <c r="BG36" i="10"/>
  <c r="BC26" i="10"/>
  <c r="BC28" i="10"/>
  <c r="BC6" i="10"/>
  <c r="W30" i="10"/>
  <c r="BC30" i="10" s="1"/>
  <c r="BC23" i="10"/>
  <c r="BC12" i="10"/>
  <c r="BO12" i="10" s="1"/>
  <c r="BC27" i="10"/>
  <c r="BC8" i="10"/>
  <c r="BK26" i="10"/>
  <c r="BK28" i="10"/>
  <c r="BK7" i="10"/>
  <c r="BK27" i="10"/>
  <c r="BK23" i="10"/>
  <c r="BK12" i="10"/>
  <c r="BW12" i="10" s="1"/>
  <c r="AE30" i="10"/>
  <c r="BK30" i="10" s="1"/>
  <c r="BK9" i="10"/>
  <c r="BG222" i="10"/>
  <c r="BG224" i="10"/>
  <c r="BG226" i="10"/>
  <c r="BG227" i="10"/>
  <c r="BE36" i="10"/>
  <c r="BE38" i="10"/>
  <c r="BE217" i="10"/>
  <c r="BM37" i="10"/>
  <c r="BM32" i="10"/>
  <c r="BM214" i="10"/>
  <c r="BM217" i="10"/>
  <c r="BE29" i="10"/>
  <c r="BE10" i="10"/>
  <c r="BE8" i="10"/>
  <c r="BE28" i="10"/>
  <c r="AG30" i="10"/>
  <c r="BM30" i="10" s="1"/>
  <c r="BM5" i="10"/>
  <c r="BY5" i="10" s="1"/>
  <c r="BM8" i="10"/>
  <c r="BM28" i="10"/>
  <c r="BE164" i="10"/>
  <c r="BE159" i="10"/>
  <c r="BM160" i="10"/>
  <c r="BE222" i="10"/>
  <c r="BM222" i="10"/>
  <c r="BC15" i="10"/>
  <c r="BC46" i="10"/>
  <c r="BK44" i="10"/>
  <c r="BK46" i="10"/>
  <c r="BG86" i="10"/>
  <c r="BG221" i="10"/>
  <c r="BL36" i="10"/>
  <c r="BL218" i="10"/>
  <c r="BF34" i="10"/>
  <c r="BF213" i="10"/>
  <c r="BF6" i="10"/>
  <c r="BF28" i="10"/>
  <c r="BF158" i="10"/>
  <c r="BJ227" i="10"/>
  <c r="BH47" i="10"/>
  <c r="BD89" i="10"/>
  <c r="BL89" i="10"/>
  <c r="BG37" i="10"/>
  <c r="BG213" i="10"/>
  <c r="BC7" i="10"/>
  <c r="BC29" i="10"/>
  <c r="BK24" i="10"/>
  <c r="BK29" i="10"/>
  <c r="BG162" i="10"/>
  <c r="BM16" i="10"/>
  <c r="BM18" i="10"/>
  <c r="BH37" i="10"/>
  <c r="BH218" i="10"/>
  <c r="BD5" i="10"/>
  <c r="BP5" i="10" s="1"/>
  <c r="BD28" i="10"/>
  <c r="BH9" i="10"/>
  <c r="BT9" i="10" s="1"/>
  <c r="BH12" i="10"/>
  <c r="BT12" i="10" s="1"/>
  <c r="BL24" i="10"/>
  <c r="BL12" i="10"/>
  <c r="BX12" i="10" s="1"/>
  <c r="BD222" i="10"/>
  <c r="BF43" i="10"/>
  <c r="BF44" i="10"/>
  <c r="BJ87" i="10"/>
  <c r="BE33" i="10"/>
  <c r="BE214" i="10"/>
  <c r="BE215" i="10"/>
  <c r="BM35" i="10"/>
  <c r="BM36" i="10"/>
  <c r="BM215" i="10"/>
  <c r="Y30" i="10"/>
  <c r="BE30" i="10" s="1"/>
  <c r="BE26" i="10"/>
  <c r="BE23" i="10"/>
  <c r="BM6" i="10"/>
  <c r="BY6" i="10" s="1"/>
  <c r="BM9" i="10"/>
  <c r="BM26" i="10"/>
  <c r="BE162" i="10"/>
  <c r="BM163" i="10"/>
  <c r="BE227" i="10"/>
  <c r="BM227" i="10"/>
  <c r="BC18" i="10"/>
  <c r="BC42" i="10"/>
  <c r="BK18" i="10"/>
  <c r="BK42" i="10"/>
  <c r="BG88" i="10"/>
  <c r="BG225" i="10"/>
  <c r="BL35" i="10"/>
  <c r="BL214" i="10"/>
  <c r="BF38" i="10"/>
  <c r="BF212" i="10"/>
  <c r="BF10" i="10"/>
  <c r="BF24" i="10"/>
  <c r="BF164" i="10"/>
  <c r="BJ223" i="10"/>
  <c r="AB48" i="10"/>
  <c r="BH48" i="10" s="1"/>
  <c r="BH43" i="10"/>
  <c r="BD88" i="10"/>
  <c r="BL88" i="10"/>
  <c r="BG32" i="10"/>
  <c r="BG218" i="10"/>
  <c r="BC11" i="10"/>
  <c r="BO9" i="10" s="1"/>
  <c r="BC25" i="10"/>
  <c r="BK8" i="10"/>
  <c r="BK25" i="10"/>
  <c r="BG161" i="10"/>
  <c r="BM17" i="10"/>
  <c r="BM47" i="10"/>
  <c r="BH32" i="10"/>
  <c r="BH214" i="10"/>
  <c r="BD29" i="10"/>
  <c r="BD25" i="10"/>
  <c r="BH8" i="10"/>
  <c r="BT6" i="10" s="1"/>
  <c r="BH29" i="10"/>
  <c r="BL9" i="10"/>
  <c r="BL25" i="10"/>
  <c r="BD221" i="10"/>
  <c r="BF17" i="10"/>
  <c r="BF45" i="10"/>
  <c r="BJ86" i="10"/>
  <c r="W323" i="9"/>
  <c r="W319" i="9"/>
  <c r="BG162" i="9"/>
  <c r="W318" i="9"/>
  <c r="W330" i="9"/>
  <c r="W320" i="9"/>
  <c r="AW159" i="9"/>
  <c r="BE162" i="9"/>
  <c r="AY162" i="9"/>
  <c r="BC162" i="9"/>
  <c r="BF159" i="9"/>
  <c r="BG24" i="9"/>
  <c r="AZ180" i="9"/>
  <c r="BD180" i="9"/>
  <c r="W332" i="9"/>
  <c r="W322" i="9"/>
  <c r="BG180" i="9"/>
  <c r="BE214" i="15"/>
  <c r="BE218" i="15"/>
  <c r="BE212" i="15"/>
  <c r="BE215" i="15"/>
  <c r="BE213" i="15"/>
  <c r="BE217" i="15"/>
  <c r="BE216" i="15"/>
  <c r="Y219" i="15"/>
  <c r="BE219" i="15" s="1"/>
  <c r="BM212" i="15"/>
  <c r="BM32" i="15"/>
  <c r="BM213" i="15"/>
  <c r="BM216" i="15"/>
  <c r="BM214" i="15"/>
  <c r="BM218" i="15"/>
  <c r="BM215" i="15"/>
  <c r="AG219" i="15"/>
  <c r="BM219" i="15" s="1"/>
  <c r="BM217" i="15"/>
  <c r="BE24" i="15"/>
  <c r="BE25" i="15"/>
  <c r="BE29" i="15"/>
  <c r="BE28" i="15"/>
  <c r="BE23" i="15"/>
  <c r="Y30" i="15"/>
  <c r="BE30" i="15" s="1"/>
  <c r="BE26" i="15"/>
  <c r="BE27" i="15"/>
  <c r="BM28" i="15"/>
  <c r="BM23" i="15"/>
  <c r="BM27" i="15"/>
  <c r="BM26" i="15"/>
  <c r="BM29" i="15"/>
  <c r="BM24" i="15"/>
  <c r="BM25" i="15"/>
  <c r="AG30" i="15"/>
  <c r="BM30" i="15" s="1"/>
  <c r="BE124" i="10"/>
  <c r="BE128" i="10"/>
  <c r="BE123" i="10"/>
  <c r="BE127" i="10"/>
  <c r="BE126" i="10"/>
  <c r="Y129" i="10"/>
  <c r="BE129" i="10" s="1"/>
  <c r="BE125" i="10"/>
  <c r="BE122" i="10"/>
  <c r="BM124" i="10"/>
  <c r="BM128" i="10"/>
  <c r="BM123" i="10"/>
  <c r="BM127" i="10"/>
  <c r="BM126" i="10"/>
  <c r="AG129" i="10"/>
  <c r="BM129" i="10" s="1"/>
  <c r="BM125" i="10"/>
  <c r="BM122" i="10"/>
  <c r="BE151" i="10"/>
  <c r="BE150" i="10"/>
  <c r="BE154" i="10"/>
  <c r="Y156" i="10"/>
  <c r="BE156" i="10" s="1"/>
  <c r="BE153" i="10"/>
  <c r="BE152" i="10"/>
  <c r="BE155" i="10"/>
  <c r="BE149" i="10"/>
  <c r="BM154" i="10"/>
  <c r="AG156" i="10"/>
  <c r="BM156" i="10" s="1"/>
  <c r="BM151" i="10"/>
  <c r="BM153" i="10"/>
  <c r="BM150" i="10"/>
  <c r="BM152" i="10"/>
  <c r="BM155" i="10"/>
  <c r="BM149" i="10"/>
  <c r="BE158" i="15"/>
  <c r="BE162" i="15"/>
  <c r="BE164" i="15"/>
  <c r="BE159" i="15"/>
  <c r="BE163" i="15"/>
  <c r="BE161" i="15"/>
  <c r="BE160" i="15"/>
  <c r="Y165" i="15"/>
  <c r="BE165" i="15" s="1"/>
  <c r="BM158" i="15"/>
  <c r="BM160" i="15"/>
  <c r="BM161" i="15"/>
  <c r="BM163" i="15"/>
  <c r="BM159" i="15"/>
  <c r="BM164" i="15"/>
  <c r="AG165" i="15"/>
  <c r="BM165" i="15" s="1"/>
  <c r="BM162" i="15"/>
  <c r="BE79" i="10"/>
  <c r="BE83" i="10"/>
  <c r="Y84" i="10"/>
  <c r="BE84" i="10" s="1"/>
  <c r="BE78" i="10"/>
  <c r="BE82" i="10"/>
  <c r="BE81" i="10"/>
  <c r="BE80" i="10"/>
  <c r="BE77" i="10"/>
  <c r="BM79" i="10"/>
  <c r="BM83" i="10"/>
  <c r="AG84" i="10"/>
  <c r="BM84" i="10" s="1"/>
  <c r="BM78" i="10"/>
  <c r="BM82" i="10"/>
  <c r="BM80" i="10"/>
  <c r="BM81" i="10"/>
  <c r="BM77" i="10"/>
  <c r="BE226" i="15"/>
  <c r="BE222" i="15"/>
  <c r="Y228" i="15"/>
  <c r="BE228" i="15" s="1"/>
  <c r="BE225" i="15"/>
  <c r="BE223" i="15"/>
  <c r="BE221" i="15"/>
  <c r="BE224" i="15"/>
  <c r="BE227" i="15"/>
  <c r="BM226" i="15"/>
  <c r="BM222" i="15"/>
  <c r="BM224" i="15"/>
  <c r="AG228" i="15"/>
  <c r="BM228" i="15" s="1"/>
  <c r="BM227" i="15"/>
  <c r="BM225" i="15"/>
  <c r="BM223" i="15"/>
  <c r="BM221" i="15"/>
  <c r="BE232" i="10"/>
  <c r="BE236" i="10"/>
  <c r="BE231" i="10"/>
  <c r="BE235" i="10"/>
  <c r="BE234" i="10"/>
  <c r="Y237" i="10"/>
  <c r="BE237" i="10" s="1"/>
  <c r="BE233" i="10"/>
  <c r="BE230" i="10"/>
  <c r="BM232" i="10"/>
  <c r="BM236" i="10"/>
  <c r="BM231" i="10"/>
  <c r="BM235" i="10"/>
  <c r="BM234" i="10"/>
  <c r="BM233" i="10"/>
  <c r="AG237" i="10"/>
  <c r="BM237" i="10" s="1"/>
  <c r="BM230" i="10"/>
  <c r="BC42" i="15"/>
  <c r="BC46" i="15"/>
  <c r="BC41" i="15"/>
  <c r="BC45" i="15"/>
  <c r="BC44" i="15"/>
  <c r="BC43" i="15"/>
  <c r="BC47" i="15"/>
  <c r="W48" i="15"/>
  <c r="BC48" i="15" s="1"/>
  <c r="BK44" i="15"/>
  <c r="BK43" i="15"/>
  <c r="BK47" i="15"/>
  <c r="BK42" i="15"/>
  <c r="BK46" i="15"/>
  <c r="BK41" i="15"/>
  <c r="BK45" i="15"/>
  <c r="AE48" i="15"/>
  <c r="BK48" i="15" s="1"/>
  <c r="AA93" i="15"/>
  <c r="BG93" i="15" s="1"/>
  <c r="BG89" i="15"/>
  <c r="BG90" i="15"/>
  <c r="BG88" i="15"/>
  <c r="BG87" i="15"/>
  <c r="BG91" i="15"/>
  <c r="BG92" i="15"/>
  <c r="BG86" i="15"/>
  <c r="L10" i="15"/>
  <c r="L11" i="15"/>
  <c r="L8" i="15"/>
  <c r="L9" i="15"/>
  <c r="L6" i="15"/>
  <c r="L5" i="15"/>
  <c r="L7" i="15"/>
  <c r="T10" i="15"/>
  <c r="T11" i="15"/>
  <c r="T8" i="15"/>
  <c r="T6" i="15"/>
  <c r="T5" i="15"/>
  <c r="T9" i="15"/>
  <c r="T7" i="15"/>
  <c r="AB10" i="15"/>
  <c r="AB11" i="15"/>
  <c r="AB8" i="15"/>
  <c r="AB9" i="15"/>
  <c r="AB6" i="15"/>
  <c r="AB5" i="15"/>
  <c r="AB7" i="15"/>
  <c r="Z8" i="15"/>
  <c r="Z6" i="15"/>
  <c r="Z7" i="15"/>
  <c r="Z5" i="15"/>
  <c r="Z9" i="15"/>
  <c r="Z10" i="15"/>
  <c r="Z11" i="15"/>
  <c r="BH218" i="15"/>
  <c r="BH213" i="15"/>
  <c r="BH217" i="15"/>
  <c r="BH214" i="15"/>
  <c r="BH216" i="15"/>
  <c r="AB219" i="15"/>
  <c r="BH219" i="15" s="1"/>
  <c r="BH212" i="15"/>
  <c r="BH215" i="15"/>
  <c r="X30" i="15"/>
  <c r="BD30" i="15" s="1"/>
  <c r="BD24" i="15"/>
  <c r="BD29" i="15"/>
  <c r="BD26" i="15"/>
  <c r="BD23" i="15"/>
  <c r="BD28" i="15"/>
  <c r="BD25" i="15"/>
  <c r="BD27" i="15"/>
  <c r="BL78" i="10"/>
  <c r="BL82" i="10"/>
  <c r="BL79" i="10"/>
  <c r="BL81" i="10"/>
  <c r="BL83" i="10"/>
  <c r="BL80" i="10"/>
  <c r="AF84" i="10"/>
  <c r="BL84" i="10" s="1"/>
  <c r="BL77" i="10"/>
  <c r="G11" i="15"/>
  <c r="G8" i="15"/>
  <c r="G6" i="15"/>
  <c r="G7" i="15"/>
  <c r="G5" i="15"/>
  <c r="G9" i="15"/>
  <c r="G10" i="15"/>
  <c r="AA11" i="15"/>
  <c r="AA8" i="15"/>
  <c r="AA6" i="15"/>
  <c r="AA7" i="15"/>
  <c r="AA5" i="15"/>
  <c r="AA9" i="15"/>
  <c r="AA10" i="15"/>
  <c r="BF215" i="15"/>
  <c r="BF212" i="15"/>
  <c r="BF216" i="15"/>
  <c r="BF214" i="15"/>
  <c r="Z219" i="15"/>
  <c r="BF219" i="15" s="1"/>
  <c r="BF218" i="15"/>
  <c r="BF217" i="15"/>
  <c r="BF213" i="15"/>
  <c r="BF27" i="15"/>
  <c r="BF24" i="15"/>
  <c r="BF23" i="15"/>
  <c r="BF29" i="15"/>
  <c r="BF26" i="15"/>
  <c r="BF28" i="15"/>
  <c r="Z30" i="15"/>
  <c r="BF30" i="15" s="1"/>
  <c r="BF25" i="15"/>
  <c r="BF125" i="10"/>
  <c r="BF126" i="10"/>
  <c r="Z129" i="10"/>
  <c r="BF129" i="10" s="1"/>
  <c r="BF124" i="10"/>
  <c r="BF128" i="10"/>
  <c r="BF123" i="10"/>
  <c r="BF127" i="10"/>
  <c r="BF122" i="10"/>
  <c r="BJ150" i="10"/>
  <c r="BJ151" i="10"/>
  <c r="BJ155" i="10"/>
  <c r="AD156" i="10"/>
  <c r="BJ156" i="10" s="1"/>
  <c r="BJ154" i="10"/>
  <c r="BJ153" i="10"/>
  <c r="BJ152" i="10"/>
  <c r="BJ149" i="10"/>
  <c r="BF162" i="15"/>
  <c r="BF160" i="15"/>
  <c r="BF158" i="15"/>
  <c r="BF159" i="15"/>
  <c r="BF161" i="15"/>
  <c r="Z165" i="15"/>
  <c r="BF165" i="15" s="1"/>
  <c r="BF163" i="15"/>
  <c r="BF164" i="15"/>
  <c r="BF80" i="10"/>
  <c r="Z84" i="10"/>
  <c r="BF84" i="10" s="1"/>
  <c r="BF79" i="10"/>
  <c r="BF83" i="10"/>
  <c r="BF78" i="10"/>
  <c r="BF82" i="10"/>
  <c r="BF81" i="10"/>
  <c r="BF77" i="10"/>
  <c r="BJ222" i="15"/>
  <c r="BJ223" i="15"/>
  <c r="BJ221" i="15"/>
  <c r="BJ224" i="15"/>
  <c r="BJ225" i="15"/>
  <c r="BJ227" i="15"/>
  <c r="BJ226" i="15"/>
  <c r="AD228" i="15"/>
  <c r="BJ228" i="15" s="1"/>
  <c r="BJ233" i="10"/>
  <c r="BJ232" i="10"/>
  <c r="BJ236" i="10"/>
  <c r="BJ231" i="10"/>
  <c r="BJ235" i="10"/>
  <c r="AD237" i="10"/>
  <c r="BJ237" i="10" s="1"/>
  <c r="BJ234" i="10"/>
  <c r="BJ230" i="10"/>
  <c r="BH46" i="15"/>
  <c r="BH41" i="15"/>
  <c r="BH43" i="15"/>
  <c r="BH42" i="15"/>
  <c r="BH45" i="15"/>
  <c r="BH44" i="15"/>
  <c r="BH47" i="15"/>
  <c r="AB48" i="15"/>
  <c r="BH48" i="15" s="1"/>
  <c r="BD87" i="15"/>
  <c r="BD88" i="15"/>
  <c r="BD90" i="15"/>
  <c r="BD92" i="15"/>
  <c r="BD91" i="15"/>
  <c r="BD89" i="15"/>
  <c r="X93" i="15"/>
  <c r="BD93" i="15" s="1"/>
  <c r="BD86" i="15"/>
  <c r="BL92" i="15"/>
  <c r="AF93" i="15"/>
  <c r="BL93" i="15" s="1"/>
  <c r="BL87" i="15"/>
  <c r="BL89" i="15"/>
  <c r="BL91" i="15"/>
  <c r="BL88" i="15"/>
  <c r="BL86" i="15"/>
  <c r="BL90" i="15"/>
  <c r="M9" i="15"/>
  <c r="M10" i="15"/>
  <c r="M11" i="15"/>
  <c r="M8" i="15"/>
  <c r="M6" i="15"/>
  <c r="M5" i="15"/>
  <c r="M7" i="15"/>
  <c r="U9" i="15"/>
  <c r="U10" i="15"/>
  <c r="U11" i="15"/>
  <c r="U6" i="15"/>
  <c r="U5" i="15"/>
  <c r="U8" i="15"/>
  <c r="U7" i="15"/>
  <c r="AC9" i="15"/>
  <c r="AC10" i="15"/>
  <c r="AC11" i="15"/>
  <c r="AC8" i="15"/>
  <c r="AC6" i="15"/>
  <c r="AC5" i="15"/>
  <c r="AC7" i="15"/>
  <c r="J8" i="15"/>
  <c r="J6" i="15"/>
  <c r="J7" i="15"/>
  <c r="J5" i="15"/>
  <c r="J9" i="15"/>
  <c r="J10" i="15"/>
  <c r="J11" i="15"/>
  <c r="AD8" i="15"/>
  <c r="AD6" i="15"/>
  <c r="AD7" i="15"/>
  <c r="AD5" i="15"/>
  <c r="AD9" i="15"/>
  <c r="AD10" i="15"/>
  <c r="AD11" i="15"/>
  <c r="BL217" i="15"/>
  <c r="BL32" i="15"/>
  <c r="BL212" i="15"/>
  <c r="BL213" i="15"/>
  <c r="BL214" i="15"/>
  <c r="BL215" i="15"/>
  <c r="BL216" i="15"/>
  <c r="AF219" i="15"/>
  <c r="BL219" i="15" s="1"/>
  <c r="BL218" i="15"/>
  <c r="AB30" i="15"/>
  <c r="BH30" i="15" s="1"/>
  <c r="BH27" i="15"/>
  <c r="BH24" i="15"/>
  <c r="BH29" i="15"/>
  <c r="BH26" i="15"/>
  <c r="BH23" i="15"/>
  <c r="BH28" i="15"/>
  <c r="BH25" i="15"/>
  <c r="BL123" i="10"/>
  <c r="BL127" i="10"/>
  <c r="AF129" i="10"/>
  <c r="BL129" i="10" s="1"/>
  <c r="BL124" i="10"/>
  <c r="BL128" i="10"/>
  <c r="BL126" i="10"/>
  <c r="BL122" i="10"/>
  <c r="BL125" i="10"/>
  <c r="BH150" i="10"/>
  <c r="BH153" i="10"/>
  <c r="BH152" i="10"/>
  <c r="BH151" i="10"/>
  <c r="BH155" i="10"/>
  <c r="BH154" i="10"/>
  <c r="AB156" i="10"/>
  <c r="BH156" i="10" s="1"/>
  <c r="BH149" i="10"/>
  <c r="BD224" i="15"/>
  <c r="X228" i="15"/>
  <c r="BD228" i="15" s="1"/>
  <c r="BD225" i="15"/>
  <c r="BD223" i="15"/>
  <c r="BD226" i="15"/>
  <c r="BD221" i="15"/>
  <c r="BD222" i="15"/>
  <c r="BD227" i="15"/>
  <c r="Z48" i="15"/>
  <c r="BF48" i="15" s="1"/>
  <c r="BF43" i="15"/>
  <c r="BF46" i="15"/>
  <c r="BF45" i="15"/>
  <c r="BF47" i="15"/>
  <c r="BF42" i="15"/>
  <c r="BF44" i="15"/>
  <c r="BF41" i="15"/>
  <c r="W11" i="15"/>
  <c r="W8" i="15"/>
  <c r="W6" i="15"/>
  <c r="W7" i="15"/>
  <c r="W5" i="15"/>
  <c r="W9" i="15"/>
  <c r="W10" i="15"/>
  <c r="BG215" i="15"/>
  <c r="BG214" i="15"/>
  <c r="BG216" i="15"/>
  <c r="BG213" i="15"/>
  <c r="BG217" i="15"/>
  <c r="BG212" i="15"/>
  <c r="AA219" i="15"/>
  <c r="BG219" i="15" s="1"/>
  <c r="BG218" i="15"/>
  <c r="BC25" i="15"/>
  <c r="BC26" i="15"/>
  <c r="BC29" i="15"/>
  <c r="W30" i="15"/>
  <c r="BC30" i="15" s="1"/>
  <c r="BC24" i="15"/>
  <c r="BC28" i="15"/>
  <c r="BC23" i="15"/>
  <c r="BC27" i="15"/>
  <c r="AE30" i="15"/>
  <c r="BK30" i="15" s="1"/>
  <c r="BK24" i="15"/>
  <c r="BK28" i="15"/>
  <c r="BK27" i="15"/>
  <c r="BK25" i="15"/>
  <c r="BK26" i="15"/>
  <c r="BK29" i="15"/>
  <c r="BK23" i="15"/>
  <c r="BG126" i="10"/>
  <c r="AA129" i="10"/>
  <c r="BG129" i="10" s="1"/>
  <c r="BG123" i="10"/>
  <c r="BG125" i="10"/>
  <c r="BG127" i="10"/>
  <c r="BG124" i="10"/>
  <c r="BG128" i="10"/>
  <c r="BG122" i="10"/>
  <c r="BC151" i="10"/>
  <c r="BC152" i="10"/>
  <c r="BC155" i="10"/>
  <c r="BC154" i="10"/>
  <c r="W156" i="10"/>
  <c r="BC156" i="10" s="1"/>
  <c r="BC150" i="10"/>
  <c r="BC153" i="10"/>
  <c r="BC149" i="10"/>
  <c r="BK152" i="10"/>
  <c r="BK150" i="10"/>
  <c r="BK151" i="10"/>
  <c r="BK155" i="10"/>
  <c r="BK154" i="10"/>
  <c r="AE156" i="10"/>
  <c r="BK156" i="10" s="1"/>
  <c r="BK153" i="10"/>
  <c r="BK149" i="10"/>
  <c r="BG158" i="15"/>
  <c r="BG159" i="15"/>
  <c r="BG160" i="15"/>
  <c r="BG163" i="15"/>
  <c r="AA165" i="15"/>
  <c r="BG165" i="15" s="1"/>
  <c r="BG162" i="15"/>
  <c r="BG164" i="15"/>
  <c r="BG161" i="15"/>
  <c r="BC81" i="10"/>
  <c r="BC78" i="10"/>
  <c r="BC80" i="10"/>
  <c r="BC77" i="10"/>
  <c r="BC79" i="10"/>
  <c r="BC83" i="10"/>
  <c r="W84" i="10"/>
  <c r="BC84" i="10" s="1"/>
  <c r="BC82" i="10"/>
  <c r="BK81" i="10"/>
  <c r="BK77" i="10"/>
  <c r="BK80" i="10"/>
  <c r="BK78" i="10"/>
  <c r="BK82" i="10"/>
  <c r="BK79" i="10"/>
  <c r="BK83" i="10"/>
  <c r="AE84" i="10"/>
  <c r="BK84" i="10" s="1"/>
  <c r="BG224" i="15"/>
  <c r="BG225" i="15"/>
  <c r="BG226" i="15"/>
  <c r="BG221" i="15"/>
  <c r="BG227" i="15"/>
  <c r="BG223" i="15"/>
  <c r="BG222" i="15"/>
  <c r="AA228" i="15"/>
  <c r="BG228" i="15" s="1"/>
  <c r="BG234" i="10"/>
  <c r="BG233" i="10"/>
  <c r="BG232" i="10"/>
  <c r="BG236" i="10"/>
  <c r="BG231" i="10"/>
  <c r="AA237" i="10"/>
  <c r="BG237" i="10" s="1"/>
  <c r="BG235" i="10"/>
  <c r="BG230" i="10"/>
  <c r="BM43" i="15"/>
  <c r="BM47" i="15"/>
  <c r="BM42" i="15"/>
  <c r="BM46" i="15"/>
  <c r="AG48" i="15"/>
  <c r="BM48" i="15" s="1"/>
  <c r="BM41" i="15"/>
  <c r="BM45" i="15"/>
  <c r="BM44" i="15"/>
  <c r="V8" i="15"/>
  <c r="V6" i="15"/>
  <c r="V7" i="15"/>
  <c r="V5" i="15"/>
  <c r="V9" i="15"/>
  <c r="V10" i="15"/>
  <c r="V11" i="15"/>
  <c r="AF30" i="15"/>
  <c r="BL30" i="15" s="1"/>
  <c r="BL28" i="15"/>
  <c r="BL25" i="15"/>
  <c r="BL27" i="15"/>
  <c r="BL24" i="15"/>
  <c r="BL29" i="15"/>
  <c r="BL26" i="15"/>
  <c r="BL23" i="15"/>
  <c r="BH123" i="10"/>
  <c r="BH127" i="10"/>
  <c r="BH126" i="10"/>
  <c r="BH122" i="10"/>
  <c r="AB129" i="10"/>
  <c r="BH129" i="10" s="1"/>
  <c r="BH125" i="10"/>
  <c r="BH124" i="10"/>
  <c r="BH128" i="10"/>
  <c r="BD231" i="10"/>
  <c r="BD235" i="10"/>
  <c r="BD234" i="10"/>
  <c r="BD233" i="10"/>
  <c r="BD236" i="10"/>
  <c r="BD232" i="10"/>
  <c r="X237" i="10"/>
  <c r="BD237" i="10" s="1"/>
  <c r="BD230" i="10"/>
  <c r="BJ89" i="15"/>
  <c r="BJ91" i="15"/>
  <c r="BJ88" i="15"/>
  <c r="BJ87" i="15"/>
  <c r="AD93" i="15"/>
  <c r="BJ93" i="15" s="1"/>
  <c r="BJ92" i="15"/>
  <c r="BJ86" i="15"/>
  <c r="BJ90" i="15"/>
  <c r="O11" i="15"/>
  <c r="O8" i="15"/>
  <c r="O6" i="15"/>
  <c r="O7" i="15"/>
  <c r="O5" i="15"/>
  <c r="O9" i="15"/>
  <c r="O10" i="15"/>
  <c r="BA162" i="9"/>
  <c r="BB159" i="9"/>
  <c r="W321" i="9"/>
  <c r="BE128" i="15"/>
  <c r="BE126" i="15"/>
  <c r="BE125" i="15"/>
  <c r="BE124" i="15"/>
  <c r="BE123" i="15"/>
  <c r="BE122" i="15"/>
  <c r="BE127" i="15"/>
  <c r="Y129" i="15"/>
  <c r="BE129" i="15" s="1"/>
  <c r="BM123" i="15"/>
  <c r="BM126" i="15"/>
  <c r="BM124" i="15"/>
  <c r="BM125" i="15"/>
  <c r="BM128" i="15"/>
  <c r="BM122" i="15"/>
  <c r="BM127" i="15"/>
  <c r="AG129" i="15"/>
  <c r="BM129" i="15" s="1"/>
  <c r="BE155" i="15"/>
  <c r="BE154" i="15"/>
  <c r="BE153" i="15"/>
  <c r="BE151" i="15"/>
  <c r="Y156" i="15"/>
  <c r="BE156" i="15" s="1"/>
  <c r="BE150" i="15"/>
  <c r="BE152" i="15"/>
  <c r="BE149" i="15"/>
  <c r="BM155" i="15"/>
  <c r="BM153" i="15"/>
  <c r="BM154" i="15"/>
  <c r="BM152" i="15"/>
  <c r="BM150" i="15"/>
  <c r="BM151" i="15"/>
  <c r="BM149" i="15"/>
  <c r="AG156" i="15"/>
  <c r="BM156" i="15" s="1"/>
  <c r="BE83" i="15"/>
  <c r="BE82" i="15"/>
  <c r="BE81" i="15"/>
  <c r="BE80" i="15"/>
  <c r="BE79" i="15"/>
  <c r="BE78" i="15"/>
  <c r="BE77" i="15"/>
  <c r="BM83" i="15"/>
  <c r="BM82" i="15"/>
  <c r="BM81" i="15"/>
  <c r="BM80" i="15"/>
  <c r="BM79" i="15"/>
  <c r="BM78" i="15"/>
  <c r="BM77" i="15"/>
  <c r="Y237" i="15"/>
  <c r="BE237" i="15" s="1"/>
  <c r="BE231" i="15"/>
  <c r="BE234" i="15"/>
  <c r="BE233" i="15"/>
  <c r="BE236" i="15"/>
  <c r="BE235" i="15"/>
  <c r="BE230" i="15"/>
  <c r="BE232" i="15"/>
  <c r="BM232" i="15"/>
  <c r="BM233" i="15"/>
  <c r="AG237" i="15"/>
  <c r="BM237" i="15" s="1"/>
  <c r="BM235" i="15"/>
  <c r="BM236" i="15"/>
  <c r="BM231" i="15"/>
  <c r="BM234" i="15"/>
  <c r="BM230" i="15"/>
  <c r="BL78" i="15"/>
  <c r="BL82" i="15"/>
  <c r="BL81" i="15"/>
  <c r="BL80" i="15"/>
  <c r="BL79" i="15"/>
  <c r="BL77" i="15"/>
  <c r="BL83" i="15"/>
  <c r="BF123" i="15"/>
  <c r="BF127" i="15"/>
  <c r="BF124" i="15"/>
  <c r="BF126" i="15"/>
  <c r="BF128" i="15"/>
  <c r="Z129" i="15"/>
  <c r="BF129" i="15" s="1"/>
  <c r="BF125" i="15"/>
  <c r="BF122" i="15"/>
  <c r="AD156" i="15"/>
  <c r="BJ156" i="15" s="1"/>
  <c r="BJ153" i="15"/>
  <c r="BJ149" i="15"/>
  <c r="BJ154" i="15"/>
  <c r="BJ150" i="15"/>
  <c r="BJ151" i="15"/>
  <c r="BJ155" i="15"/>
  <c r="BJ152" i="15"/>
  <c r="BF83" i="15"/>
  <c r="BF77" i="15"/>
  <c r="BF78" i="15"/>
  <c r="BF80" i="15"/>
  <c r="BF82" i="15"/>
  <c r="BF79" i="15"/>
  <c r="BF81" i="15"/>
  <c r="BJ233" i="15"/>
  <c r="BJ231" i="15"/>
  <c r="BJ235" i="15"/>
  <c r="BJ232" i="15"/>
  <c r="BJ234" i="15"/>
  <c r="AD237" i="15"/>
  <c r="BJ237" i="15" s="1"/>
  <c r="BJ230" i="15"/>
  <c r="BJ236" i="15"/>
  <c r="BL124" i="15"/>
  <c r="AF129" i="15"/>
  <c r="BL129" i="15" s="1"/>
  <c r="BL127" i="15"/>
  <c r="BL123" i="15"/>
  <c r="BL126" i="15"/>
  <c r="BL125" i="15"/>
  <c r="BL128" i="15"/>
  <c r="BL122" i="15"/>
  <c r="BH151" i="15"/>
  <c r="BH150" i="15"/>
  <c r="BH152" i="15"/>
  <c r="AB156" i="15"/>
  <c r="BH156" i="15" s="1"/>
  <c r="BH153" i="15"/>
  <c r="BH155" i="15"/>
  <c r="BH154" i="15"/>
  <c r="BH149" i="15"/>
  <c r="BG123" i="15"/>
  <c r="BG127" i="15"/>
  <c r="AA129" i="15"/>
  <c r="BG129" i="15" s="1"/>
  <c r="BG126" i="15"/>
  <c r="BG125" i="15"/>
  <c r="BG128" i="15"/>
  <c r="BG124" i="15"/>
  <c r="BG122" i="15"/>
  <c r="BC150" i="15"/>
  <c r="BC151" i="15"/>
  <c r="W156" i="15"/>
  <c r="BC156" i="15" s="1"/>
  <c r="BC154" i="15"/>
  <c r="BC149" i="15"/>
  <c r="BC155" i="15"/>
  <c r="BC152" i="15"/>
  <c r="BC153" i="15"/>
  <c r="BK150" i="15"/>
  <c r="AE156" i="15"/>
  <c r="BK156" i="15" s="1"/>
  <c r="BK155" i="15"/>
  <c r="BK152" i="15"/>
  <c r="BK153" i="15"/>
  <c r="BK149" i="15"/>
  <c r="BK151" i="15"/>
  <c r="BK154" i="15"/>
  <c r="BC79" i="15"/>
  <c r="BC82" i="15"/>
  <c r="BC83" i="15"/>
  <c r="BC80" i="15"/>
  <c r="BC81" i="15"/>
  <c r="BK83" i="15"/>
  <c r="BK80" i="15"/>
  <c r="BK81" i="15"/>
  <c r="BK78" i="15"/>
  <c r="BK79" i="15"/>
  <c r="BK82" i="15"/>
  <c r="BK77" i="15"/>
  <c r="BG236" i="15"/>
  <c r="BG235" i="15"/>
  <c r="BG232" i="15"/>
  <c r="BG231" i="15"/>
  <c r="BG234" i="15"/>
  <c r="BG233" i="15"/>
  <c r="BG230" i="15"/>
  <c r="AA237" i="15"/>
  <c r="BG237" i="15" s="1"/>
  <c r="BH123" i="15"/>
  <c r="BH126" i="15"/>
  <c r="BH128" i="15"/>
  <c r="BH125" i="15"/>
  <c r="BH124" i="15"/>
  <c r="AB129" i="15"/>
  <c r="BH129" i="15" s="1"/>
  <c r="BH122" i="15"/>
  <c r="BH127" i="15"/>
  <c r="BD234" i="15"/>
  <c r="BD236" i="15"/>
  <c r="BD233" i="15"/>
  <c r="X237" i="15"/>
  <c r="BD237" i="15" s="1"/>
  <c r="BD231" i="15"/>
  <c r="BD235" i="15"/>
  <c r="BD232" i="15"/>
  <c r="BD230" i="15"/>
  <c r="BA177" i="9"/>
  <c r="BE180" i="9"/>
  <c r="BA222" i="9"/>
  <c r="BE225" i="9"/>
  <c r="AY222" i="9"/>
  <c r="BI217" i="15"/>
  <c r="BI216" i="15"/>
  <c r="BI214" i="15"/>
  <c r="BI218" i="15"/>
  <c r="BI212" i="15"/>
  <c r="BI215" i="15"/>
  <c r="BI213" i="15"/>
  <c r="AC219" i="15"/>
  <c r="BI219" i="15" s="1"/>
  <c r="BI23" i="15"/>
  <c r="BI27" i="15"/>
  <c r="BI26" i="15"/>
  <c r="BI24" i="15"/>
  <c r="BI25" i="15"/>
  <c r="BI29" i="15"/>
  <c r="AC30" i="15"/>
  <c r="BI30" i="15" s="1"/>
  <c r="BI28" i="15"/>
  <c r="BI124" i="10"/>
  <c r="BI128" i="10"/>
  <c r="BI125" i="10"/>
  <c r="BI123" i="10"/>
  <c r="BI127" i="10"/>
  <c r="BI126" i="10"/>
  <c r="AC129" i="10"/>
  <c r="BI129" i="10" s="1"/>
  <c r="BI122" i="10"/>
  <c r="BI150" i="10"/>
  <c r="BI154" i="10"/>
  <c r="AC156" i="10"/>
  <c r="BI156" i="10" s="1"/>
  <c r="BI153" i="10"/>
  <c r="BI152" i="10"/>
  <c r="BI151" i="10"/>
  <c r="BI155" i="10"/>
  <c r="BI149" i="10"/>
  <c r="BI161" i="15"/>
  <c r="BI163" i="15"/>
  <c r="BI162" i="15"/>
  <c r="BI164" i="15"/>
  <c r="BI159" i="15"/>
  <c r="BI158" i="15"/>
  <c r="BI160" i="15"/>
  <c r="AC165" i="15"/>
  <c r="BI165" i="15" s="1"/>
  <c r="BI79" i="10"/>
  <c r="BI83" i="10"/>
  <c r="AC84" i="10"/>
  <c r="BI84" i="10" s="1"/>
  <c r="BI82" i="10"/>
  <c r="BI80" i="10"/>
  <c r="BI78" i="10"/>
  <c r="BI81" i="10"/>
  <c r="BI77" i="10"/>
  <c r="BI222" i="15"/>
  <c r="BI226" i="15"/>
  <c r="BI227" i="15"/>
  <c r="BI221" i="15"/>
  <c r="BI225" i="15"/>
  <c r="BI223" i="15"/>
  <c r="AC228" i="15"/>
  <c r="BI228" i="15" s="1"/>
  <c r="BI224" i="15"/>
  <c r="BI232" i="10"/>
  <c r="BI236" i="10"/>
  <c r="BI231" i="10"/>
  <c r="BI235" i="10"/>
  <c r="BI234" i="10"/>
  <c r="BI233" i="10"/>
  <c r="AC237" i="10"/>
  <c r="BI237" i="10" s="1"/>
  <c r="BI230" i="10"/>
  <c r="BG42" i="15"/>
  <c r="BG46" i="15"/>
  <c r="BG41" i="15"/>
  <c r="BG45" i="15"/>
  <c r="AA48" i="15"/>
  <c r="BG48" i="15" s="1"/>
  <c r="BG47" i="15"/>
  <c r="BG44" i="15"/>
  <c r="BG43" i="15"/>
  <c r="BC88" i="15"/>
  <c r="BC87" i="15"/>
  <c r="BC91" i="15"/>
  <c r="BC92" i="15"/>
  <c r="BC89" i="15"/>
  <c r="BC86" i="15"/>
  <c r="W93" i="15"/>
  <c r="BC93" i="15" s="1"/>
  <c r="BC90" i="15"/>
  <c r="AE93" i="15"/>
  <c r="BK93" i="15" s="1"/>
  <c r="BK89" i="15"/>
  <c r="BK90" i="15"/>
  <c r="BK88" i="15"/>
  <c r="BK87" i="15"/>
  <c r="BK92" i="15"/>
  <c r="BK86" i="15"/>
  <c r="BK91" i="15"/>
  <c r="H10" i="15"/>
  <c r="H11" i="15"/>
  <c r="H8" i="15"/>
  <c r="H7" i="15"/>
  <c r="H6" i="15"/>
  <c r="H5" i="15"/>
  <c r="H9" i="15"/>
  <c r="P10" i="15"/>
  <c r="P11" i="15"/>
  <c r="P8" i="15"/>
  <c r="P7" i="15"/>
  <c r="P9" i="15"/>
  <c r="P6" i="15"/>
  <c r="P5" i="15"/>
  <c r="X10" i="15"/>
  <c r="X11" i="15"/>
  <c r="X8" i="15"/>
  <c r="X7" i="15"/>
  <c r="X6" i="15"/>
  <c r="X5" i="15"/>
  <c r="X9" i="15"/>
  <c r="AF10" i="15"/>
  <c r="AF11" i="15"/>
  <c r="AF8" i="15"/>
  <c r="AF7" i="15"/>
  <c r="AF9" i="15"/>
  <c r="AF6" i="15"/>
  <c r="AF5" i="15"/>
  <c r="Y48" i="15"/>
  <c r="BE48" i="15" s="1"/>
  <c r="BE45" i="15"/>
  <c r="BE44" i="15"/>
  <c r="BE47" i="15"/>
  <c r="BE46" i="15"/>
  <c r="BE43" i="15"/>
  <c r="BE42" i="15"/>
  <c r="BE41" i="15"/>
  <c r="AG93" i="15"/>
  <c r="BM93" i="15" s="1"/>
  <c r="BM87" i="15"/>
  <c r="BM90" i="15"/>
  <c r="BM91" i="15"/>
  <c r="BM89" i="15"/>
  <c r="BM88" i="15"/>
  <c r="BM92" i="15"/>
  <c r="BM86" i="15"/>
  <c r="N8" i="15"/>
  <c r="N6" i="15"/>
  <c r="N7" i="15"/>
  <c r="N5" i="15"/>
  <c r="N9" i="15"/>
  <c r="N10" i="15"/>
  <c r="N11" i="15"/>
  <c r="AH8" i="15"/>
  <c r="AH9" i="15"/>
  <c r="AH10" i="15"/>
  <c r="AH11" i="15"/>
  <c r="BD150" i="10"/>
  <c r="BD153" i="10"/>
  <c r="BD152" i="10"/>
  <c r="BD154" i="10"/>
  <c r="X156" i="10"/>
  <c r="BD156" i="10" s="1"/>
  <c r="BD155" i="10"/>
  <c r="BD151" i="10"/>
  <c r="BD149" i="10"/>
  <c r="BD160" i="15"/>
  <c r="BD163" i="15"/>
  <c r="BD158" i="15"/>
  <c r="BD164" i="15"/>
  <c r="BD162" i="15"/>
  <c r="BD159" i="15"/>
  <c r="X165" i="15"/>
  <c r="BD165" i="15" s="1"/>
  <c r="BD161" i="15"/>
  <c r="BH78" i="10"/>
  <c r="BH82" i="10"/>
  <c r="BH83" i="10"/>
  <c r="AB84" i="10"/>
  <c r="BH84" i="10" s="1"/>
  <c r="BH81" i="10"/>
  <c r="BH80" i="10"/>
  <c r="BH79" i="10"/>
  <c r="BH77" i="10"/>
  <c r="BH224" i="15"/>
  <c r="BH223" i="15"/>
  <c r="BH225" i="15"/>
  <c r="BH227" i="15"/>
  <c r="BH226" i="15"/>
  <c r="AB228" i="15"/>
  <c r="BH228" i="15" s="1"/>
  <c r="BH222" i="15"/>
  <c r="BH221" i="15"/>
  <c r="BH231" i="10"/>
  <c r="BH235" i="10"/>
  <c r="BH234" i="10"/>
  <c r="BH233" i="10"/>
  <c r="BH236" i="10"/>
  <c r="AB237" i="10"/>
  <c r="BH237" i="10" s="1"/>
  <c r="BH232" i="10"/>
  <c r="BH230" i="10"/>
  <c r="BF91" i="15"/>
  <c r="BF88" i="15"/>
  <c r="BF87" i="15"/>
  <c r="BF90" i="15"/>
  <c r="BF92" i="15"/>
  <c r="Z93" i="15"/>
  <c r="BF93" i="15" s="1"/>
  <c r="BF89" i="15"/>
  <c r="BF86" i="15"/>
  <c r="S11" i="15"/>
  <c r="S8" i="15"/>
  <c r="S6" i="15"/>
  <c r="S7" i="15"/>
  <c r="S5" i="15"/>
  <c r="S9" i="15"/>
  <c r="S10" i="15"/>
  <c r="BJ218" i="15"/>
  <c r="BJ217" i="15"/>
  <c r="BJ212" i="15"/>
  <c r="BJ216" i="15"/>
  <c r="BJ215" i="15"/>
  <c r="BJ213" i="15"/>
  <c r="AD219" i="15"/>
  <c r="BJ219" i="15" s="1"/>
  <c r="BJ214" i="15"/>
  <c r="BJ25" i="15"/>
  <c r="BJ27" i="15"/>
  <c r="BJ24" i="15"/>
  <c r="BJ23" i="15"/>
  <c r="BJ29" i="15"/>
  <c r="BJ26" i="15"/>
  <c r="BJ28" i="15"/>
  <c r="AD30" i="15"/>
  <c r="BJ30" i="15" s="1"/>
  <c r="BJ125" i="10"/>
  <c r="BJ122" i="10"/>
  <c r="BJ124" i="10"/>
  <c r="BJ128" i="10"/>
  <c r="AD129" i="10"/>
  <c r="BJ129" i="10" s="1"/>
  <c r="BJ123" i="10"/>
  <c r="BJ127" i="10"/>
  <c r="BJ126" i="10"/>
  <c r="BF150" i="10"/>
  <c r="BF151" i="10"/>
  <c r="BF155" i="10"/>
  <c r="BF154" i="10"/>
  <c r="Z156" i="10"/>
  <c r="BF156" i="10" s="1"/>
  <c r="BF153" i="10"/>
  <c r="BF152" i="10"/>
  <c r="BF149" i="10"/>
  <c r="BJ162" i="15"/>
  <c r="BJ163" i="15"/>
  <c r="BJ161" i="15"/>
  <c r="BJ164" i="15"/>
  <c r="BJ160" i="15"/>
  <c r="BJ158" i="15"/>
  <c r="BJ159" i="15"/>
  <c r="AD165" i="15"/>
  <c r="BJ165" i="15" s="1"/>
  <c r="BJ80" i="10"/>
  <c r="AD84" i="10"/>
  <c r="BJ84" i="10" s="1"/>
  <c r="BJ81" i="10"/>
  <c r="BJ79" i="10"/>
  <c r="BJ83" i="10"/>
  <c r="BJ78" i="10"/>
  <c r="BJ82" i="10"/>
  <c r="BJ77" i="10"/>
  <c r="BF222" i="15"/>
  <c r="BF223" i="15"/>
  <c r="BF224" i="15"/>
  <c r="BF226" i="15"/>
  <c r="Z228" i="15"/>
  <c r="BF228" i="15" s="1"/>
  <c r="BF225" i="15"/>
  <c r="BF227" i="15"/>
  <c r="BF221" i="15"/>
  <c r="BF233" i="10"/>
  <c r="BF232" i="10"/>
  <c r="BF236" i="10"/>
  <c r="BF231" i="10"/>
  <c r="BF235" i="10"/>
  <c r="BF234" i="10"/>
  <c r="Z237" i="10"/>
  <c r="BF237" i="10" s="1"/>
  <c r="BF230" i="10"/>
  <c r="BD43" i="15"/>
  <c r="BD42" i="15"/>
  <c r="BD45" i="15"/>
  <c r="BD44" i="15"/>
  <c r="BD47" i="15"/>
  <c r="BD46" i="15"/>
  <c r="BD41" i="15"/>
  <c r="X48" i="15"/>
  <c r="BD48" i="15" s="1"/>
  <c r="BL44" i="15"/>
  <c r="BL47" i="15"/>
  <c r="BL46" i="15"/>
  <c r="BL41" i="15"/>
  <c r="BL43" i="15"/>
  <c r="AF48" i="15"/>
  <c r="BL48" i="15" s="1"/>
  <c r="BL42" i="15"/>
  <c r="BL45" i="15"/>
  <c r="AB93" i="15"/>
  <c r="BH93" i="15" s="1"/>
  <c r="BH87" i="15"/>
  <c r="BH89" i="15"/>
  <c r="BH91" i="15"/>
  <c r="BH88" i="15"/>
  <c r="BH90" i="15"/>
  <c r="BH92" i="15"/>
  <c r="BH86" i="15"/>
  <c r="I9" i="15"/>
  <c r="I10" i="15"/>
  <c r="I11" i="15"/>
  <c r="I8" i="15"/>
  <c r="I7" i="15"/>
  <c r="I6" i="15"/>
  <c r="I5" i="15"/>
  <c r="Q9" i="15"/>
  <c r="Q10" i="15"/>
  <c r="Q11" i="15"/>
  <c r="Q7" i="15"/>
  <c r="Q8" i="15"/>
  <c r="Q6" i="15"/>
  <c r="Q5" i="15"/>
  <c r="Y9" i="15"/>
  <c r="Y10" i="15"/>
  <c r="Y8" i="15"/>
  <c r="Y7" i="15"/>
  <c r="Y11" i="15"/>
  <c r="Y6" i="15"/>
  <c r="Y5" i="15"/>
  <c r="AG9" i="15"/>
  <c r="AG10" i="15"/>
  <c r="AG7" i="15"/>
  <c r="AG8" i="15"/>
  <c r="AG11" i="15"/>
  <c r="AG5" i="15"/>
  <c r="AG6" i="15"/>
  <c r="BI43" i="15"/>
  <c r="BI47" i="15"/>
  <c r="BI42" i="15"/>
  <c r="BI46" i="15"/>
  <c r="AC48" i="15"/>
  <c r="BI48" i="15" s="1"/>
  <c r="BI45" i="15"/>
  <c r="BI44" i="15"/>
  <c r="BI41" i="15"/>
  <c r="BI89" i="15"/>
  <c r="BI92" i="15"/>
  <c r="AC93" i="15"/>
  <c r="BI93" i="15" s="1"/>
  <c r="BI87" i="15"/>
  <c r="BI91" i="15"/>
  <c r="BI90" i="15"/>
  <c r="BI88" i="15"/>
  <c r="BI86" i="15"/>
  <c r="R8" i="15"/>
  <c r="R6" i="15"/>
  <c r="R7" i="15"/>
  <c r="R5" i="15"/>
  <c r="R9" i="15"/>
  <c r="R10" i="15"/>
  <c r="R11" i="15"/>
  <c r="BD217" i="15"/>
  <c r="BD213" i="15"/>
  <c r="BD216" i="15"/>
  <c r="BD215" i="15"/>
  <c r="BD218" i="15"/>
  <c r="BD212" i="15"/>
  <c r="BD214" i="15"/>
  <c r="X219" i="15"/>
  <c r="BD219" i="15" s="1"/>
  <c r="BH161" i="15"/>
  <c r="BH160" i="15"/>
  <c r="BH163" i="15"/>
  <c r="BH158" i="15"/>
  <c r="BH164" i="15"/>
  <c r="BH162" i="15"/>
  <c r="BH159" i="15"/>
  <c r="AB165" i="15"/>
  <c r="BH165" i="15" s="1"/>
  <c r="BD78" i="10"/>
  <c r="BD82" i="10"/>
  <c r="BD79" i="10"/>
  <c r="BD81" i="10"/>
  <c r="BD80" i="10"/>
  <c r="BD83" i="10"/>
  <c r="X84" i="10"/>
  <c r="BD84" i="10" s="1"/>
  <c r="BD77" i="10"/>
  <c r="AF228" i="15"/>
  <c r="BL228" i="15" s="1"/>
  <c r="BL225" i="15"/>
  <c r="BL222" i="15"/>
  <c r="BL223" i="15"/>
  <c r="BL227" i="15"/>
  <c r="BL226" i="15"/>
  <c r="BL221" i="15"/>
  <c r="BL224" i="15"/>
  <c r="BL231" i="10"/>
  <c r="BL235" i="10"/>
  <c r="BL234" i="10"/>
  <c r="BL233" i="10"/>
  <c r="BL232" i="10"/>
  <c r="AF237" i="10"/>
  <c r="BL237" i="10" s="1"/>
  <c r="BL236" i="10"/>
  <c r="BL230" i="10"/>
  <c r="AD48" i="15"/>
  <c r="BJ48" i="15" s="1"/>
  <c r="BJ41" i="15"/>
  <c r="BJ44" i="15"/>
  <c r="BJ43" i="15"/>
  <c r="BJ46" i="15"/>
  <c r="BJ45" i="15"/>
  <c r="BJ42" i="15"/>
  <c r="BJ47" i="15"/>
  <c r="K11" i="15"/>
  <c r="K8" i="15"/>
  <c r="K6" i="15"/>
  <c r="K7" i="15"/>
  <c r="K5" i="15"/>
  <c r="K9" i="15"/>
  <c r="K10" i="15"/>
  <c r="AE11" i="15"/>
  <c r="AE8" i="15"/>
  <c r="AE6" i="15"/>
  <c r="AE7" i="15"/>
  <c r="AE5" i="15"/>
  <c r="AE9" i="15"/>
  <c r="AE10" i="15"/>
  <c r="BC213" i="15"/>
  <c r="BC215" i="15"/>
  <c r="BC212" i="15"/>
  <c r="BC217" i="15"/>
  <c r="W219" i="15"/>
  <c r="BC219" i="15" s="1"/>
  <c r="BC216" i="15"/>
  <c r="BC214" i="15"/>
  <c r="BC218" i="15"/>
  <c r="BK217" i="15"/>
  <c r="AE219" i="15"/>
  <c r="BK219" i="15" s="1"/>
  <c r="BK214" i="15"/>
  <c r="BK216" i="15"/>
  <c r="BK213" i="15"/>
  <c r="BK215" i="15"/>
  <c r="BK212" i="15"/>
  <c r="BK218" i="15"/>
  <c r="BG27" i="15"/>
  <c r="BG25" i="15"/>
  <c r="BG26" i="15"/>
  <c r="BG29" i="15"/>
  <c r="BG28" i="15"/>
  <c r="AA30" i="15"/>
  <c r="BG30" i="15" s="1"/>
  <c r="BG24" i="15"/>
  <c r="BG23" i="15"/>
  <c r="BC126" i="10"/>
  <c r="W129" i="10"/>
  <c r="BC129" i="10" s="1"/>
  <c r="BC127" i="10"/>
  <c r="BC125" i="10"/>
  <c r="BC124" i="10"/>
  <c r="BC128" i="10"/>
  <c r="BC123" i="10"/>
  <c r="BC122" i="10"/>
  <c r="BK126" i="10"/>
  <c r="AE129" i="10"/>
  <c r="BK129" i="10" s="1"/>
  <c r="BK125" i="10"/>
  <c r="BK124" i="10"/>
  <c r="BK128" i="10"/>
  <c r="BK123" i="10"/>
  <c r="BK127" i="10"/>
  <c r="BK122" i="10"/>
  <c r="BG150" i="10"/>
  <c r="BG152" i="10"/>
  <c r="BG151" i="10"/>
  <c r="BG155" i="10"/>
  <c r="BG154" i="10"/>
  <c r="AA156" i="10"/>
  <c r="BG156" i="10" s="1"/>
  <c r="BG153" i="10"/>
  <c r="BG149" i="10"/>
  <c r="BC160" i="15"/>
  <c r="BC161" i="15"/>
  <c r="BC163" i="15"/>
  <c r="BC162" i="15"/>
  <c r="BC159" i="15"/>
  <c r="W165" i="15"/>
  <c r="BC165" i="15" s="1"/>
  <c r="BC164" i="15"/>
  <c r="BC158" i="15"/>
  <c r="BK163" i="15"/>
  <c r="BK162" i="15"/>
  <c r="BK164" i="15"/>
  <c r="BK158" i="15"/>
  <c r="BK159" i="15"/>
  <c r="AE165" i="15"/>
  <c r="BK165" i="15" s="1"/>
  <c r="BK160" i="15"/>
  <c r="BK161" i="15"/>
  <c r="BG81" i="10"/>
  <c r="BG82" i="10"/>
  <c r="BG80" i="10"/>
  <c r="BG79" i="10"/>
  <c r="BG83" i="10"/>
  <c r="AA84" i="10"/>
  <c r="BG84" i="10" s="1"/>
  <c r="BG78" i="10"/>
  <c r="BG77" i="10"/>
  <c r="BC225" i="15"/>
  <c r="BC227" i="15"/>
  <c r="BC224" i="15"/>
  <c r="BC226" i="15"/>
  <c r="BC223" i="15"/>
  <c r="BC222" i="15"/>
  <c r="BC221" i="15"/>
  <c r="W228" i="15"/>
  <c r="BC228" i="15" s="1"/>
  <c r="AE228" i="15"/>
  <c r="BK228" i="15" s="1"/>
  <c r="BK224" i="15"/>
  <c r="BK227" i="15"/>
  <c r="BK223" i="15"/>
  <c r="BK221" i="15"/>
  <c r="BK225" i="15"/>
  <c r="BK222" i="15"/>
  <c r="BK226" i="15"/>
  <c r="BC234" i="10"/>
  <c r="BC233" i="10"/>
  <c r="BC232" i="10"/>
  <c r="BC236" i="10"/>
  <c r="W237" i="10"/>
  <c r="BC237" i="10" s="1"/>
  <c r="BC235" i="10"/>
  <c r="BC231" i="10"/>
  <c r="BC230" i="10"/>
  <c r="BK234" i="10"/>
  <c r="BK233" i="10"/>
  <c r="BK232" i="10"/>
  <c r="BK236" i="10"/>
  <c r="BK235" i="10"/>
  <c r="BK231" i="10"/>
  <c r="AE237" i="10"/>
  <c r="BK237" i="10" s="1"/>
  <c r="BK230" i="10"/>
  <c r="BE92" i="15"/>
  <c r="Y93" i="15"/>
  <c r="BE93" i="15" s="1"/>
  <c r="BE88" i="15"/>
  <c r="BE87" i="15"/>
  <c r="BE90" i="15"/>
  <c r="BE91" i="15"/>
  <c r="BE89" i="15"/>
  <c r="BE86" i="15"/>
  <c r="F8" i="15"/>
  <c r="F6" i="15"/>
  <c r="F7" i="15"/>
  <c r="F5" i="15"/>
  <c r="F9" i="15"/>
  <c r="F10" i="15"/>
  <c r="F11" i="15"/>
  <c r="BD123" i="10"/>
  <c r="BD127" i="10"/>
  <c r="X129" i="10"/>
  <c r="BD129" i="10" s="1"/>
  <c r="BD124" i="10"/>
  <c r="BD128" i="10"/>
  <c r="BD126" i="10"/>
  <c r="BD122" i="10"/>
  <c r="BD125" i="10"/>
  <c r="BL150" i="10"/>
  <c r="BL153" i="10"/>
  <c r="AF156" i="10"/>
  <c r="BL156" i="10" s="1"/>
  <c r="BL152" i="10"/>
  <c r="BL151" i="10"/>
  <c r="BL155" i="10"/>
  <c r="BL154" i="10"/>
  <c r="BL149" i="10"/>
  <c r="BL159" i="15"/>
  <c r="BL161" i="15"/>
  <c r="AF165" i="15"/>
  <c r="BL165" i="15" s="1"/>
  <c r="BL163" i="15"/>
  <c r="BL158" i="15"/>
  <c r="BL164" i="15"/>
  <c r="BL160" i="15"/>
  <c r="BL162" i="15"/>
  <c r="E11" i="15"/>
  <c r="E10" i="15"/>
  <c r="E9" i="15"/>
  <c r="E8" i="15"/>
  <c r="BI128" i="15"/>
  <c r="BI126" i="15"/>
  <c r="BI125" i="15"/>
  <c r="BI124" i="15"/>
  <c r="BI123" i="15"/>
  <c r="BI127" i="15"/>
  <c r="AC129" i="15"/>
  <c r="BI129" i="15" s="1"/>
  <c r="BI122" i="15"/>
  <c r="BI153" i="15"/>
  <c r="BI155" i="15"/>
  <c r="BI152" i="15"/>
  <c r="BI150" i="15"/>
  <c r="BI151" i="15"/>
  <c r="BI154" i="15"/>
  <c r="AC156" i="15"/>
  <c r="BI156" i="15" s="1"/>
  <c r="BI149" i="15"/>
  <c r="BI83" i="15"/>
  <c r="BI81" i="15"/>
  <c r="BI79" i="15"/>
  <c r="BI82" i="15"/>
  <c r="BI80" i="15"/>
  <c r="BI78" i="15"/>
  <c r="BI77" i="15"/>
  <c r="BI231" i="15"/>
  <c r="BI230" i="15"/>
  <c r="BI235" i="15"/>
  <c r="AC237" i="15"/>
  <c r="BI237" i="15" s="1"/>
  <c r="BI234" i="15"/>
  <c r="BI232" i="15"/>
  <c r="BI233" i="15"/>
  <c r="BI236" i="15"/>
  <c r="BD152" i="15"/>
  <c r="X156" i="15"/>
  <c r="BD156" i="15" s="1"/>
  <c r="BD153" i="15"/>
  <c r="BD155" i="15"/>
  <c r="BD154" i="15"/>
  <c r="BD151" i="15"/>
  <c r="BD150" i="15"/>
  <c r="BD149" i="15"/>
  <c r="BH81" i="15"/>
  <c r="BH80" i="15"/>
  <c r="BH79" i="15"/>
  <c r="BH83" i="15"/>
  <c r="BH77" i="15"/>
  <c r="BH82" i="15"/>
  <c r="BH78" i="15"/>
  <c r="BH236" i="15"/>
  <c r="BH234" i="15"/>
  <c r="BH231" i="15"/>
  <c r="BH233" i="15"/>
  <c r="BH230" i="15"/>
  <c r="BH235" i="15"/>
  <c r="AB237" i="15"/>
  <c r="BH237" i="15" s="1"/>
  <c r="BH232" i="15"/>
  <c r="BJ123" i="15"/>
  <c r="BJ127" i="15"/>
  <c r="BJ124" i="15"/>
  <c r="BJ126" i="15"/>
  <c r="BJ128" i="15"/>
  <c r="AD129" i="15"/>
  <c r="BJ129" i="15" s="1"/>
  <c r="BJ125" i="15"/>
  <c r="BJ122" i="15"/>
  <c r="BF154" i="15"/>
  <c r="BF151" i="15"/>
  <c r="BF152" i="15"/>
  <c r="BF150" i="15"/>
  <c r="BF155" i="15"/>
  <c r="BF149" i="15"/>
  <c r="BF153" i="15"/>
  <c r="Z156" i="15"/>
  <c r="BF156" i="15" s="1"/>
  <c r="BJ83" i="15"/>
  <c r="BJ77" i="15"/>
  <c r="BJ78" i="15"/>
  <c r="BJ80" i="15"/>
  <c r="BJ82" i="15"/>
  <c r="BJ79" i="15"/>
  <c r="BJ81" i="15"/>
  <c r="BF235" i="15"/>
  <c r="BF234" i="15"/>
  <c r="BF232" i="15"/>
  <c r="BF233" i="15"/>
  <c r="BF231" i="15"/>
  <c r="BF230" i="15"/>
  <c r="BF236" i="15"/>
  <c r="Z237" i="15"/>
  <c r="BF237" i="15" s="1"/>
  <c r="BD80" i="15"/>
  <c r="BD79" i="15"/>
  <c r="BD83" i="15"/>
  <c r="BD78" i="15"/>
  <c r="BD82" i="15"/>
  <c r="BD81" i="15"/>
  <c r="BL234" i="15"/>
  <c r="BL236" i="15"/>
  <c r="BL232" i="15"/>
  <c r="AF237" i="15"/>
  <c r="BL237" i="15" s="1"/>
  <c r="BL231" i="15"/>
  <c r="BL235" i="15"/>
  <c r="BL230" i="15"/>
  <c r="BL233" i="15"/>
  <c r="BC127" i="15"/>
  <c r="BC123" i="15"/>
  <c r="BC126" i="15"/>
  <c r="BC125" i="15"/>
  <c r="BC124" i="15"/>
  <c r="BC128" i="15"/>
  <c r="BC122" i="15"/>
  <c r="W129" i="15"/>
  <c r="BC129" i="15" s="1"/>
  <c r="BK127" i="15"/>
  <c r="BK123" i="15"/>
  <c r="BK124" i="15"/>
  <c r="BK128" i="15"/>
  <c r="AE129" i="15"/>
  <c r="BK129" i="15" s="1"/>
  <c r="BK122" i="15"/>
  <c r="BK126" i="15"/>
  <c r="BK125" i="15"/>
  <c r="BG150" i="15"/>
  <c r="BG153" i="15"/>
  <c r="BG151" i="15"/>
  <c r="BG149" i="15"/>
  <c r="BG154" i="15"/>
  <c r="AA156" i="15"/>
  <c r="BG156" i="15" s="1"/>
  <c r="BG155" i="15"/>
  <c r="BG152" i="15"/>
  <c r="BG81" i="15"/>
  <c r="BG78" i="15"/>
  <c r="BG79" i="15"/>
  <c r="BG82" i="15"/>
  <c r="BG83" i="15"/>
  <c r="BG80" i="15"/>
  <c r="BG77" i="15"/>
  <c r="BC236" i="15"/>
  <c r="BC234" i="15"/>
  <c r="BC233" i="15"/>
  <c r="BC235" i="15"/>
  <c r="BC232" i="15"/>
  <c r="W237" i="15"/>
  <c r="BC237" i="15" s="1"/>
  <c r="BC231" i="15"/>
  <c r="BC230" i="15"/>
  <c r="BK236" i="15"/>
  <c r="BK234" i="15"/>
  <c r="BK231" i="15"/>
  <c r="BK235" i="15"/>
  <c r="BK232" i="15"/>
  <c r="BK233" i="15"/>
  <c r="BK230" i="15"/>
  <c r="AE237" i="15"/>
  <c r="BK237" i="15" s="1"/>
  <c r="BD126" i="15"/>
  <c r="BD128" i="15"/>
  <c r="BD125" i="15"/>
  <c r="BD124" i="15"/>
  <c r="X129" i="15"/>
  <c r="BD129" i="15" s="1"/>
  <c r="BD127" i="15"/>
  <c r="BD123" i="15"/>
  <c r="BD122" i="15"/>
  <c r="BL154" i="15"/>
  <c r="BL151" i="15"/>
  <c r="BL150" i="15"/>
  <c r="BL152" i="15"/>
  <c r="AF156" i="15"/>
  <c r="BL156" i="15" s="1"/>
  <c r="BL153" i="15"/>
  <c r="BL149" i="15"/>
  <c r="BL155" i="15"/>
  <c r="BP9" i="10"/>
  <c r="W333" i="9"/>
  <c r="AE331" i="9"/>
  <c r="AE321" i="9"/>
  <c r="AX237" i="9"/>
  <c r="X325" i="9"/>
  <c r="X335" i="9"/>
  <c r="AF331" i="9"/>
  <c r="AF321" i="9"/>
  <c r="BD162" i="9"/>
  <c r="BC159" i="9"/>
  <c r="BG159" i="9"/>
  <c r="Z334" i="9"/>
  <c r="Z324" i="9"/>
  <c r="Z333" i="9"/>
  <c r="Z323" i="9"/>
  <c r="AD330" i="9"/>
  <c r="AD320" i="9"/>
  <c r="BD231" i="9"/>
  <c r="AD329" i="9"/>
  <c r="AD319" i="9"/>
  <c r="BD177" i="9"/>
  <c r="BD225" i="9"/>
  <c r="AY230" i="9"/>
  <c r="Y328" i="9"/>
  <c r="Y318" i="9"/>
  <c r="W329" i="9"/>
  <c r="AW231" i="9"/>
  <c r="AA331" i="9"/>
  <c r="AA321" i="9"/>
  <c r="AA330" i="9"/>
  <c r="AA320" i="9"/>
  <c r="AE333" i="9"/>
  <c r="AE323" i="9"/>
  <c r="AE335" i="9"/>
  <c r="AE325" i="9"/>
  <c r="BE237" i="9"/>
  <c r="AW177" i="9"/>
  <c r="BA180" i="9"/>
  <c r="AW222" i="9"/>
  <c r="BA225" i="9"/>
  <c r="AG334" i="9"/>
  <c r="AG324" i="9"/>
  <c r="AG329" i="9"/>
  <c r="AG319" i="9"/>
  <c r="BG231" i="9"/>
  <c r="BG177" i="9"/>
  <c r="X334" i="9"/>
  <c r="X324" i="9"/>
  <c r="AB333" i="9"/>
  <c r="AB323" i="9"/>
  <c r="AB331" i="9"/>
  <c r="AB321" i="9"/>
  <c r="AF332" i="9"/>
  <c r="AF322" i="9"/>
  <c r="BF234" i="9"/>
  <c r="AF329" i="9"/>
  <c r="AF319" i="9"/>
  <c r="BF231" i="9"/>
  <c r="BB177" i="9"/>
  <c r="AX222" i="9"/>
  <c r="Y333" i="9"/>
  <c r="Y323" i="9"/>
  <c r="Y330" i="9"/>
  <c r="Y320" i="9"/>
  <c r="AC330" i="9"/>
  <c r="AC320" i="9"/>
  <c r="AC335" i="9"/>
  <c r="BC237" i="9"/>
  <c r="AC325" i="9"/>
  <c r="BC177" i="9"/>
  <c r="BC225" i="9"/>
  <c r="Z328" i="9"/>
  <c r="AD331" i="9"/>
  <c r="AD321" i="9"/>
  <c r="AZ222" i="9"/>
  <c r="AA332" i="9"/>
  <c r="AA322" i="9"/>
  <c r="BA234" i="9"/>
  <c r="BG230" i="9"/>
  <c r="AG328" i="9"/>
  <c r="AG318" i="9"/>
  <c r="AG332" i="9"/>
  <c r="AG322" i="9"/>
  <c r="BG234" i="9"/>
  <c r="AB330" i="9"/>
  <c r="AB320" i="9"/>
  <c r="Y329" i="9"/>
  <c r="Y319" i="9"/>
  <c r="AY231" i="9"/>
  <c r="AC329" i="9"/>
  <c r="AC319" i="9"/>
  <c r="BC231" i="9"/>
  <c r="Z318" i="9"/>
  <c r="AY159" i="9"/>
  <c r="AZ159" i="9"/>
  <c r="AZ162" i="9"/>
  <c r="BD159" i="9"/>
  <c r="AW162" i="9"/>
  <c r="BE159" i="9"/>
  <c r="AX159" i="9"/>
  <c r="Z331" i="9"/>
  <c r="Z321" i="9"/>
  <c r="Z330" i="9"/>
  <c r="Z320" i="9"/>
  <c r="AD334" i="9"/>
  <c r="AD324" i="9"/>
  <c r="AD335" i="9"/>
  <c r="AD325" i="9"/>
  <c r="BD237" i="9"/>
  <c r="AZ177" i="9"/>
  <c r="AE318" i="9"/>
  <c r="AW234" i="9"/>
  <c r="W324" i="9"/>
  <c r="W334" i="9"/>
  <c r="AA329" i="9"/>
  <c r="AA319" i="9"/>
  <c r="BA231" i="9"/>
  <c r="AA335" i="9"/>
  <c r="AA325" i="9"/>
  <c r="BA237" i="9"/>
  <c r="AE329" i="9"/>
  <c r="AE319" i="9"/>
  <c r="BE231" i="9"/>
  <c r="AW180" i="9"/>
  <c r="AW225" i="9"/>
  <c r="AF318" i="9"/>
  <c r="AG333" i="9"/>
  <c r="AG323" i="9"/>
  <c r="AG335" i="9"/>
  <c r="AG325" i="9"/>
  <c r="BG237" i="9"/>
  <c r="X333" i="9"/>
  <c r="X323" i="9"/>
  <c r="X331" i="9"/>
  <c r="X321" i="9"/>
  <c r="AB332" i="9"/>
  <c r="AB322" i="9"/>
  <c r="BB234" i="9"/>
  <c r="AB329" i="9"/>
  <c r="AB319" i="9"/>
  <c r="BB231" i="9"/>
  <c r="AF334" i="9"/>
  <c r="AF324" i="9"/>
  <c r="BF237" i="9"/>
  <c r="AF335" i="9"/>
  <c r="AF325" i="9"/>
  <c r="BF177" i="9"/>
  <c r="BF225" i="9"/>
  <c r="Y331" i="9"/>
  <c r="Y321" i="9"/>
  <c r="Y335" i="9"/>
  <c r="Y325" i="9"/>
  <c r="AY237" i="9"/>
  <c r="AC331" i="9"/>
  <c r="AC321" i="9"/>
  <c r="AY225" i="9"/>
  <c r="AD328" i="9"/>
  <c r="AA318" i="9"/>
  <c r="BC230" i="9"/>
  <c r="AC328" i="9"/>
  <c r="AC318" i="9"/>
  <c r="Z332" i="9"/>
  <c r="Z322" i="9"/>
  <c r="AZ234" i="9"/>
  <c r="AD333" i="9"/>
  <c r="AD323" i="9"/>
  <c r="AE328" i="9"/>
  <c r="X328" i="9"/>
  <c r="X318" i="9"/>
  <c r="AX230" i="9"/>
  <c r="AA334" i="9"/>
  <c r="AA324" i="9"/>
  <c r="AE330" i="9"/>
  <c r="AE320" i="9"/>
  <c r="AG330" i="9"/>
  <c r="AG320" i="9"/>
  <c r="X330" i="9"/>
  <c r="X320" i="9"/>
  <c r="AF333" i="9"/>
  <c r="AF323" i="9"/>
  <c r="Y334" i="9"/>
  <c r="Y324" i="9"/>
  <c r="AC333" i="9"/>
  <c r="AC323" i="9"/>
  <c r="AD318" i="9"/>
  <c r="BA159" i="9"/>
  <c r="AX162" i="9"/>
  <c r="BB162" i="9"/>
  <c r="AW230" i="9"/>
  <c r="W328" i="9"/>
  <c r="AB328" i="9"/>
  <c r="AB318" i="9"/>
  <c r="BB230" i="9"/>
  <c r="AZ231" i="9"/>
  <c r="Z329" i="9"/>
  <c r="Z319" i="9"/>
  <c r="Z335" i="9"/>
  <c r="Z325" i="9"/>
  <c r="AZ237" i="9"/>
  <c r="AD332" i="9"/>
  <c r="AD322" i="9"/>
  <c r="BD234" i="9"/>
  <c r="BD222" i="9"/>
  <c r="W331" i="9"/>
  <c r="W335" i="9"/>
  <c r="W325" i="9"/>
  <c r="AW237" i="9"/>
  <c r="AA333" i="9"/>
  <c r="AA323" i="9"/>
  <c r="AE332" i="9"/>
  <c r="AE322" i="9"/>
  <c r="BE234" i="9"/>
  <c r="AE334" i="9"/>
  <c r="AE324" i="9"/>
  <c r="BE177" i="9"/>
  <c r="AF328" i="9"/>
  <c r="AG331" i="9"/>
  <c r="AG321" i="9"/>
  <c r="BG225" i="9"/>
  <c r="X332" i="9"/>
  <c r="X322" i="9"/>
  <c r="AX234" i="9"/>
  <c r="X329" i="9"/>
  <c r="X319" i="9"/>
  <c r="AX231" i="9"/>
  <c r="AB334" i="9"/>
  <c r="AB324" i="9"/>
  <c r="BB237" i="9"/>
  <c r="AB325" i="9"/>
  <c r="AB335" i="9"/>
  <c r="AF330" i="9"/>
  <c r="AF320" i="9"/>
  <c r="AX180" i="9"/>
  <c r="BF222" i="9"/>
  <c r="AY234" i="9"/>
  <c r="Y332" i="9"/>
  <c r="Y322" i="9"/>
  <c r="AC334" i="9"/>
  <c r="AC324" i="9"/>
  <c r="AC322" i="9"/>
  <c r="AC332" i="9"/>
  <c r="BC234" i="9"/>
  <c r="BC180" i="9"/>
  <c r="BC222" i="9"/>
  <c r="AA328" i="9"/>
  <c r="BQ9" i="10"/>
  <c r="BU9" i="10"/>
  <c r="BY9" i="10"/>
  <c r="BV6" i="10"/>
  <c r="AZ24" i="9"/>
  <c r="BG216" i="9"/>
  <c r="AX24" i="9"/>
  <c r="BC216" i="9"/>
  <c r="BF27" i="9"/>
  <c r="BE216" i="9"/>
  <c r="BC27" i="9"/>
  <c r="BB213" i="9"/>
  <c r="BB27" i="9"/>
  <c r="BF24" i="9"/>
  <c r="AW216" i="9"/>
  <c r="BA216" i="9"/>
  <c r="AW27" i="9"/>
  <c r="BE27" i="9"/>
  <c r="BC24" i="9"/>
  <c r="AX213" i="9"/>
  <c r="AY216" i="9"/>
  <c r="AZ213" i="9"/>
  <c r="BD216" i="9"/>
  <c r="AZ27" i="9"/>
  <c r="BE213" i="9"/>
  <c r="BG213" i="9"/>
  <c r="BB216" i="9"/>
  <c r="BB24" i="9"/>
  <c r="BC213" i="9"/>
  <c r="BD24" i="9"/>
  <c r="AW24" i="9"/>
  <c r="BD213" i="9"/>
  <c r="BA27" i="9"/>
  <c r="BF216" i="9"/>
  <c r="AY27" i="9"/>
  <c r="AZ216" i="9"/>
  <c r="BD27" i="9"/>
  <c r="AW213" i="9"/>
  <c r="BA213" i="9"/>
  <c r="BA24" i="9"/>
  <c r="BE24" i="9"/>
  <c r="AY213" i="9"/>
  <c r="AX216" i="9"/>
  <c r="BF213" i="9"/>
  <c r="AX27" i="9"/>
  <c r="AY24" i="9"/>
  <c r="BG27" i="9"/>
  <c r="BC325" i="10" l="1"/>
  <c r="BO246" i="15"/>
  <c r="AG246" i="15" s="1"/>
  <c r="BC320" i="10"/>
  <c r="BO245" i="15"/>
  <c r="BW9" i="10"/>
  <c r="BQ6" i="10"/>
  <c r="BO241" i="15"/>
  <c r="BO244" i="15"/>
  <c r="BO240" i="15"/>
  <c r="BO243" i="15"/>
  <c r="BV9" i="10"/>
  <c r="BS9" i="10"/>
  <c r="AF246" i="15"/>
  <c r="AE246" i="15"/>
  <c r="BO239" i="15"/>
  <c r="BO242" i="15"/>
  <c r="BO88" i="15"/>
  <c r="BO90" i="15"/>
  <c r="BO93" i="15"/>
  <c r="BO91" i="15"/>
  <c r="BO89" i="15"/>
  <c r="BO92" i="15"/>
  <c r="BO86" i="15"/>
  <c r="BO87" i="15"/>
  <c r="BO233" i="15"/>
  <c r="H233" i="15" s="1"/>
  <c r="BO222" i="15"/>
  <c r="BO227" i="15"/>
  <c r="BO231" i="15"/>
  <c r="BO237" i="15"/>
  <c r="BO223" i="15"/>
  <c r="J21" i="15"/>
  <c r="U21" i="15"/>
  <c r="P21" i="15"/>
  <c r="BO232" i="15"/>
  <c r="BO236" i="15"/>
  <c r="BO228" i="15"/>
  <c r="BO226" i="15"/>
  <c r="P233" i="15"/>
  <c r="K233" i="15"/>
  <c r="O233" i="15"/>
  <c r="I233" i="15"/>
  <c r="M233" i="15"/>
  <c r="Q233" i="15"/>
  <c r="E233" i="15"/>
  <c r="G233" i="15"/>
  <c r="S233" i="15"/>
  <c r="F233" i="15"/>
  <c r="J233" i="15"/>
  <c r="N233" i="15"/>
  <c r="R233" i="15"/>
  <c r="BO234" i="15"/>
  <c r="BO225" i="15"/>
  <c r="N21" i="15"/>
  <c r="BO230" i="15"/>
  <c r="BO235" i="15"/>
  <c r="BO221" i="15"/>
  <c r="BO224" i="15"/>
  <c r="BF320" i="10"/>
  <c r="BI325" i="10"/>
  <c r="Y21" i="15"/>
  <c r="E21" i="15"/>
  <c r="G21" i="15"/>
  <c r="V21" i="15"/>
  <c r="I21" i="15"/>
  <c r="AC21" i="15"/>
  <c r="AA21" i="15"/>
  <c r="BF321" i="10"/>
  <c r="BI319" i="10"/>
  <c r="Z21" i="15"/>
  <c r="AD21" i="15"/>
  <c r="Q21" i="15"/>
  <c r="BE319" i="10"/>
  <c r="BH322" i="10"/>
  <c r="BI326" i="10"/>
  <c r="F21" i="15"/>
  <c r="W21" i="15"/>
  <c r="X21" i="15"/>
  <c r="R21" i="15"/>
  <c r="BK322" i="10"/>
  <c r="BH321" i="10"/>
  <c r="BJ319" i="10"/>
  <c r="BJ320" i="10"/>
  <c r="BM322" i="10"/>
  <c r="BX9" i="10"/>
  <c r="BE321" i="10"/>
  <c r="BH325" i="10"/>
  <c r="BR6" i="10"/>
  <c r="BF323" i="10"/>
  <c r="AG21" i="15"/>
  <c r="AB21" i="15"/>
  <c r="T21" i="15"/>
  <c r="AE21" i="15"/>
  <c r="O21" i="15"/>
  <c r="M21" i="15"/>
  <c r="L21" i="15"/>
  <c r="BW6" i="10"/>
  <c r="H21" i="15"/>
  <c r="K21" i="15"/>
  <c r="AF21" i="15"/>
  <c r="S21" i="15"/>
  <c r="BO122" i="15"/>
  <c r="BO216" i="15"/>
  <c r="AG12" i="15"/>
  <c r="BF326" i="10"/>
  <c r="BF325" i="10"/>
  <c r="BJ323" i="10"/>
  <c r="BJ321" i="10"/>
  <c r="BH326" i="10"/>
  <c r="BH324" i="10"/>
  <c r="X12" i="15"/>
  <c r="BI323" i="10"/>
  <c r="BI321" i="10"/>
  <c r="BM320" i="15"/>
  <c r="BE320" i="15"/>
  <c r="BD320" i="10"/>
  <c r="BH320" i="10"/>
  <c r="BG319" i="10"/>
  <c r="BK319" i="10"/>
  <c r="BC319" i="10"/>
  <c r="BG322" i="10"/>
  <c r="W12" i="15"/>
  <c r="BL326" i="10"/>
  <c r="BJ325" i="10"/>
  <c r="BG321" i="10"/>
  <c r="BE320" i="10"/>
  <c r="BO6" i="10"/>
  <c r="BL320" i="10"/>
  <c r="BE323" i="10"/>
  <c r="BO14" i="15"/>
  <c r="BD323" i="10"/>
  <c r="BK324" i="10"/>
  <c r="BK323" i="10"/>
  <c r="BC323" i="10"/>
  <c r="BG323" i="10"/>
  <c r="BK325" i="10"/>
  <c r="BC321" i="10"/>
  <c r="BL323" i="10"/>
  <c r="BD326" i="10"/>
  <c r="BD321" i="10"/>
  <c r="BM319" i="10"/>
  <c r="BM324" i="10"/>
  <c r="BE324" i="10"/>
  <c r="BM320" i="10"/>
  <c r="AJ318" i="9"/>
  <c r="BF324" i="10"/>
  <c r="BM326" i="10"/>
  <c r="BE322" i="10"/>
  <c r="BM325" i="10"/>
  <c r="BE325" i="10"/>
  <c r="BO155" i="15"/>
  <c r="BO149" i="15"/>
  <c r="M12" i="15"/>
  <c r="BO126" i="15"/>
  <c r="BO128" i="15"/>
  <c r="BO213" i="15"/>
  <c r="BO124" i="15"/>
  <c r="BO218" i="15"/>
  <c r="BO217" i="15"/>
  <c r="BO153" i="15"/>
  <c r="BO154" i="15"/>
  <c r="BO215" i="15"/>
  <c r="BO151" i="15"/>
  <c r="BO123" i="15"/>
  <c r="BO219" i="15"/>
  <c r="BO150" i="15"/>
  <c r="BO127" i="15"/>
  <c r="BO129" i="15"/>
  <c r="BO125" i="15"/>
  <c r="BO214" i="15"/>
  <c r="BO212" i="15"/>
  <c r="BO152" i="15"/>
  <c r="BO156" i="15"/>
  <c r="AJ321" i="9"/>
  <c r="BD325" i="10"/>
  <c r="BG325" i="10"/>
  <c r="Q12" i="15"/>
  <c r="I12" i="15"/>
  <c r="BI324" i="10"/>
  <c r="BI320" i="10"/>
  <c r="BM325" i="15"/>
  <c r="BD322" i="10"/>
  <c r="BH319" i="10"/>
  <c r="BK321" i="10"/>
  <c r="BH323" i="10"/>
  <c r="BL324" i="10"/>
  <c r="BJ324" i="10"/>
  <c r="BJ322" i="10"/>
  <c r="BF322" i="10"/>
  <c r="G12" i="15"/>
  <c r="BL321" i="10"/>
  <c r="BM323" i="10"/>
  <c r="BE326" i="10"/>
  <c r="BM321" i="10"/>
  <c r="BL325" i="10"/>
  <c r="BI322" i="10"/>
  <c r="BD325" i="15"/>
  <c r="BG324" i="15"/>
  <c r="AC12" i="15"/>
  <c r="U12" i="15"/>
  <c r="BJ326" i="10"/>
  <c r="BF319" i="10"/>
  <c r="BK319" i="15"/>
  <c r="BK320" i="15"/>
  <c r="BC320" i="15"/>
  <c r="BC322" i="15"/>
  <c r="BL321" i="15"/>
  <c r="BF325" i="15"/>
  <c r="BF321" i="15"/>
  <c r="BH326" i="15"/>
  <c r="BH320" i="15"/>
  <c r="BI322" i="15"/>
  <c r="BI324" i="15"/>
  <c r="BD319" i="10"/>
  <c r="BK320" i="10"/>
  <c r="BC324" i="10"/>
  <c r="BC322" i="10"/>
  <c r="BG324" i="10"/>
  <c r="BG326" i="10"/>
  <c r="BK326" i="10"/>
  <c r="BC326" i="10"/>
  <c r="BL319" i="10"/>
  <c r="BL322" i="10"/>
  <c r="R12" i="15"/>
  <c r="Y12" i="15"/>
  <c r="BD324" i="10"/>
  <c r="BG320" i="10"/>
  <c r="BL319" i="15"/>
  <c r="BO82" i="15"/>
  <c r="E82" i="15" s="1"/>
  <c r="BJ326" i="15"/>
  <c r="BO27" i="15"/>
  <c r="BC326" i="15"/>
  <c r="BL325" i="15"/>
  <c r="BH323" i="15"/>
  <c r="BI319" i="15"/>
  <c r="K12" i="15"/>
  <c r="P12" i="15"/>
  <c r="BD320" i="15"/>
  <c r="BG323" i="15"/>
  <c r="BO79" i="15"/>
  <c r="E79" i="15" s="1"/>
  <c r="BJ323" i="15"/>
  <c r="BM321" i="15"/>
  <c r="BE326" i="15"/>
  <c r="V12" i="15"/>
  <c r="BO23" i="15"/>
  <c r="BO29" i="15"/>
  <c r="AA12" i="15"/>
  <c r="AB12" i="15"/>
  <c r="BK321" i="15"/>
  <c r="BK325" i="15"/>
  <c r="BC321" i="15"/>
  <c r="BC325" i="15"/>
  <c r="BL320" i="15"/>
  <c r="BL323" i="15"/>
  <c r="BF320" i="15"/>
  <c r="BF324" i="15"/>
  <c r="BH319" i="15"/>
  <c r="BH325" i="15"/>
  <c r="BI323" i="15"/>
  <c r="BI320" i="15"/>
  <c r="AE12" i="15"/>
  <c r="N12" i="15"/>
  <c r="H12" i="15"/>
  <c r="BD319" i="15"/>
  <c r="BD326" i="15"/>
  <c r="BG326" i="15"/>
  <c r="BG320" i="15"/>
  <c r="BO77" i="15"/>
  <c r="BO83" i="15"/>
  <c r="E83" i="15" s="1"/>
  <c r="BJ321" i="15"/>
  <c r="BF319" i="15"/>
  <c r="BM319" i="15"/>
  <c r="BM324" i="15"/>
  <c r="BE321" i="15"/>
  <c r="BE322" i="15"/>
  <c r="O12" i="15"/>
  <c r="BO28" i="15"/>
  <c r="BO26" i="15"/>
  <c r="J12" i="15"/>
  <c r="T12" i="15"/>
  <c r="BD324" i="15"/>
  <c r="BG322" i="15"/>
  <c r="BO81" i="15"/>
  <c r="E81" i="15" s="1"/>
  <c r="BJ320" i="15"/>
  <c r="BM322" i="15"/>
  <c r="BE324" i="15"/>
  <c r="BO30" i="15"/>
  <c r="BK322" i="15"/>
  <c r="BK323" i="15"/>
  <c r="BC323" i="15"/>
  <c r="BL324" i="15"/>
  <c r="BF323" i="15"/>
  <c r="BH324" i="15"/>
  <c r="BI321" i="15"/>
  <c r="BD323" i="15"/>
  <c r="BG325" i="15"/>
  <c r="BO80" i="15"/>
  <c r="E80" i="15" s="1"/>
  <c r="BJ322" i="15"/>
  <c r="BE325" i="15"/>
  <c r="BK326" i="15"/>
  <c r="BK324" i="15"/>
  <c r="BC324" i="15"/>
  <c r="BL322" i="15"/>
  <c r="BL326" i="15"/>
  <c r="BF326" i="15"/>
  <c r="BF322" i="15"/>
  <c r="BH321" i="15"/>
  <c r="BH322" i="15"/>
  <c r="BI325" i="15"/>
  <c r="BI326" i="15"/>
  <c r="F12" i="15"/>
  <c r="BC319" i="15"/>
  <c r="S12" i="15"/>
  <c r="AF12" i="15"/>
  <c r="BD321" i="15"/>
  <c r="BD322" i="15"/>
  <c r="BG319" i="15"/>
  <c r="BG321" i="15"/>
  <c r="BO78" i="15"/>
  <c r="E78" i="15" s="1"/>
  <c r="BJ319" i="15"/>
  <c r="BJ324" i="15"/>
  <c r="BM323" i="15"/>
  <c r="BM326" i="15"/>
  <c r="BE319" i="15"/>
  <c r="BE323" i="15"/>
  <c r="BO24" i="15"/>
  <c r="BO25" i="15"/>
  <c r="AD12" i="15"/>
  <c r="BJ325" i="15"/>
  <c r="Z12" i="15"/>
  <c r="L12" i="15"/>
  <c r="AJ332" i="9"/>
  <c r="AJ331" i="9"/>
  <c r="AJ324" i="9"/>
  <c r="AJ330" i="9"/>
  <c r="AJ325" i="9"/>
  <c r="AJ319" i="9"/>
  <c r="AJ323" i="9"/>
  <c r="AJ334" i="9"/>
  <c r="AJ320" i="9"/>
  <c r="AJ335" i="9"/>
  <c r="AJ328" i="9"/>
  <c r="AJ322" i="9"/>
  <c r="AJ329" i="9"/>
  <c r="AJ333" i="9"/>
  <c r="E84" i="15" l="1"/>
  <c r="L233" i="15"/>
  <c r="E150" i="15"/>
  <c r="K150" i="15"/>
  <c r="H150" i="15"/>
  <c r="F150" i="15"/>
  <c r="J150" i="15"/>
  <c r="L150" i="15"/>
  <c r="G150" i="15"/>
  <c r="M150" i="15"/>
  <c r="I150" i="15"/>
  <c r="N150" i="15"/>
  <c r="AG241" i="15"/>
  <c r="AE241" i="15"/>
  <c r="AF241" i="15"/>
  <c r="I154" i="15"/>
  <c r="N154" i="15"/>
  <c r="K154" i="15"/>
  <c r="H154" i="15"/>
  <c r="F154" i="15"/>
  <c r="J154" i="15"/>
  <c r="L154" i="15"/>
  <c r="G154" i="15"/>
  <c r="E154" i="15"/>
  <c r="M154" i="15"/>
  <c r="AG243" i="15"/>
  <c r="AE243" i="15"/>
  <c r="AF243" i="15"/>
  <c r="I152" i="15"/>
  <c r="L152" i="15"/>
  <c r="G152" i="15"/>
  <c r="F152" i="15"/>
  <c r="J152" i="15"/>
  <c r="E152" i="15"/>
  <c r="M152" i="15"/>
  <c r="K152" i="15"/>
  <c r="H152" i="15"/>
  <c r="N152" i="15"/>
  <c r="F153" i="15"/>
  <c r="M153" i="15"/>
  <c r="J153" i="15"/>
  <c r="I153" i="15"/>
  <c r="L153" i="15"/>
  <c r="G153" i="15"/>
  <c r="E153" i="15"/>
  <c r="N153" i="15"/>
  <c r="K153" i="15"/>
  <c r="H153" i="15"/>
  <c r="AE240" i="15"/>
  <c r="AG240" i="15"/>
  <c r="AF240" i="15"/>
  <c r="G151" i="15"/>
  <c r="E151" i="15"/>
  <c r="M151" i="15"/>
  <c r="H151" i="15"/>
  <c r="I151" i="15"/>
  <c r="N151" i="15"/>
  <c r="L151" i="15"/>
  <c r="K151" i="15"/>
  <c r="F151" i="15"/>
  <c r="J151" i="15"/>
  <c r="F155" i="15"/>
  <c r="J155" i="15"/>
  <c r="G155" i="15"/>
  <c r="M155" i="15"/>
  <c r="H155" i="15"/>
  <c r="I155" i="15"/>
  <c r="N155" i="15"/>
  <c r="L155" i="15"/>
  <c r="E155" i="15"/>
  <c r="K155" i="15"/>
  <c r="AG242" i="15"/>
  <c r="AE242" i="15"/>
  <c r="AF242" i="15"/>
  <c r="AE244" i="15"/>
  <c r="AF244" i="15"/>
  <c r="AG244" i="15"/>
  <c r="AG245" i="15"/>
  <c r="AF245" i="15"/>
  <c r="AE245" i="15"/>
  <c r="G91" i="15"/>
  <c r="K91" i="15"/>
  <c r="O91" i="15"/>
  <c r="M91" i="15"/>
  <c r="F91" i="15"/>
  <c r="N91" i="15"/>
  <c r="H91" i="15"/>
  <c r="L91" i="15"/>
  <c r="I91" i="15"/>
  <c r="E91" i="15"/>
  <c r="J91" i="15"/>
  <c r="I92" i="15"/>
  <c r="M92" i="15"/>
  <c r="K92" i="15"/>
  <c r="L92" i="15"/>
  <c r="F92" i="15"/>
  <c r="J92" i="15"/>
  <c r="N92" i="15"/>
  <c r="E92" i="15"/>
  <c r="G92" i="15"/>
  <c r="O92" i="15"/>
  <c r="H92" i="15"/>
  <c r="I90" i="15"/>
  <c r="M90" i="15"/>
  <c r="G90" i="15"/>
  <c r="O90" i="15"/>
  <c r="H90" i="15"/>
  <c r="F90" i="15"/>
  <c r="J90" i="15"/>
  <c r="N90" i="15"/>
  <c r="K90" i="15"/>
  <c r="L90" i="15"/>
  <c r="E90" i="15"/>
  <c r="F87" i="15"/>
  <c r="G87" i="15"/>
  <c r="K87" i="15"/>
  <c r="O87" i="15"/>
  <c r="M87" i="15"/>
  <c r="J87" i="15"/>
  <c r="J93" i="15" s="1"/>
  <c r="N87" i="15"/>
  <c r="H87" i="15"/>
  <c r="L87" i="15"/>
  <c r="I87" i="15"/>
  <c r="E87" i="15"/>
  <c r="G89" i="15"/>
  <c r="K89" i="15"/>
  <c r="O89" i="15"/>
  <c r="E89" i="15"/>
  <c r="I89" i="15"/>
  <c r="J89" i="15"/>
  <c r="H89" i="15"/>
  <c r="L89" i="15"/>
  <c r="M89" i="15"/>
  <c r="F89" i="15"/>
  <c r="N89" i="15"/>
  <c r="I88" i="15"/>
  <c r="M88" i="15"/>
  <c r="K88" i="15"/>
  <c r="L88" i="15"/>
  <c r="F88" i="15"/>
  <c r="J88" i="15"/>
  <c r="N88" i="15"/>
  <c r="E88" i="15"/>
  <c r="G88" i="15"/>
  <c r="O88" i="15"/>
  <c r="H88" i="15"/>
  <c r="BO322" i="15"/>
  <c r="T236" i="15"/>
  <c r="F236" i="15"/>
  <c r="J236" i="15"/>
  <c r="N236" i="15"/>
  <c r="R236" i="15"/>
  <c r="G236" i="15"/>
  <c r="K236" i="15"/>
  <c r="O236" i="15"/>
  <c r="S236" i="15"/>
  <c r="H236" i="15"/>
  <c r="L236" i="15"/>
  <c r="P236" i="15"/>
  <c r="E236" i="15"/>
  <c r="I236" i="15"/>
  <c r="M236" i="15"/>
  <c r="Q236" i="15"/>
  <c r="BO320" i="15"/>
  <c r="E224" i="15"/>
  <c r="G224" i="15"/>
  <c r="F224" i="15"/>
  <c r="F223" i="15"/>
  <c r="E223" i="15"/>
  <c r="G223" i="15"/>
  <c r="G228" i="15" s="1"/>
  <c r="BO319" i="15"/>
  <c r="BO325" i="15"/>
  <c r="BO326" i="15"/>
  <c r="H235" i="15"/>
  <c r="L235" i="15"/>
  <c r="P235" i="15"/>
  <c r="I235" i="15"/>
  <c r="M235" i="15"/>
  <c r="Q235" i="15"/>
  <c r="G235" i="15"/>
  <c r="F235" i="15"/>
  <c r="J235" i="15"/>
  <c r="N235" i="15"/>
  <c r="R235" i="15"/>
  <c r="S235" i="15"/>
  <c r="E235" i="15"/>
  <c r="K235" i="15"/>
  <c r="O235" i="15"/>
  <c r="F234" i="15"/>
  <c r="J234" i="15"/>
  <c r="N234" i="15"/>
  <c r="R234" i="15"/>
  <c r="E234" i="15"/>
  <c r="I234" i="15"/>
  <c r="Q234" i="15"/>
  <c r="T234" i="15"/>
  <c r="T237" i="15" s="1"/>
  <c r="G234" i="15"/>
  <c r="K234" i="15"/>
  <c r="O234" i="15"/>
  <c r="S234" i="15"/>
  <c r="M234" i="15"/>
  <c r="H234" i="15"/>
  <c r="L234" i="15"/>
  <c r="P234" i="15"/>
  <c r="BO324" i="15"/>
  <c r="BO323" i="15"/>
  <c r="F232" i="15"/>
  <c r="J232" i="15"/>
  <c r="N232" i="15"/>
  <c r="R232" i="15"/>
  <c r="I232" i="15"/>
  <c r="Q232" i="15"/>
  <c r="G232" i="15"/>
  <c r="K232" i="15"/>
  <c r="O232" i="15"/>
  <c r="S232" i="15"/>
  <c r="M232" i="15"/>
  <c r="H232" i="15"/>
  <c r="L232" i="15"/>
  <c r="P232" i="15"/>
  <c r="E232" i="15"/>
  <c r="BO321" i="15"/>
  <c r="H231" i="15"/>
  <c r="L231" i="15"/>
  <c r="P231" i="15"/>
  <c r="G231" i="15"/>
  <c r="O231" i="15"/>
  <c r="I231" i="15"/>
  <c r="M231" i="15"/>
  <c r="Q231" i="15"/>
  <c r="K231" i="15"/>
  <c r="S231" i="15"/>
  <c r="F231" i="15"/>
  <c r="J231" i="15"/>
  <c r="N231" i="15"/>
  <c r="R231" i="15"/>
  <c r="E231" i="15"/>
  <c r="E7" i="15"/>
  <c r="E5" i="15"/>
  <c r="E6" i="15"/>
  <c r="N156" i="15" l="1"/>
  <c r="H156" i="15"/>
  <c r="G156" i="15"/>
  <c r="L156" i="15"/>
  <c r="M156" i="15"/>
  <c r="J156" i="15"/>
  <c r="G93" i="15"/>
  <c r="N93" i="15"/>
  <c r="K156" i="15"/>
  <c r="F156" i="15"/>
  <c r="I156" i="15"/>
  <c r="E156" i="15"/>
  <c r="E93" i="15"/>
  <c r="O237" i="15"/>
  <c r="Q237" i="15"/>
  <c r="K93" i="15"/>
  <c r="L93" i="15"/>
  <c r="M93" i="15"/>
  <c r="F93" i="15"/>
  <c r="I93" i="15"/>
  <c r="J237" i="15"/>
  <c r="G237" i="15"/>
  <c r="F237" i="15"/>
  <c r="P237" i="15"/>
  <c r="O93" i="15"/>
  <c r="H93" i="15"/>
  <c r="E228" i="15"/>
  <c r="R237" i="15"/>
  <c r="S237" i="15"/>
  <c r="I237" i="15"/>
  <c r="L237" i="15"/>
  <c r="F228" i="15"/>
  <c r="E237" i="15"/>
  <c r="M237" i="15"/>
  <c r="N237" i="15"/>
  <c r="K237" i="15"/>
  <c r="H237" i="15"/>
  <c r="E12" i="15"/>
  <c r="E56" i="15"/>
  <c r="E55" i="15"/>
  <c r="E54" i="15"/>
  <c r="E52" i="15"/>
  <c r="E51" i="15"/>
  <c r="E53" i="15"/>
  <c r="E255" i="15" l="1"/>
  <c r="E57" i="15"/>
</calcChain>
</file>

<file path=xl/sharedStrings.xml><?xml version="1.0" encoding="utf-8"?>
<sst xmlns="http://schemas.openxmlformats.org/spreadsheetml/2006/main" count="14344" uniqueCount="237">
  <si>
    <t>Vereinfachte Energiebilanzen [NRG_BAL_S]</t>
  </si>
  <si>
    <t>18/12/2020 11:00</t>
  </si>
  <si>
    <t>Eurostat</t>
  </si>
  <si>
    <t>Maßeinheit</t>
  </si>
  <si>
    <t>Zeitliche Frequenz</t>
  </si>
  <si>
    <t>Energiebilanz</t>
  </si>
  <si>
    <t>Gigawattstunde</t>
  </si>
  <si>
    <t>Jährlich</t>
  </si>
  <si>
    <t>Endenergieverbrauch - Sonstige Sektoren - Handel und öffentliche Dienstleistungen - energetischer Verbrauch</t>
  </si>
  <si>
    <t>Belgien</t>
  </si>
  <si>
    <t>Bulgarien</t>
  </si>
  <si>
    <t>Tschechien</t>
  </si>
  <si>
    <t>Dänemark</t>
  </si>
  <si>
    <t>Deutschland (bis 1990 früheres Gebiet der BRD)</t>
  </si>
  <si>
    <t>Estland</t>
  </si>
  <si>
    <t>Irland</t>
  </si>
  <si>
    <t>Griechenland</t>
  </si>
  <si>
    <t>Spanien</t>
  </si>
  <si>
    <t>Frankreich</t>
  </si>
  <si>
    <t>Kroatien</t>
  </si>
  <si>
    <t>Italien</t>
  </si>
  <si>
    <t>Lettland</t>
  </si>
  <si>
    <t>Litauen</t>
  </si>
  <si>
    <t>Luxemburg</t>
  </si>
  <si>
    <t>Ungarn</t>
  </si>
  <si>
    <t>Niederlande</t>
  </si>
  <si>
    <t>Österreich</t>
  </si>
  <si>
    <t>Polen</t>
  </si>
  <si>
    <t>Portugal</t>
  </si>
  <si>
    <t>Rumänien</t>
  </si>
  <si>
    <t>Slowenien</t>
  </si>
  <si>
    <t>Slowakei</t>
  </si>
  <si>
    <t>Finnland</t>
  </si>
  <si>
    <t>Schweden</t>
  </si>
  <si>
    <t>Vereinigtes Königreich</t>
  </si>
  <si>
    <t>Island</t>
  </si>
  <si>
    <t>Norwegen</t>
  </si>
  <si>
    <t>Montenegro</t>
  </si>
  <si>
    <t>Nordmazedonien</t>
  </si>
  <si>
    <t>Albanien</t>
  </si>
  <si>
    <t>Serbien</t>
  </si>
  <si>
    <t>Bosnien und Herzegowina</t>
  </si>
  <si>
    <t>Insgesamt</t>
  </si>
  <si>
    <t>Feste fossile Brennstoffe</t>
  </si>
  <si>
    <t>Erdgas</t>
  </si>
  <si>
    <t>Öl und Mineralölerzeugnisse (ohne Biokraftstoffanteil)</t>
  </si>
  <si>
    <t>Erneuerbare Energiequellen und Biobrennstoffe</t>
  </si>
  <si>
    <t>Elektrizität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</si>
  <si>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</si>
  <si>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</si>
  <si>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</si>
  <si>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</si>
  <si>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</si>
  <si>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</si>
  <si>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</si>
  <si>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</si>
  <si>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</si>
  <si>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</si>
  <si>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</si>
  <si>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</si>
  <si>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</si>
  <si>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</si>
  <si>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</si>
  <si>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</si>
  <si>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</si>
  <si>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</si>
  <si>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</si>
  <si>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</si>
  <si>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</si>
  <si>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</si>
  <si>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</si>
  <si>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</si>
  <si>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</si>
  <si>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</si>
  <si>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</si>
  <si>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</si>
  <si>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</si>
  <si>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</si>
  <si>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Daten abgefragt am 01/01/2021 17:05:03 von [ESTAT]</t>
  </si>
  <si>
    <t xml:space="preserve">Datensatz: </t>
  </si>
  <si>
    <t xml:space="preserve">Letzte Änderung: </t>
  </si>
  <si>
    <t>TIME</t>
  </si>
  <si>
    <t/>
  </si>
  <si>
    <t>GEO (Beschriftungen)</t>
  </si>
  <si>
    <t>SIEC (Beschriftungen)</t>
  </si>
  <si>
    <t>:</t>
  </si>
  <si>
    <t>Spezial Zeichen</t>
  </si>
  <si>
    <t>nicht erhältlich</t>
  </si>
  <si>
    <t>Endenergieverbrauch - Sonstige Sektoren - Landwirtschaft - energetischer Verbrauch</t>
  </si>
  <si>
    <t>Daten abgefragt am 01/01/2021 17:09:50 von [ESTAT]</t>
  </si>
  <si>
    <t>Daten abgefragt am 01/01/2021 17:11:45 von [ESTAT]</t>
  </si>
  <si>
    <t>Endenergieverbrauch - Sonstige Sektoren - Fischerei - energetischer Verbrauch</t>
  </si>
  <si>
    <t xml:space="preserve">Date of export: 2021-01-01 </t>
  </si>
  <si>
    <t xml:space="preserve">Source: Odyssee </t>
  </si>
  <si>
    <t>n.a.</t>
  </si>
  <si>
    <t>Final consumption of offices</t>
  </si>
  <si>
    <t>Electricity consumption of offices</t>
  </si>
  <si>
    <t>Final consumption of administrations</t>
  </si>
  <si>
    <t>Electricity consumption of administrations</t>
  </si>
  <si>
    <t>Final consumption of trade (wholesale and retail)</t>
  </si>
  <si>
    <t>Electricity consumption of trade (wholesale and retail)</t>
  </si>
  <si>
    <t>Final consumption of education, research</t>
  </si>
  <si>
    <t>Electricity consumption of education, research</t>
  </si>
  <si>
    <t>Final consumption of health and social action sector</t>
  </si>
  <si>
    <t>Electricity consumption of health and social action sector</t>
  </si>
  <si>
    <t>Final consumption of hotels, restaurants</t>
  </si>
  <si>
    <t>Electricity consumption of hotels, restaurants</t>
  </si>
  <si>
    <t>Note</t>
  </si>
  <si>
    <t>Source</t>
  </si>
  <si>
    <t>Unit</t>
  </si>
  <si>
    <t xml:space="preserve">FSO </t>
  </si>
  <si>
    <t xml:space="preserve">SSB </t>
  </si>
  <si>
    <t>1990: new classification from 2009; 1991: new classification from 2009; 1992: new classification from 2009; 1993: new classification from 2009; 1994: new classification from 2009; 1995: new classification from 2009; 1996: new classification from 2009; 1997: new classification from 2009; 1998: new classification from 2009; 1999: new classification from 2009; 2000: new classification from 2009; 2001: new classification from 2009; 2002: new classification from 2009; 2003: new classification from 2009; 2004: new classification from 2009; 2005: new classification from 2009; 2006: new classification from 2009; 2007: new classification from 2009; 2008: new classification from 2009; 2009: new classification from 2009; 2010: new classification from 2009; 2011: new classification from 2009; 2012: new classification from 2009; 2013: new classification from 2009; 2014: new classification from 2009; 2015: new classification from 2009; 2016: new classification from 2009; 2017: new classification from 2009; 2018: new classification from 2009</t>
  </si>
  <si>
    <t xml:space="preserve">BEIS </t>
  </si>
  <si>
    <t>2005: Methodological change since 2015; 2006: Methodological change since 2015; 2007: Methodological change since 2015; 2008: Methodological change since 2015; 2009: Methodological change since 2015; 2010: Methodological change since 2015; 2011: Methodological change since 2015; 2012: Methodological change since 2015; 2013: Methodological change since 2015; 2014: Methodological change since 2015; 2015: Methodological change since 2015; 2016: Methodological change since 2015; 2017: Methodological change since 2015; 2018: Methodological change since 2015</t>
  </si>
  <si>
    <t>2006: Methodological change since 2015; 2007: Methodological change since 2015; 2008: Methodological change since 2015; 2009: Methodological change since 2015; 2010: Methodological change since 2015; 2011: Methodological change since 2015; 2012: Methodological change since 2015; 2013: Methodological change since 2015; 2014: Methodological change since 2015; 2015: Methodological change since 2015; 2016: Methodological change since 2015; 2017: Methodological change since 2015; 2018: Methodological change since 2015</t>
  </si>
  <si>
    <t xml:space="preserve">STEM </t>
  </si>
  <si>
    <t xml:space="preserve">INS2 </t>
  </si>
  <si>
    <t xml:space="preserve">DGEG </t>
  </si>
  <si>
    <t xml:space="preserve">stat9 </t>
  </si>
  <si>
    <t xml:space="preserve">CBS,PBL,TNO </t>
  </si>
  <si>
    <t>1990: Combination of statistics, modelling, calculation; 1991: Combination of statistics, modelling, calculation; 1992: Combination of statistics, modelling, calculation; 1993: Combination of statistics, modelling, calculation; 1994: Combination of statistics, modelling, calculation; 1995: Combination of statistics, modelling, calculation; 1996: Combination of statistics, modelling, calculation; 1997: Combination of statistics, modelling, calculation; 1998: Combination of statistics, modelling, calculation; 1999: Combination of statistics, modelling, calculation; 2000: Combination of statistics, modelling, calculation; 2001: Combination of statistics, modelling, calculation; 2002: Combination of statistics, modelling, calculation; 2003: Combination of statistics, modelling, calculation; 2004: Combination of statistics, modelling, calculation; 2005: Combination of statistics, modelling, calculation; 2006: Combination of statistics, modelling, calculation; 2007: Combination of statistics, modelling, calculation; 2008: Combination of statistics, modelling, calculation; 2009: Combination of statistics, modelling, calculation; 2010: Combination of statistics, modelling, calculation; 2011: Combination of statistics, modelling, calculation; 2012: Combination of statistics, modelling, calculation; 2013: Combination of statistics, modelling, calculation; 2014: Combination of statistics, modelling, calculation; 2015: Combination of statistics, modelling, calculation; 2016: Combination of statistics, modelling, calculation; 2017: Combination of statistics, modelling, calculation; 2018: Combination of statistics, modelling, calculation</t>
  </si>
  <si>
    <t xml:space="preserve">STATEC </t>
  </si>
  <si>
    <t xml:space="preserve">TERNA </t>
  </si>
  <si>
    <t xml:space="preserve">EIHP </t>
  </si>
  <si>
    <t xml:space="preserve">CEREN </t>
  </si>
  <si>
    <t>1990: Education and research; 1991: Education and research; 1992: Education and research; 1993: Education and research; 1994: Education and research; 1995: Education and research; 1996: Education and research; 1997: Education and research; 1998: Education and research; 1999: Education and research; 2000: Education and research; 2001: Education and research; 2002: Education and research; 2003: Education and research; 2004: Education and research; 2005: Education and research; 2006: Education and research; 2007: Education and research; 2008: Education and research; 2009: Education and research; 2010: Education and research; 2011: Education and research; 2012: Education and research; 2013: Education and research; 2014: Education and research; 2015: Education and research; 2016: Education and research; 2017: Education and research; 2018: Education and research</t>
  </si>
  <si>
    <t xml:space="preserve">ODYSSEE </t>
  </si>
  <si>
    <t xml:space="preserve">IDAE </t>
  </si>
  <si>
    <t xml:space="preserve">MITECO </t>
  </si>
  <si>
    <t xml:space="preserve">ISI,IfE,GFK </t>
  </si>
  <si>
    <t xml:space="preserve">DST </t>
  </si>
  <si>
    <t xml:space="preserve">DEA </t>
  </si>
  <si>
    <t xml:space="preserve">Belgium (BE)  (bel) </t>
  </si>
  <si>
    <t>TWh</t>
  </si>
  <si>
    <t xml:space="preserve">Bulgaria (BG)  (bgr) </t>
  </si>
  <si>
    <t xml:space="preserve">Czechia (CZ)  (rcz) </t>
  </si>
  <si>
    <t xml:space="preserve">Denmark (DK)  (dnk) </t>
  </si>
  <si>
    <t xml:space="preserve">Germany (DE)  (rfa) </t>
  </si>
  <si>
    <t xml:space="preserve">Estonia (EE)  (eso) </t>
  </si>
  <si>
    <t xml:space="preserve">Ireland (IE)  (irl) </t>
  </si>
  <si>
    <t xml:space="preserve">Greece (GR)  (grc) </t>
  </si>
  <si>
    <t xml:space="preserve">Spain (ES)  (esp) </t>
  </si>
  <si>
    <t xml:space="preserve">France (FR)  (fra) </t>
  </si>
  <si>
    <t xml:space="preserve">Croatia (HR)  (cro) </t>
  </si>
  <si>
    <t xml:space="preserve">Italy (IT)  (ita) </t>
  </si>
  <si>
    <t xml:space="preserve">Latvia (LV)  (lat) </t>
  </si>
  <si>
    <t xml:space="preserve">Lithuania (LT)  (lth) </t>
  </si>
  <si>
    <t xml:space="preserve">Luxembourg (LU)  (lux) </t>
  </si>
  <si>
    <t xml:space="preserve">Hungary (HU)  (hun) </t>
  </si>
  <si>
    <t xml:space="preserve">Netherlands (NL)  (nld) </t>
  </si>
  <si>
    <t xml:space="preserve">Austria (AT)  (aut) </t>
  </si>
  <si>
    <t xml:space="preserve">Poland (PL)  (pol) </t>
  </si>
  <si>
    <t xml:space="preserve">Portugal (PT)  (prt) </t>
  </si>
  <si>
    <t xml:space="preserve">Romania (RO)  (rom) </t>
  </si>
  <si>
    <t xml:space="preserve">Slovenia (SI)  (slo) </t>
  </si>
  <si>
    <t xml:space="preserve">Slovakia (SK)  (rsl) </t>
  </si>
  <si>
    <t xml:space="preserve">Finland (FI)  (fin) </t>
  </si>
  <si>
    <t xml:space="preserve">Sweden (SE)  (swe) </t>
  </si>
  <si>
    <t xml:space="preserve">United Kingdom (GB)  (gbr) </t>
  </si>
  <si>
    <t xml:space="preserve">Norway (NO)  (nor) </t>
  </si>
  <si>
    <t xml:space="preserve">Switzerland (CH)  (sui) </t>
  </si>
  <si>
    <t xml:space="preserve">Serbia (RS)  (rfy) </t>
  </si>
  <si>
    <t>Land</t>
  </si>
  <si>
    <t>Sektor</t>
  </si>
  <si>
    <t>Quelle</t>
  </si>
  <si>
    <t>Wirtschaftzweige</t>
  </si>
  <si>
    <t>BE</t>
  </si>
  <si>
    <t>Land- und Forstwirtschaft, Fischerei</t>
  </si>
  <si>
    <t>A</t>
  </si>
  <si>
    <t>Groß- und Einzelhandel</t>
  </si>
  <si>
    <t>Odyssee</t>
  </si>
  <si>
    <t>G</t>
  </si>
  <si>
    <t>Private Büros</t>
  </si>
  <si>
    <t>H, J, K, L, M, N</t>
  </si>
  <si>
    <t>Hotel und Restaurants</t>
  </si>
  <si>
    <t>I</t>
  </si>
  <si>
    <t>Öffentliche Büros</t>
  </si>
  <si>
    <t>O</t>
  </si>
  <si>
    <t>Gesundheits- und Sozialwesen</t>
  </si>
  <si>
    <t>Q</t>
  </si>
  <si>
    <t>Bildung</t>
  </si>
  <si>
    <t>P</t>
  </si>
  <si>
    <t>Sonstige</t>
  </si>
  <si>
    <t>C33; E; R; S; U</t>
  </si>
  <si>
    <t>Gesamt</t>
  </si>
  <si>
    <t>GHD</t>
  </si>
  <si>
    <t>BG</t>
  </si>
  <si>
    <t>HR</t>
  </si>
  <si>
    <t>CZ</t>
  </si>
  <si>
    <t>DK</t>
  </si>
  <si>
    <t>EE</t>
  </si>
  <si>
    <t>FI</t>
  </si>
  <si>
    <t>FR</t>
  </si>
  <si>
    <t>AT</t>
  </si>
  <si>
    <t>DE</t>
  </si>
  <si>
    <t>EL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</si>
  <si>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</si>
  <si>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</si>
  <si>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</si>
  <si>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</si>
  <si>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</si>
  <si>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</si>
  <si>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</si>
  <si>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</si>
  <si>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</si>
  <si>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</si>
  <si>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</si>
  <si>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</si>
  <si>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</si>
  <si>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</si>
  <si>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</si>
  <si>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NO</t>
  </si>
  <si>
    <t>RS</t>
  </si>
  <si>
    <t>CH</t>
  </si>
  <si>
    <t>AL</t>
  </si>
  <si>
    <t>IS</t>
  </si>
  <si>
    <t>ME</t>
  </si>
  <si>
    <t>BA</t>
  </si>
  <si>
    <t>MK</t>
  </si>
  <si>
    <t>Stromverbrauch n in GWh</t>
  </si>
  <si>
    <t>Daten zu Stromverbräuchen pro Sektor auf Nuts0</t>
  </si>
  <si>
    <t>Berechnet</t>
  </si>
  <si>
    <t>Daten zu Totalen Energieverbräuchen pro Sektor auf Nuts0</t>
  </si>
  <si>
    <t>Energieverbrauch in GWh</t>
  </si>
  <si>
    <t>siehe Dänemark</t>
  </si>
  <si>
    <t>siehe Spanien</t>
  </si>
  <si>
    <t>siehe Italien</t>
  </si>
  <si>
    <t>siehe Luxemburg</t>
  </si>
  <si>
    <t>siehe Schweden</t>
  </si>
  <si>
    <t>ähnlich Bulgarien</t>
  </si>
  <si>
    <t>siehe Deutschland</t>
  </si>
  <si>
    <t>ähnlich Luxemburg</t>
  </si>
  <si>
    <t>ähnlich Italien</t>
  </si>
  <si>
    <t>ähnlich zu Italien</t>
  </si>
  <si>
    <t>Annahmen und Gewichtungen</t>
  </si>
  <si>
    <t>Daten zu Gesamtenergieverbräuchen aus Eurostat nach Energiebilanz addiert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</si>
</sst>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##########"/>
    <numFmt numFmtId="165" formatCode="0.0%"/>
  </numFmts>
  <fonts count="11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color rgb="FF0678BE"/>
      <name val="Calibri"/>
      <family val="2"/>
    </font>
    <font>
      <sz val="10"/>
      <color rgb="FF11B0AB"/>
      <name val="Calibri"/>
      <family val="2"/>
    </font>
    <font>
      <sz val="16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3">
    <xf numFmtId="0" fontId="0" fillId="0" borderId="0"/>
    <xf numFmtId="0" fontId="4" fillId="6" borderId="0"/>
    <xf numFmtId="0" fontId="5" fillId="6" borderId="0"/>
  </cellStyleXfs>
  <cellXfs count="4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0" fontId="4" fillId="6" borderId="0" xfId="1"/>
    <xf numFmtId="0" fontId="2" fillId="6" borderId="0" xfId="1" applyFont="1" applyAlignment="1">
      <alignment horizontal="left" vertical="center"/>
    </xf>
    <xf numFmtId="0" fontId="1" fillId="6" borderId="0" xfId="1" applyFont="1" applyAlignment="1">
      <alignment horizontal="left" vertical="center"/>
    </xf>
    <xf numFmtId="3" fontId="2" fillId="7" borderId="0" xfId="1" applyNumberFormat="1" applyFont="1" applyFill="1" applyAlignment="1">
      <alignment horizontal="right" vertical="center" shrinkToFit="1"/>
    </xf>
    <xf numFmtId="0" fontId="1" fillId="4" borderId="1" xfId="1" applyFont="1" applyFill="1" applyBorder="1" applyAlignment="1">
      <alignment horizontal="left" vertical="center"/>
    </xf>
    <xf numFmtId="3" fontId="2" fillId="6" borderId="0" xfId="1" applyNumberFormat="1" applyFont="1" applyAlignment="1">
      <alignment horizontal="right" vertical="center" shrinkToFit="1"/>
    </xf>
    <xf numFmtId="164" fontId="2" fillId="7" borderId="0" xfId="1" applyNumberFormat="1" applyFont="1" applyFill="1" applyAlignment="1">
      <alignment horizontal="right" vertical="center" shrinkToFit="1"/>
    </xf>
    <xf numFmtId="164" fontId="2" fillId="6" borderId="0" xfId="1" applyNumberFormat="1" applyFont="1" applyAlignment="1">
      <alignment horizontal="right" vertical="center" shrinkToFit="1"/>
    </xf>
    <xf numFmtId="0" fontId="4" fillId="5" borderId="0" xfId="1" applyFill="1"/>
    <xf numFmtId="0" fontId="1" fillId="3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5" fillId="6" borderId="0" xfId="2" applyAlignment="1">
      <alignment vertical="center"/>
    </xf>
    <xf numFmtId="0" fontId="5" fillId="6" borderId="0" xfId="2" applyAlignment="1">
      <alignment horizontal="right" vertical="center"/>
    </xf>
    <xf numFmtId="0" fontId="6" fillId="6" borderId="0" xfId="2" applyFont="1" applyAlignment="1">
      <alignment vertical="center"/>
    </xf>
    <xf numFmtId="0" fontId="7" fillId="6" borderId="0" xfId="2" applyFont="1" applyAlignment="1">
      <alignment vertical="center"/>
    </xf>
    <xf numFmtId="0" fontId="8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3" fontId="0" fillId="8" borderId="0" xfId="0" applyNumberFormat="1" applyFill="1"/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right" vertical="center"/>
    </xf>
  </cellXfs>
  <cellStyles count="3">
    <cellStyle name="Standard" xfId="0" builtinId="0"/>
    <cellStyle name="Standard 2" xfId="1"/>
    <cellStyle name="Standard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Y326"/>
  <sheetViews>
    <sheetView topLeftCell="L1" zoomScale="50" zoomScaleNormal="50" workbookViewId="0">
      <selection activeCell="E9" sqref="E9"/>
    </sheetView>
  </sheetViews>
  <sheetFormatPr baseColWidth="10" defaultRowHeight="15" x14ac:dyDescent="0.25"/>
  <cols>
    <col min="1" max="1" width="14.7109375" customWidth="1"/>
    <col min="2" max="2" width="43.42578125" customWidth="1"/>
    <col min="4" max="4" width="19.28515625" customWidth="1"/>
    <col min="5" max="22" width="11.42578125" customWidth="1"/>
    <col min="34" max="34" width="0" hidden="1" customWidth="1"/>
    <col min="37" max="54" width="0" hidden="1" customWidth="1"/>
    <col min="68" max="68" width="16.7109375" customWidth="1"/>
  </cols>
  <sheetData>
    <row r="1" spans="1:77" ht="57" customHeight="1" x14ac:dyDescent="0.5">
      <c r="A1" s="39" t="s">
        <v>223</v>
      </c>
      <c r="BC1" s="42" t="s">
        <v>235</v>
      </c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</row>
    <row r="3" spans="1:77" x14ac:dyDescent="0.25">
      <c r="A3" s="40" t="s">
        <v>224</v>
      </c>
      <c r="B3" s="40"/>
      <c r="C3" s="35"/>
      <c r="D3" s="35"/>
    </row>
    <row r="4" spans="1:77" x14ac:dyDescent="0.25">
      <c r="A4" s="35" t="s">
        <v>163</v>
      </c>
      <c r="B4" s="35" t="s">
        <v>164</v>
      </c>
      <c r="C4" s="35" t="s">
        <v>165</v>
      </c>
      <c r="D4" s="35" t="s">
        <v>166</v>
      </c>
      <c r="E4" s="35">
        <v>1990</v>
      </c>
      <c r="F4" s="35">
        <v>1991</v>
      </c>
      <c r="G4" s="35">
        <v>1992</v>
      </c>
      <c r="H4" s="35">
        <v>1993</v>
      </c>
      <c r="I4" s="35">
        <v>1994</v>
      </c>
      <c r="J4" s="35">
        <v>1995</v>
      </c>
      <c r="K4" s="35">
        <v>1996</v>
      </c>
      <c r="L4" s="35">
        <v>1997</v>
      </c>
      <c r="M4" s="35">
        <v>1998</v>
      </c>
      <c r="N4" s="35">
        <v>1999</v>
      </c>
      <c r="O4" s="35">
        <v>2000</v>
      </c>
      <c r="P4" s="35">
        <v>2001</v>
      </c>
      <c r="Q4" s="35">
        <v>2002</v>
      </c>
      <c r="R4" s="35">
        <v>2003</v>
      </c>
      <c r="S4" s="35">
        <v>2004</v>
      </c>
      <c r="T4" s="35">
        <v>2005</v>
      </c>
      <c r="U4" s="35">
        <v>2006</v>
      </c>
      <c r="V4" s="35">
        <v>2007</v>
      </c>
      <c r="W4" s="35">
        <v>2008</v>
      </c>
      <c r="X4" s="35">
        <v>2009</v>
      </c>
      <c r="Y4" s="35">
        <v>2010</v>
      </c>
      <c r="Z4" s="35">
        <v>2011</v>
      </c>
      <c r="AA4" s="35">
        <v>2012</v>
      </c>
      <c r="AB4" s="35">
        <v>2013</v>
      </c>
      <c r="AC4" s="35">
        <v>2014</v>
      </c>
      <c r="AD4" s="35">
        <v>2015</v>
      </c>
      <c r="AE4" s="35">
        <v>2016</v>
      </c>
      <c r="AF4" s="35">
        <v>2017</v>
      </c>
      <c r="AG4" s="35">
        <v>2018</v>
      </c>
      <c r="AH4">
        <v>2019</v>
      </c>
      <c r="AK4" s="35">
        <v>1990</v>
      </c>
      <c r="AL4" s="35">
        <v>1991</v>
      </c>
      <c r="AM4" s="35">
        <v>1992</v>
      </c>
      <c r="AN4" s="35">
        <v>1993</v>
      </c>
      <c r="AO4" s="35">
        <v>1994</v>
      </c>
      <c r="AP4" s="35">
        <v>1995</v>
      </c>
      <c r="AQ4" s="35">
        <v>1996</v>
      </c>
      <c r="AR4" s="35">
        <v>1997</v>
      </c>
      <c r="AS4" s="35">
        <v>1998</v>
      </c>
      <c r="AT4" s="35">
        <v>1999</v>
      </c>
      <c r="AU4" s="35">
        <v>2000</v>
      </c>
      <c r="AV4" s="35">
        <v>2001</v>
      </c>
      <c r="AW4" s="35">
        <v>2002</v>
      </c>
      <c r="AX4" s="35">
        <v>2003</v>
      </c>
      <c r="AY4" s="35">
        <v>2004</v>
      </c>
      <c r="AZ4" s="35">
        <v>2005</v>
      </c>
      <c r="BA4" s="35">
        <v>2006</v>
      </c>
      <c r="BB4" s="35">
        <v>2007</v>
      </c>
      <c r="BC4" s="35">
        <v>2008</v>
      </c>
      <c r="BD4" s="35">
        <v>2009</v>
      </c>
      <c r="BE4" s="35">
        <v>2010</v>
      </c>
      <c r="BF4" s="35">
        <v>2011</v>
      </c>
      <c r="BG4" s="35">
        <v>2012</v>
      </c>
      <c r="BH4" s="35">
        <v>2013</v>
      </c>
      <c r="BI4" s="35">
        <v>2014</v>
      </c>
      <c r="BJ4" s="35">
        <v>2015</v>
      </c>
      <c r="BK4" s="35">
        <v>2016</v>
      </c>
      <c r="BL4" s="35">
        <v>2017</v>
      </c>
      <c r="BM4" s="35">
        <v>2018</v>
      </c>
      <c r="BO4" s="35" t="s">
        <v>185</v>
      </c>
      <c r="BP4" s="35"/>
      <c r="BQ4" s="35"/>
      <c r="BR4" s="35"/>
      <c r="BS4" s="35"/>
      <c r="BT4" s="35"/>
      <c r="BU4" s="35"/>
      <c r="BV4" s="35"/>
      <c r="BW4" s="35"/>
      <c r="BX4" s="35"/>
      <c r="BY4" s="35"/>
    </row>
    <row r="5" spans="1:77" x14ac:dyDescent="0.25">
      <c r="A5" t="s">
        <v>167</v>
      </c>
      <c r="B5" t="s">
        <v>168</v>
      </c>
      <c r="C5" t="s">
        <v>2</v>
      </c>
      <c r="D5" t="s">
        <v>169</v>
      </c>
      <c r="E5" s="29">
        <f>E13*$BO$5</f>
        <v>9477.1910608323178</v>
      </c>
      <c r="F5" s="29">
        <f>F13*$BO$5</f>
        <v>10680.429204541628</v>
      </c>
      <c r="G5" s="29">
        <f t="shared" ref="G5:AG5" si="0">G13*$BO$5</f>
        <v>11287.678360405758</v>
      </c>
      <c r="H5" s="29">
        <f t="shared" si="0"/>
        <v>11537.614686116134</v>
      </c>
      <c r="I5" s="29">
        <f t="shared" si="0"/>
        <v>12073.555802657038</v>
      </c>
      <c r="J5" s="29">
        <f t="shared" si="0"/>
        <v>12846.304993864176</v>
      </c>
      <c r="K5" s="29">
        <f t="shared" si="0"/>
        <v>14604.046291959859</v>
      </c>
      <c r="L5" s="29">
        <f t="shared" si="0"/>
        <v>13560.791821582898</v>
      </c>
      <c r="M5" s="29">
        <f t="shared" si="0"/>
        <v>13364.232883819312</v>
      </c>
      <c r="N5" s="29">
        <f t="shared" si="0"/>
        <v>12887.345114350965</v>
      </c>
      <c r="O5" s="29">
        <f t="shared" si="0"/>
        <v>11987.934244153359</v>
      </c>
      <c r="P5" s="29">
        <f t="shared" si="0"/>
        <v>12386.240836781644</v>
      </c>
      <c r="Q5" s="29">
        <f t="shared" si="0"/>
        <v>12425.223579026528</v>
      </c>
      <c r="R5" s="29">
        <f t="shared" si="0"/>
        <v>13542.110991331021</v>
      </c>
      <c r="S5" s="29">
        <f t="shared" si="0"/>
        <v>13775.646238621473</v>
      </c>
      <c r="T5" s="29">
        <f t="shared" si="0"/>
        <v>13862.787229266491</v>
      </c>
      <c r="U5" s="29">
        <f t="shared" si="0"/>
        <v>14545.431897315862</v>
      </c>
      <c r="V5" s="29">
        <f t="shared" si="0"/>
        <v>13263.201390855689</v>
      </c>
      <c r="W5" s="29">
        <f t="shared" si="0"/>
        <v>15572.3620697307</v>
      </c>
      <c r="X5" s="29">
        <f t="shared" si="0"/>
        <v>15123.512446998804</v>
      </c>
      <c r="Y5" s="29">
        <f t="shared" si="0"/>
        <v>16005.610772650074</v>
      </c>
      <c r="Z5" s="29">
        <f t="shared" si="0"/>
        <v>14279.427691398663</v>
      </c>
      <c r="AA5" s="29">
        <f t="shared" si="0"/>
        <v>14877.031483337476</v>
      </c>
      <c r="AB5" s="29">
        <f t="shared" si="0"/>
        <v>15848.449143313899</v>
      </c>
      <c r="AC5" s="29">
        <f t="shared" si="0"/>
        <v>13730.838805294825</v>
      </c>
      <c r="AD5" s="29">
        <f t="shared" si="0"/>
        <v>14806.262114458763</v>
      </c>
      <c r="AE5" s="29">
        <f t="shared" si="0"/>
        <v>15060.1564969136</v>
      </c>
      <c r="AF5" s="29">
        <f t="shared" si="0"/>
        <v>15112.530427053396</v>
      </c>
      <c r="AG5" s="29">
        <f t="shared" si="0"/>
        <v>15149.820618954918</v>
      </c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O5" s="37">
        <v>0.24144798050764854</v>
      </c>
      <c r="BP5" t="s">
        <v>225</v>
      </c>
    </row>
    <row r="6" spans="1:77" x14ac:dyDescent="0.25">
      <c r="A6" t="s">
        <v>167</v>
      </c>
      <c r="B6" t="s">
        <v>170</v>
      </c>
      <c r="C6" t="s">
        <v>171</v>
      </c>
      <c r="D6" t="s">
        <v>172</v>
      </c>
      <c r="E6" s="29">
        <f>$BO$6*E13</f>
        <v>4014.1687694382663</v>
      </c>
      <c r="F6" s="29">
        <f t="shared" ref="F6:AG6" si="1">$BO$6*F13</f>
        <v>4523.8135521246031</v>
      </c>
      <c r="G6" s="29">
        <f t="shared" si="1"/>
        <v>4781.0206276273593</v>
      </c>
      <c r="H6" s="29">
        <f t="shared" si="1"/>
        <v>4886.8839141829258</v>
      </c>
      <c r="I6" s="29">
        <f t="shared" si="1"/>
        <v>5113.887683387029</v>
      </c>
      <c r="J6" s="29">
        <f t="shared" si="1"/>
        <v>5441.1941236646981</v>
      </c>
      <c r="K6" s="29">
        <f t="shared" si="1"/>
        <v>6185.7048313498399</v>
      </c>
      <c r="L6" s="29">
        <f t="shared" si="1"/>
        <v>5743.8228974853273</v>
      </c>
      <c r="M6" s="29">
        <f t="shared" si="1"/>
        <v>5660.5681921343457</v>
      </c>
      <c r="N6" s="29">
        <f t="shared" si="1"/>
        <v>5458.5771192057391</v>
      </c>
      <c r="O6" s="29">
        <f t="shared" si="1"/>
        <v>5077.6217282184607</v>
      </c>
      <c r="P6" s="29">
        <f t="shared" si="1"/>
        <v>5246.328877259456</v>
      </c>
      <c r="Q6" s="29">
        <f t="shared" si="1"/>
        <v>5262.8404475614616</v>
      </c>
      <c r="R6" s="29">
        <f t="shared" si="1"/>
        <v>5735.9104258570851</v>
      </c>
      <c r="S6" s="29">
        <f t="shared" si="1"/>
        <v>5834.8268548094047</v>
      </c>
      <c r="T6" s="29">
        <f t="shared" si="1"/>
        <v>5871.7363822147136</v>
      </c>
      <c r="U6" s="29">
        <f t="shared" si="1"/>
        <v>6160.8780582153531</v>
      </c>
      <c r="V6" s="29">
        <f t="shared" si="1"/>
        <v>5617.7751893151462</v>
      </c>
      <c r="W6" s="29">
        <f t="shared" si="1"/>
        <v>6595.8456556861029</v>
      </c>
      <c r="X6" s="29">
        <f t="shared" si="1"/>
        <v>6405.730448956665</v>
      </c>
      <c r="Y6" s="29">
        <f t="shared" si="1"/>
        <v>6779.3529208130185</v>
      </c>
      <c r="Z6" s="29">
        <f t="shared" si="1"/>
        <v>6048.2090438335472</v>
      </c>
      <c r="AA6" s="29">
        <f t="shared" si="1"/>
        <v>6301.3307190958358</v>
      </c>
      <c r="AB6" s="29">
        <f t="shared" si="1"/>
        <v>6712.7853798416645</v>
      </c>
      <c r="AC6" s="29">
        <f t="shared" si="1"/>
        <v>5815.8481723766035</v>
      </c>
      <c r="AD6" s="29">
        <f t="shared" si="1"/>
        <v>6271.3555726033437</v>
      </c>
      <c r="AE6" s="29">
        <f t="shared" si="1"/>
        <v>6378.8953377346079</v>
      </c>
      <c r="AF6" s="29">
        <f t="shared" si="1"/>
        <v>6401.0788933209024</v>
      </c>
      <c r="AG6" s="29">
        <f t="shared" si="1"/>
        <v>6416.8735652628975</v>
      </c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O6" s="37">
        <v>0.10226795435235454</v>
      </c>
      <c r="BP6" t="s">
        <v>225</v>
      </c>
    </row>
    <row r="7" spans="1:77" x14ac:dyDescent="0.25">
      <c r="A7" t="s">
        <v>167</v>
      </c>
      <c r="B7" t="s">
        <v>173</v>
      </c>
      <c r="C7" t="s">
        <v>171</v>
      </c>
      <c r="D7" t="s">
        <v>174</v>
      </c>
      <c r="E7" s="29">
        <f>E13*$BO$7</f>
        <v>4951.1884541371155</v>
      </c>
      <c r="F7" s="29">
        <f t="shared" ref="F7:AG7" si="2">F13*$BO$7</f>
        <v>5579.7986368875827</v>
      </c>
      <c r="G7" s="29">
        <f t="shared" si="2"/>
        <v>5897.0450646529571</v>
      </c>
      <c r="H7" s="29">
        <f t="shared" si="2"/>
        <v>6027.6198143001366</v>
      </c>
      <c r="I7" s="29">
        <f t="shared" si="2"/>
        <v>6307.6126361480947</v>
      </c>
      <c r="J7" s="29">
        <f t="shared" si="2"/>
        <v>6711.3215883988223</v>
      </c>
      <c r="K7" s="29">
        <f t="shared" si="2"/>
        <v>7629.6219966768649</v>
      </c>
      <c r="L7" s="29">
        <f t="shared" si="2"/>
        <v>7084.592414039781</v>
      </c>
      <c r="M7" s="29">
        <f t="shared" si="2"/>
        <v>6981.9037231644215</v>
      </c>
      <c r="N7" s="29">
        <f t="shared" si="2"/>
        <v>6732.7622631099566</v>
      </c>
      <c r="O7" s="29">
        <f t="shared" si="2"/>
        <v>6262.8811889115104</v>
      </c>
      <c r="P7" s="29">
        <f t="shared" si="2"/>
        <v>6470.9693228289743</v>
      </c>
      <c r="Q7" s="29">
        <f t="shared" si="2"/>
        <v>6491.3351571858593</v>
      </c>
      <c r="R7" s="29">
        <f t="shared" si="2"/>
        <v>7074.8329493985066</v>
      </c>
      <c r="S7" s="29">
        <f t="shared" si="2"/>
        <v>7196.8392498515223</v>
      </c>
      <c r="T7" s="29">
        <f t="shared" si="2"/>
        <v>7242.3644971525709</v>
      </c>
      <c r="U7" s="29">
        <f t="shared" si="2"/>
        <v>7598.9999577051067</v>
      </c>
      <c r="V7" s="29">
        <f t="shared" si="2"/>
        <v>6929.1216321149886</v>
      </c>
      <c r="W7" s="29">
        <f t="shared" si="2"/>
        <v>8135.5012037208053</v>
      </c>
      <c r="X7" s="29">
        <f t="shared" si="2"/>
        <v>7901.0077704398709</v>
      </c>
      <c r="Y7" s="29">
        <f t="shared" si="2"/>
        <v>8361.8442163176096</v>
      </c>
      <c r="Z7" s="29">
        <f t="shared" si="2"/>
        <v>7460.0308322928058</v>
      </c>
      <c r="AA7" s="29">
        <f t="shared" si="2"/>
        <v>7772.2382127079218</v>
      </c>
      <c r="AB7" s="29">
        <f t="shared" si="2"/>
        <v>8279.7379424641094</v>
      </c>
      <c r="AC7" s="29">
        <f t="shared" si="2"/>
        <v>7173.4304101307225</v>
      </c>
      <c r="AD7" s="29">
        <f t="shared" si="2"/>
        <v>7735.2660255007886</v>
      </c>
      <c r="AE7" s="29">
        <f t="shared" si="2"/>
        <v>7867.908590888751</v>
      </c>
      <c r="AF7" s="29">
        <f t="shared" si="2"/>
        <v>7895.2704111307894</v>
      </c>
      <c r="AG7" s="29">
        <f t="shared" si="2"/>
        <v>7914.7520029242078</v>
      </c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O7" s="37">
        <v>0.12614016597225844</v>
      </c>
      <c r="BP7" t="s">
        <v>225</v>
      </c>
    </row>
    <row r="8" spans="1:77" x14ac:dyDescent="0.25">
      <c r="A8" t="s">
        <v>167</v>
      </c>
      <c r="B8" t="s">
        <v>175</v>
      </c>
      <c r="C8" t="s">
        <v>171</v>
      </c>
      <c r="D8" t="s">
        <v>176</v>
      </c>
      <c r="E8" s="29">
        <f>E13*$BO$8</f>
        <v>1781.1647939302088</v>
      </c>
      <c r="F8" s="29">
        <f t="shared" ref="F8:AH8" si="3">F13*$BO$8</f>
        <v>2007.3041010869792</v>
      </c>
      <c r="G8" s="29">
        <f t="shared" si="3"/>
        <v>2121.4318854300795</v>
      </c>
      <c r="H8" s="29">
        <f t="shared" si="3"/>
        <v>2168.4054856479165</v>
      </c>
      <c r="I8" s="29">
        <f t="shared" si="3"/>
        <v>2269.1314752660332</v>
      </c>
      <c r="J8" s="29">
        <f t="shared" si="3"/>
        <v>2414.3637118096867</v>
      </c>
      <c r="K8" s="29">
        <f t="shared" si="3"/>
        <v>2744.7176000988457</v>
      </c>
      <c r="L8" s="29">
        <f t="shared" si="3"/>
        <v>2548.6459875484329</v>
      </c>
      <c r="M8" s="29">
        <f t="shared" si="3"/>
        <v>2511.7042547470605</v>
      </c>
      <c r="N8" s="29">
        <f t="shared" si="3"/>
        <v>2422.076885183581</v>
      </c>
      <c r="O8" s="29">
        <f t="shared" si="3"/>
        <v>2253.0395652655611</v>
      </c>
      <c r="P8" s="29">
        <f t="shared" si="3"/>
        <v>2327.8982101346978</v>
      </c>
      <c r="Q8" s="29">
        <f t="shared" si="3"/>
        <v>2335.2247151731376</v>
      </c>
      <c r="R8" s="29">
        <f t="shared" si="3"/>
        <v>2545.1350699197333</v>
      </c>
      <c r="S8" s="29">
        <f t="shared" si="3"/>
        <v>2589.0262142414567</v>
      </c>
      <c r="T8" s="29">
        <f t="shared" si="3"/>
        <v>2605.4036897665173</v>
      </c>
      <c r="U8" s="29">
        <f t="shared" si="3"/>
        <v>2733.7014777597174</v>
      </c>
      <c r="V8" s="29">
        <f t="shared" si="3"/>
        <v>2492.7161666954512</v>
      </c>
      <c r="W8" s="29">
        <f t="shared" si="3"/>
        <v>2926.7050647074884</v>
      </c>
      <c r="X8" s="29">
        <f t="shared" si="3"/>
        <v>2842.3472480667533</v>
      </c>
      <c r="Y8" s="29">
        <f t="shared" si="3"/>
        <v>3008.1308090765319</v>
      </c>
      <c r="Z8" s="29">
        <f t="shared" si="3"/>
        <v>2683.7080436740421</v>
      </c>
      <c r="AA8" s="29">
        <f t="shared" si="3"/>
        <v>2796.023056433437</v>
      </c>
      <c r="AB8" s="29">
        <f t="shared" si="3"/>
        <v>2978.5934958226912</v>
      </c>
      <c r="AC8" s="29">
        <f t="shared" si="3"/>
        <v>2580.6050035435273</v>
      </c>
      <c r="AD8" s="29">
        <f t="shared" si="3"/>
        <v>2782.7225006541639</v>
      </c>
      <c r="AE8" s="29">
        <f t="shared" si="3"/>
        <v>2830.439987038309</v>
      </c>
      <c r="AF8" s="29">
        <f t="shared" si="3"/>
        <v>2840.2832623174481</v>
      </c>
      <c r="AG8" s="29">
        <f t="shared" si="3"/>
        <v>2847.2916656035645</v>
      </c>
      <c r="AH8" s="29">
        <f t="shared" si="3"/>
        <v>2876.4620954526226</v>
      </c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O8" s="37">
        <v>4.5378281358400906E-2</v>
      </c>
      <c r="BP8" t="s">
        <v>225</v>
      </c>
    </row>
    <row r="9" spans="1:77" x14ac:dyDescent="0.25">
      <c r="A9" t="s">
        <v>167</v>
      </c>
      <c r="B9" t="s">
        <v>177</v>
      </c>
      <c r="C9" t="s">
        <v>171</v>
      </c>
      <c r="D9" t="s">
        <v>178</v>
      </c>
      <c r="E9" s="29">
        <f>$BO$9*E13</f>
        <v>2113.5502300342437</v>
      </c>
      <c r="F9" s="29">
        <f t="shared" ref="F9:AH9" si="4">$BO$9*F13</f>
        <v>2381.8896819983406</v>
      </c>
      <c r="G9" s="29">
        <f t="shared" si="4"/>
        <v>2517.3149978779611</v>
      </c>
      <c r="H9" s="29">
        <f t="shared" si="4"/>
        <v>2573.0544016008917</v>
      </c>
      <c r="I9" s="29">
        <f t="shared" si="4"/>
        <v>2692.5769967326137</v>
      </c>
      <c r="J9" s="29">
        <f t="shared" si="4"/>
        <v>2864.9112063471644</v>
      </c>
      <c r="K9" s="29">
        <f t="shared" si="4"/>
        <v>3256.9128554734143</v>
      </c>
      <c r="L9" s="29">
        <f t="shared" si="4"/>
        <v>3024.2520689918306</v>
      </c>
      <c r="M9" s="29">
        <f t="shared" si="4"/>
        <v>2980.416592271049</v>
      </c>
      <c r="N9" s="29">
        <f t="shared" si="4"/>
        <v>2874.0637448513176</v>
      </c>
      <c r="O9" s="29">
        <f t="shared" si="4"/>
        <v>2673.4821548633554</v>
      </c>
      <c r="P9" s="29">
        <f t="shared" si="4"/>
        <v>2762.310267019167</v>
      </c>
      <c r="Q9" s="29">
        <f t="shared" si="4"/>
        <v>2771.0039805161491</v>
      </c>
      <c r="R9" s="29">
        <f t="shared" si="4"/>
        <v>3020.0859745422567</v>
      </c>
      <c r="S9" s="29">
        <f t="shared" si="4"/>
        <v>3072.167701339109</v>
      </c>
      <c r="T9" s="29">
        <f t="shared" si="4"/>
        <v>3091.6013984800647</v>
      </c>
      <c r="U9" s="29">
        <f t="shared" si="4"/>
        <v>3243.8410004809434</v>
      </c>
      <c r="V9" s="29">
        <f t="shared" si="4"/>
        <v>2957.8851128671495</v>
      </c>
      <c r="W9" s="29">
        <f t="shared" si="4"/>
        <v>3472.8612331854074</v>
      </c>
      <c r="X9" s="29">
        <f t="shared" si="4"/>
        <v>3372.7612966866636</v>
      </c>
      <c r="Y9" s="29">
        <f t="shared" si="4"/>
        <v>3569.4819396626349</v>
      </c>
      <c r="Z9" s="29">
        <f t="shared" si="4"/>
        <v>3184.518227836852</v>
      </c>
      <c r="AA9" s="29">
        <f t="shared" si="4"/>
        <v>3317.7924885132729</v>
      </c>
      <c r="AB9" s="29">
        <f t="shared" si="4"/>
        <v>3534.4326306739381</v>
      </c>
      <c r="AC9" s="29">
        <f t="shared" si="4"/>
        <v>3062.1749977619729</v>
      </c>
      <c r="AD9" s="29">
        <f t="shared" si="4"/>
        <v>3302.0098990399902</v>
      </c>
      <c r="AE9" s="29">
        <f t="shared" si="4"/>
        <v>3358.6320064763991</v>
      </c>
      <c r="AF9" s="29">
        <f t="shared" si="4"/>
        <v>3370.3121479217107</v>
      </c>
      <c r="AG9" s="29">
        <f t="shared" si="4"/>
        <v>3378.6283982922673</v>
      </c>
      <c r="AH9" s="29">
        <f t="shared" si="4"/>
        <v>3413.242359295637</v>
      </c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O9" s="37">
        <v>5.3846380374484797E-2</v>
      </c>
      <c r="BP9" t="s">
        <v>225</v>
      </c>
    </row>
    <row r="10" spans="1:77" x14ac:dyDescent="0.25">
      <c r="A10" t="s">
        <v>167</v>
      </c>
      <c r="B10" t="s">
        <v>179</v>
      </c>
      <c r="C10" t="s">
        <v>171</v>
      </c>
      <c r="D10" t="s">
        <v>180</v>
      </c>
      <c r="E10" s="29">
        <f>E13*$BO$10</f>
        <v>2137.9041339153409</v>
      </c>
      <c r="F10" s="29">
        <f t="shared" ref="F10:AH10" si="5">F13*$BO$10</f>
        <v>2409.3355934067604</v>
      </c>
      <c r="G10" s="29">
        <f t="shared" si="5"/>
        <v>2546.3213808943569</v>
      </c>
      <c r="H10" s="29">
        <f t="shared" si="5"/>
        <v>2602.7030556460841</v>
      </c>
      <c r="I10" s="29">
        <f t="shared" si="5"/>
        <v>2723.6028793631949</v>
      </c>
      <c r="J10" s="29">
        <f t="shared" si="5"/>
        <v>2897.9228524182054</v>
      </c>
      <c r="K10" s="29">
        <f t="shared" si="5"/>
        <v>3294.4414372426891</v>
      </c>
      <c r="L10" s="29">
        <f t="shared" si="5"/>
        <v>3059.0997594577648</v>
      </c>
      <c r="M10" s="29">
        <f t="shared" si="5"/>
        <v>3014.7591776434442</v>
      </c>
      <c r="N10" s="29">
        <f t="shared" si="5"/>
        <v>2907.1808533049557</v>
      </c>
      <c r="O10" s="29">
        <f t="shared" si="5"/>
        <v>2704.2880124683179</v>
      </c>
      <c r="P10" s="29">
        <f t="shared" si="5"/>
        <v>2794.1396684579313</v>
      </c>
      <c r="Q10" s="29">
        <f t="shared" si="5"/>
        <v>2802.933557413186</v>
      </c>
      <c r="R10" s="29">
        <f t="shared" si="5"/>
        <v>3054.8856601572329</v>
      </c>
      <c r="S10" s="29">
        <f t="shared" si="5"/>
        <v>3107.5675114982519</v>
      </c>
      <c r="T10" s="29">
        <f t="shared" si="5"/>
        <v>3127.22513820828</v>
      </c>
      <c r="U10" s="29">
        <f t="shared" si="5"/>
        <v>3281.2189585765955</v>
      </c>
      <c r="V10" s="29">
        <f t="shared" si="5"/>
        <v>2991.9680737102085</v>
      </c>
      <c r="W10" s="29">
        <f t="shared" si="5"/>
        <v>3512.8781334054779</v>
      </c>
      <c r="X10" s="29">
        <f t="shared" si="5"/>
        <v>3411.6247706964873</v>
      </c>
      <c r="Y10" s="29">
        <f t="shared" si="5"/>
        <v>3610.612175806797</v>
      </c>
      <c r="Z10" s="29">
        <f t="shared" si="5"/>
        <v>3221.2126246513931</v>
      </c>
      <c r="AA10" s="29">
        <f t="shared" si="5"/>
        <v>3356.0225708716043</v>
      </c>
      <c r="AB10" s="29">
        <f t="shared" si="5"/>
        <v>3575.1590025095638</v>
      </c>
      <c r="AC10" s="29">
        <f t="shared" si="5"/>
        <v>3097.459664529219</v>
      </c>
      <c r="AD10" s="29">
        <f t="shared" si="5"/>
        <v>3340.0581226179784</v>
      </c>
      <c r="AE10" s="29">
        <f t="shared" si="5"/>
        <v>3397.3326722544621</v>
      </c>
      <c r="AF10" s="29">
        <f t="shared" si="5"/>
        <v>3409.1474010107513</v>
      </c>
      <c r="AG10" s="29">
        <f t="shared" si="5"/>
        <v>3417.5594774275964</v>
      </c>
      <c r="AH10" s="29">
        <f t="shared" si="5"/>
        <v>3452.5722863349524</v>
      </c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O10" s="37">
        <v>5.4466838574791662E-2</v>
      </c>
      <c r="BP10" t="s">
        <v>225</v>
      </c>
    </row>
    <row r="11" spans="1:77" x14ac:dyDescent="0.25">
      <c r="A11" t="s">
        <v>167</v>
      </c>
      <c r="B11" t="s">
        <v>181</v>
      </c>
      <c r="C11" t="s">
        <v>171</v>
      </c>
      <c r="D11" t="s">
        <v>182</v>
      </c>
      <c r="E11" s="29">
        <f>$BO$11*E13</f>
        <v>2195.2356768062091</v>
      </c>
      <c r="F11" s="29">
        <f t="shared" ref="F11:AH11" si="6">$BO$11*F13</f>
        <v>2473.9460334730902</v>
      </c>
      <c r="G11" s="29">
        <f t="shared" si="6"/>
        <v>2614.6053283112719</v>
      </c>
      <c r="H11" s="29">
        <f t="shared" si="6"/>
        <v>2672.4989737603792</v>
      </c>
      <c r="I11" s="29">
        <f t="shared" si="6"/>
        <v>2796.6409322949389</v>
      </c>
      <c r="J11" s="29">
        <f t="shared" si="6"/>
        <v>2975.6355925136045</v>
      </c>
      <c r="K11" s="29">
        <f t="shared" si="6"/>
        <v>3382.7874989600723</v>
      </c>
      <c r="L11" s="29">
        <f t="shared" si="6"/>
        <v>3141.1347330024405</v>
      </c>
      <c r="M11" s="29">
        <f t="shared" si="6"/>
        <v>3095.6050829189835</v>
      </c>
      <c r="N11" s="29">
        <f t="shared" si="6"/>
        <v>2985.1418624721532</v>
      </c>
      <c r="O11" s="29">
        <f t="shared" si="6"/>
        <v>2776.8081043267621</v>
      </c>
      <c r="P11" s="29">
        <f t="shared" si="6"/>
        <v>2869.0692856021283</v>
      </c>
      <c r="Q11" s="29">
        <f t="shared" si="6"/>
        <v>2878.0989976767728</v>
      </c>
      <c r="R11" s="29">
        <f t="shared" si="6"/>
        <v>3136.807625447253</v>
      </c>
      <c r="S11" s="29">
        <f t="shared" si="6"/>
        <v>3190.9022304154405</v>
      </c>
      <c r="T11" s="29">
        <f t="shared" si="6"/>
        <v>3211.0870098873629</v>
      </c>
      <c r="U11" s="29">
        <f t="shared" si="6"/>
        <v>3369.2104369940339</v>
      </c>
      <c r="V11" s="29">
        <f t="shared" si="6"/>
        <v>3072.2027966918599</v>
      </c>
      <c r="W11" s="29">
        <f t="shared" si="6"/>
        <v>3607.0819474029227</v>
      </c>
      <c r="X11" s="29">
        <f t="shared" si="6"/>
        <v>3503.1133032110511</v>
      </c>
      <c r="Y11" s="29">
        <f t="shared" si="6"/>
        <v>3707.4368947152434</v>
      </c>
      <c r="Z11" s="29">
        <f t="shared" si="6"/>
        <v>3307.5949309583611</v>
      </c>
      <c r="AA11" s="29">
        <f t="shared" si="6"/>
        <v>3446.0200356373775</v>
      </c>
      <c r="AB11" s="29">
        <f t="shared" si="6"/>
        <v>3671.0329841546954</v>
      </c>
      <c r="AC11" s="29">
        <f t="shared" si="6"/>
        <v>3180.5233243035555</v>
      </c>
      <c r="AD11" s="29">
        <f t="shared" si="6"/>
        <v>3429.6274734962944</v>
      </c>
      <c r="AE11" s="29">
        <f t="shared" si="6"/>
        <v>3488.4379377918822</v>
      </c>
      <c r="AF11" s="29">
        <f t="shared" si="6"/>
        <v>3500.5694986351155</v>
      </c>
      <c r="AG11" s="29">
        <f t="shared" si="6"/>
        <v>3509.2071592174257</v>
      </c>
      <c r="AH11" s="29">
        <f t="shared" si="6"/>
        <v>3545.1588962664873</v>
      </c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O11" s="37">
        <v>5.592745967671256E-2</v>
      </c>
      <c r="BP11" t="s">
        <v>225</v>
      </c>
    </row>
    <row r="12" spans="1:77" x14ac:dyDescent="0.25">
      <c r="A12" t="s">
        <v>167</v>
      </c>
      <c r="B12" t="s">
        <v>183</v>
      </c>
      <c r="C12" t="s">
        <v>2</v>
      </c>
      <c r="D12" t="s">
        <v>184</v>
      </c>
      <c r="E12" s="29">
        <f>E13-SUM(E5:E11)</f>
        <v>12581.078880906301</v>
      </c>
      <c r="F12" s="29">
        <f t="shared" ref="F12:AG12" si="7">F13-SUM(F5:F11)</f>
        <v>14178.391196481018</v>
      </c>
      <c r="G12" s="29">
        <f t="shared" si="7"/>
        <v>14984.521354800254</v>
      </c>
      <c r="H12" s="29">
        <f t="shared" si="7"/>
        <v>15316.314668745537</v>
      </c>
      <c r="I12" s="29">
        <f t="shared" si="7"/>
        <v>16027.78259415106</v>
      </c>
      <c r="J12" s="29">
        <f t="shared" si="7"/>
        <v>17053.615930983637</v>
      </c>
      <c r="K12" s="29">
        <f t="shared" si="7"/>
        <v>19387.037488238413</v>
      </c>
      <c r="L12" s="29">
        <f t="shared" si="7"/>
        <v>18002.105317891524</v>
      </c>
      <c r="M12" s="29">
        <f t="shared" si="7"/>
        <v>17741.171093301389</v>
      </c>
      <c r="N12" s="29">
        <f t="shared" si="7"/>
        <v>17108.097157521319</v>
      </c>
      <c r="O12" s="29">
        <f t="shared" si="7"/>
        <v>15914.119001792678</v>
      </c>
      <c r="P12" s="29">
        <f t="shared" si="7"/>
        <v>16442.875531915997</v>
      </c>
      <c r="Q12" s="29">
        <f t="shared" si="7"/>
        <v>16494.625565446906</v>
      </c>
      <c r="R12" s="29">
        <f t="shared" si="7"/>
        <v>17977.306303346908</v>
      </c>
      <c r="S12" s="29">
        <f t="shared" si="7"/>
        <v>18287.32699922334</v>
      </c>
      <c r="T12" s="29">
        <f t="shared" si="7"/>
        <v>18403.007655023997</v>
      </c>
      <c r="U12" s="29">
        <f t="shared" si="7"/>
        <v>19309.226212952388</v>
      </c>
      <c r="V12" s="29">
        <f t="shared" si="7"/>
        <v>17607.050637749511</v>
      </c>
      <c r="W12" s="29">
        <f t="shared" si="7"/>
        <v>20672.487692161092</v>
      </c>
      <c r="X12" s="29">
        <f t="shared" si="7"/>
        <v>20076.634714943699</v>
      </c>
      <c r="Y12" s="29">
        <f t="shared" si="7"/>
        <v>21247.630270958107</v>
      </c>
      <c r="Z12" s="29">
        <f t="shared" si="7"/>
        <v>18956.102605354339</v>
      </c>
      <c r="AA12" s="29">
        <f t="shared" si="7"/>
        <v>19749.428433403082</v>
      </c>
      <c r="AB12" s="29">
        <f t="shared" si="7"/>
        <v>21038.996421219446</v>
      </c>
      <c r="AC12" s="29">
        <f t="shared" si="7"/>
        <v>18227.844622059572</v>
      </c>
      <c r="AD12" s="29">
        <f t="shared" si="7"/>
        <v>19655.481291628683</v>
      </c>
      <c r="AE12" s="29">
        <f t="shared" si="7"/>
        <v>19992.528970902</v>
      </c>
      <c r="AF12" s="29">
        <f t="shared" si="7"/>
        <v>20062.05595860989</v>
      </c>
      <c r="AG12" s="29">
        <f t="shared" si="7"/>
        <v>20111.559112317118</v>
      </c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O12" s="37">
        <v>0.32052493918334851</v>
      </c>
      <c r="BP12" t="s">
        <v>225</v>
      </c>
    </row>
    <row r="13" spans="1:77" x14ac:dyDescent="0.25">
      <c r="A13" t="s">
        <v>167</v>
      </c>
      <c r="B13" t="s">
        <v>185</v>
      </c>
      <c r="C13" t="s">
        <v>2</v>
      </c>
      <c r="D13" t="s">
        <v>186</v>
      </c>
      <c r="E13" s="29">
        <f>'Energieverbrauch_GHD+A(Landw+F)'!C5</f>
        <v>39251.482000000004</v>
      </c>
      <c r="F13" s="29">
        <f>'Energieverbrauch_GHD+A(Landw+F)'!D5</f>
        <v>44234.908000000003</v>
      </c>
      <c r="G13" s="29">
        <f>'Energieverbrauch_GHD+A(Landw+F)'!E5</f>
        <v>46749.938999999998</v>
      </c>
      <c r="H13" s="29">
        <f>'Energieverbrauch_GHD+A(Landw+F)'!F5</f>
        <v>47785.095000000001</v>
      </c>
      <c r="I13" s="29">
        <f>'Energieverbrauch_GHD+A(Landw+F)'!G5</f>
        <v>50004.790999999997</v>
      </c>
      <c r="J13" s="29">
        <f>'Energieverbrauch_GHD+A(Landw+F)'!H5</f>
        <v>53205.27</v>
      </c>
      <c r="K13" s="29">
        <f>'Energieverbrauch_GHD+A(Landw+F)'!I5</f>
        <v>60485.270000000004</v>
      </c>
      <c r="L13" s="29">
        <f>'Energieverbrauch_GHD+A(Landw+F)'!J5</f>
        <v>56164.445</v>
      </c>
      <c r="M13" s="29">
        <f>'Energieverbrauch_GHD+A(Landw+F)'!K5</f>
        <v>55350.361000000004</v>
      </c>
      <c r="N13" s="29">
        <f>'Energieverbrauch_GHD+A(Landw+F)'!L5</f>
        <v>53375.244999999995</v>
      </c>
      <c r="O13" s="29">
        <f>'Energieverbrauch_GHD+A(Landw+F)'!M5</f>
        <v>49650.173999999999</v>
      </c>
      <c r="P13" s="29">
        <f>'Energieverbrauch_GHD+A(Landw+F)'!N5</f>
        <v>51299.831999999995</v>
      </c>
      <c r="Q13" s="29">
        <f>'Energieverbrauch_GHD+A(Landw+F)'!O5</f>
        <v>51461.286</v>
      </c>
      <c r="R13" s="29">
        <f>'Energieverbrauch_GHD+A(Landw+F)'!P5</f>
        <v>56087.074999999997</v>
      </c>
      <c r="S13" s="29">
        <f>'Energieverbrauch_GHD+A(Landw+F)'!Q5</f>
        <v>57054.303</v>
      </c>
      <c r="T13" s="29">
        <f>'Energieverbrauch_GHD+A(Landw+F)'!R5</f>
        <v>57415.213000000003</v>
      </c>
      <c r="U13" s="29">
        <f>'Energieverbrauch_GHD+A(Landw+F)'!S5</f>
        <v>60242.508000000002</v>
      </c>
      <c r="V13" s="29">
        <f>'Energieverbrauch_GHD+A(Landw+F)'!T5</f>
        <v>54931.921000000002</v>
      </c>
      <c r="W13" s="29">
        <f>'Energieverbrauch_GHD+A(Landw+F)'!U5</f>
        <v>64495.722999999998</v>
      </c>
      <c r="X13" s="29">
        <f>'Energieverbrauch_GHD+A(Landw+F)'!V5</f>
        <v>62636.731999999996</v>
      </c>
      <c r="Y13" s="29">
        <f>'Energieverbrauch_GHD+A(Landw+F)'!W5</f>
        <v>66290.100000000006</v>
      </c>
      <c r="Z13" s="29">
        <f>'Energieverbrauch_GHD+A(Landw+F)'!X5</f>
        <v>59140.804000000004</v>
      </c>
      <c r="AA13" s="29">
        <f>'Energieverbrauch_GHD+A(Landw+F)'!Y5</f>
        <v>61615.887000000002</v>
      </c>
      <c r="AB13" s="29">
        <f>'Energieverbrauch_GHD+A(Landw+F)'!Z5</f>
        <v>65639.187000000005</v>
      </c>
      <c r="AC13" s="29">
        <f>'Energieverbrauch_GHD+A(Landw+F)'!AA5</f>
        <v>56868.724999999999</v>
      </c>
      <c r="AD13" s="29">
        <f>'Energieverbrauch_GHD+A(Landw+F)'!AB5</f>
        <v>61322.783000000003</v>
      </c>
      <c r="AE13" s="29">
        <f>'Energieverbrauch_GHD+A(Landw+F)'!AC5</f>
        <v>62374.332000000002</v>
      </c>
      <c r="AF13" s="29">
        <f>'Energieverbrauch_GHD+A(Landw+F)'!AD5</f>
        <v>62591.248</v>
      </c>
      <c r="AG13" s="29">
        <f>'Energieverbrauch_GHD+A(Landw+F)'!AE5</f>
        <v>62745.691999999995</v>
      </c>
      <c r="AH13" s="29">
        <f>'Energieverbrauch_GHD+A(Landw+F)'!AF5</f>
        <v>63388.52</v>
      </c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O13" s="37"/>
    </row>
    <row r="14" spans="1:77" x14ac:dyDescent="0.25">
      <c r="A14" t="s">
        <v>187</v>
      </c>
      <c r="B14" t="s">
        <v>168</v>
      </c>
      <c r="C14" t="s">
        <v>2</v>
      </c>
      <c r="D14" t="s">
        <v>169</v>
      </c>
      <c r="E14" s="29">
        <f>Landwirtschaft!C17+Fischerei!C17</f>
        <v>9176.5210000000006</v>
      </c>
      <c r="F14" s="29">
        <f>Landwirtschaft!D17+Fischerei!D17</f>
        <v>7998.6180000000004</v>
      </c>
      <c r="G14" s="29">
        <f>Landwirtschaft!E17+Fischerei!E17</f>
        <v>5792.3230000000003</v>
      </c>
      <c r="H14" s="29">
        <f>Landwirtschaft!F17+Fischerei!F17</f>
        <v>4761.2179999999998</v>
      </c>
      <c r="I14" s="29">
        <f>Landwirtschaft!G17+Fischerei!G17</f>
        <v>5081.9830000000002</v>
      </c>
      <c r="J14" s="29">
        <f>Landwirtschaft!H17+Fischerei!H17</f>
        <v>4476.5420000000004</v>
      </c>
      <c r="K14" s="29">
        <f>Landwirtschaft!I17+Fischerei!I17</f>
        <v>4868.1139999999996</v>
      </c>
      <c r="L14" s="29">
        <f>Landwirtschaft!J17+Fischerei!J17</f>
        <v>3675.8870000000002</v>
      </c>
      <c r="M14" s="29">
        <f>Landwirtschaft!K17+Fischerei!K17</f>
        <v>3380.76</v>
      </c>
      <c r="N14" s="29">
        <f>Landwirtschaft!L17+Fischerei!L17</f>
        <v>3589.0239999999999</v>
      </c>
      <c r="O14" s="29">
        <f>Landwirtschaft!M17+Fischerei!M17</f>
        <v>3647.9630000000002</v>
      </c>
      <c r="P14" s="29">
        <f>Landwirtschaft!N17+Fischerei!N17</f>
        <v>3205.9029999999998</v>
      </c>
      <c r="Q14" s="29">
        <f>Landwirtschaft!O17+Fischerei!O17</f>
        <v>3255.7570000000001</v>
      </c>
      <c r="R14" s="29">
        <f>Landwirtschaft!P17+Fischerei!P17</f>
        <v>3298.009</v>
      </c>
      <c r="S14" s="29">
        <f>Landwirtschaft!Q17+Fischerei!Q17</f>
        <v>3217.1990000000001</v>
      </c>
      <c r="T14" s="29">
        <f>Landwirtschaft!R17+Fischerei!R17</f>
        <v>3537.4090000000001</v>
      </c>
      <c r="U14" s="29">
        <f>Landwirtschaft!S17+Fischerei!S17</f>
        <v>3432.1480000000001</v>
      </c>
      <c r="V14" s="29">
        <f>Landwirtschaft!T17+Fischerei!T17</f>
        <v>3102.4670000000001</v>
      </c>
      <c r="W14" s="29">
        <f>Landwirtschaft!U17+Fischerei!U17</f>
        <v>2181.482</v>
      </c>
      <c r="X14" s="29">
        <f>Landwirtschaft!V17+Fischerei!V17</f>
        <v>2143.5540000000001</v>
      </c>
      <c r="Y14" s="29">
        <f>Landwirtschaft!W17+Fischerei!W17</f>
        <v>2147.6309999999999</v>
      </c>
      <c r="Z14" s="29">
        <f>Landwirtschaft!X17+Fischerei!X17</f>
        <v>2380.9270000000001</v>
      </c>
      <c r="AA14" s="29">
        <f>Landwirtschaft!Y17+Fischerei!Y17</f>
        <v>2327.6930000000002</v>
      </c>
      <c r="AB14" s="29">
        <f>Landwirtschaft!Z17+Fischerei!Z17</f>
        <v>2256.5740000000001</v>
      </c>
      <c r="AC14" s="29">
        <f>Landwirtschaft!AA17+Fischerei!AA17</f>
        <v>2215.4920000000002</v>
      </c>
      <c r="AD14" s="29">
        <f>Landwirtschaft!AB17+Fischerei!AB17</f>
        <v>2160.346</v>
      </c>
      <c r="AE14" s="29">
        <f>Landwirtschaft!AC17+Fischerei!AC17</f>
        <v>2154.5929999999998</v>
      </c>
      <c r="AF14" s="29">
        <f>Landwirtschaft!AD17+Fischerei!AD17</f>
        <v>2065.4990000000003</v>
      </c>
      <c r="AG14" s="29">
        <f>Landwirtschaft!AE17+Fischerei!AE17</f>
        <v>2162.0450000000001</v>
      </c>
      <c r="BC14" s="31">
        <f>W14/W22</f>
        <v>0.16031631702870233</v>
      </c>
      <c r="BD14" s="31">
        <f t="shared" ref="BD14:BM14" si="8">X14/X22</f>
        <v>0.15966496155586549</v>
      </c>
      <c r="BE14" s="31">
        <f t="shared" si="8"/>
        <v>0.15244513108594293</v>
      </c>
      <c r="BF14" s="31">
        <f t="shared" si="8"/>
        <v>0.15815281151977623</v>
      </c>
      <c r="BG14" s="31">
        <f t="shared" si="8"/>
        <v>0.15761441332857087</v>
      </c>
      <c r="BH14" s="31">
        <f t="shared" si="8"/>
        <v>0.15854066714029416</v>
      </c>
      <c r="BI14" s="31">
        <f t="shared" si="8"/>
        <v>0.16109772846656226</v>
      </c>
      <c r="BJ14" s="31">
        <f t="shared" si="8"/>
        <v>0.14691093407400854</v>
      </c>
      <c r="BK14" s="31">
        <f t="shared" si="8"/>
        <v>0.1380178191281686</v>
      </c>
      <c r="BL14" s="31">
        <f t="shared" si="8"/>
        <v>0.13206908005896598</v>
      </c>
      <c r="BM14" s="31">
        <f t="shared" si="8"/>
        <v>0.13118320724858901</v>
      </c>
      <c r="BO14" s="37">
        <f>AVERAGE(BC14:BM14)</f>
        <v>0.15054664278504057</v>
      </c>
    </row>
    <row r="15" spans="1:77" x14ac:dyDescent="0.25">
      <c r="A15" t="s">
        <v>187</v>
      </c>
      <c r="B15" t="s">
        <v>170</v>
      </c>
      <c r="C15" t="s">
        <v>171</v>
      </c>
      <c r="D15" t="s">
        <v>172</v>
      </c>
      <c r="E15" s="29">
        <f>E22*$BO$15</f>
        <v>2753.4543654466243</v>
      </c>
      <c r="F15" s="29">
        <f t="shared" ref="F15:AG15" si="9">F22*$BO$15</f>
        <v>1658.5911838909692</v>
      </c>
      <c r="G15" s="29">
        <f t="shared" si="9"/>
        <v>1192.2136410896253</v>
      </c>
      <c r="H15" s="29">
        <f t="shared" si="9"/>
        <v>1245.3941824715109</v>
      </c>
      <c r="I15" s="29">
        <f t="shared" si="9"/>
        <v>1507.4896354820451</v>
      </c>
      <c r="J15" s="29">
        <f t="shared" si="9"/>
        <v>1255.8096499544979</v>
      </c>
      <c r="K15" s="29">
        <f t="shared" si="9"/>
        <v>1372.9898089893809</v>
      </c>
      <c r="L15" s="29">
        <f t="shared" si="9"/>
        <v>1065.0576297472212</v>
      </c>
      <c r="M15" s="29">
        <f t="shared" si="9"/>
        <v>1085.7008950579645</v>
      </c>
      <c r="N15" s="29">
        <f t="shared" si="9"/>
        <v>1141.2235378665414</v>
      </c>
      <c r="O15" s="29">
        <f t="shared" si="9"/>
        <v>1121.3674535198088</v>
      </c>
      <c r="P15" s="29">
        <f t="shared" si="9"/>
        <v>1209.9055729322265</v>
      </c>
      <c r="Q15" s="29">
        <f t="shared" si="9"/>
        <v>1185.15162799566</v>
      </c>
      <c r="R15" s="29">
        <f t="shared" si="9"/>
        <v>1207.3179734100304</v>
      </c>
      <c r="S15" s="29">
        <f t="shared" si="9"/>
        <v>1143.9303651506755</v>
      </c>
      <c r="T15" s="29">
        <f t="shared" si="9"/>
        <v>1320.9835916287809</v>
      </c>
      <c r="U15" s="29">
        <f t="shared" si="9"/>
        <v>1451.3583557789157</v>
      </c>
      <c r="V15" s="29">
        <f t="shared" si="9"/>
        <v>1367.3046682443864</v>
      </c>
      <c r="W15" s="29">
        <f t="shared" si="9"/>
        <v>1349.7297819584301</v>
      </c>
      <c r="X15" s="29">
        <f t="shared" si="9"/>
        <v>1331.673421831835</v>
      </c>
      <c r="Y15" s="29">
        <f t="shared" si="9"/>
        <v>1397.3945018878571</v>
      </c>
      <c r="Z15" s="29">
        <f t="shared" si="9"/>
        <v>1493.2828838752655</v>
      </c>
      <c r="AA15" s="29">
        <f t="shared" si="9"/>
        <v>1464.8821763200178</v>
      </c>
      <c r="AB15" s="29">
        <f t="shared" si="9"/>
        <v>1411.8281036539984</v>
      </c>
      <c r="AC15" s="29">
        <f t="shared" si="9"/>
        <v>1364.1235088823919</v>
      </c>
      <c r="AD15" s="29">
        <f t="shared" si="9"/>
        <v>1458.6198422749253</v>
      </c>
      <c r="AE15" s="29">
        <f t="shared" si="9"/>
        <v>1548.4707565536085</v>
      </c>
      <c r="AF15" s="29">
        <f t="shared" si="9"/>
        <v>1551.3034574067105</v>
      </c>
      <c r="AG15" s="29">
        <f t="shared" si="9"/>
        <v>1634.7803484057404</v>
      </c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O15" s="37">
        <v>9.9191149698933542E-2</v>
      </c>
      <c r="BP15" t="s">
        <v>227</v>
      </c>
    </row>
    <row r="16" spans="1:77" x14ac:dyDescent="0.25">
      <c r="A16" t="s">
        <v>187</v>
      </c>
      <c r="B16" t="s">
        <v>173</v>
      </c>
      <c r="C16" t="s">
        <v>171</v>
      </c>
      <c r="D16" t="s">
        <v>174</v>
      </c>
      <c r="E16" s="29">
        <f>E22*$BO$16</f>
        <v>2165.939614073478</v>
      </c>
      <c r="F16" s="29">
        <f t="shared" ref="F16:AG16" si="10">F22*$BO$16</f>
        <v>1304.69144280144</v>
      </c>
      <c r="G16" s="29">
        <f t="shared" si="10"/>
        <v>937.82660285925715</v>
      </c>
      <c r="H16" s="29">
        <f t="shared" si="10"/>
        <v>979.6598152496199</v>
      </c>
      <c r="I16" s="29">
        <f t="shared" si="10"/>
        <v>1185.8309911615797</v>
      </c>
      <c r="J16" s="29">
        <f t="shared" si="10"/>
        <v>987.85289587721047</v>
      </c>
      <c r="K16" s="29">
        <f t="shared" si="10"/>
        <v>1080.0298905723503</v>
      </c>
      <c r="L16" s="29">
        <f t="shared" si="10"/>
        <v>837.80234039452716</v>
      </c>
      <c r="M16" s="29">
        <f t="shared" si="10"/>
        <v>854.04087576357642</v>
      </c>
      <c r="N16" s="29">
        <f t="shared" si="10"/>
        <v>897.71644672864727</v>
      </c>
      <c r="O16" s="29">
        <f t="shared" si="10"/>
        <v>882.09712860713694</v>
      </c>
      <c r="P16" s="29">
        <f t="shared" si="10"/>
        <v>951.74354170823733</v>
      </c>
      <c r="Q16" s="29">
        <f t="shared" si="10"/>
        <v>932.27143764305652</v>
      </c>
      <c r="R16" s="29">
        <f t="shared" si="10"/>
        <v>949.70806787550748</v>
      </c>
      <c r="S16" s="29">
        <f t="shared" si="10"/>
        <v>899.84570825436367</v>
      </c>
      <c r="T16" s="29">
        <f t="shared" si="10"/>
        <v>1039.1204323394488</v>
      </c>
      <c r="U16" s="29">
        <f t="shared" si="10"/>
        <v>1141.6766504093491</v>
      </c>
      <c r="V16" s="29">
        <f t="shared" si="10"/>
        <v>1075.5578093547742</v>
      </c>
      <c r="W16" s="29">
        <f t="shared" si="10"/>
        <v>1061.7329416187097</v>
      </c>
      <c r="X16" s="29">
        <f t="shared" si="10"/>
        <v>1047.5293338978222</v>
      </c>
      <c r="Y16" s="29">
        <f t="shared" si="10"/>
        <v>1099.2272637997557</v>
      </c>
      <c r="Z16" s="29">
        <f t="shared" si="10"/>
        <v>1174.6555867392026</v>
      </c>
      <c r="AA16" s="29">
        <f t="shared" si="10"/>
        <v>1152.3148432957757</v>
      </c>
      <c r="AB16" s="29">
        <f t="shared" si="10"/>
        <v>1110.5811145231817</v>
      </c>
      <c r="AC16" s="29">
        <f t="shared" si="10"/>
        <v>1073.0554257426504</v>
      </c>
      <c r="AD16" s="29">
        <f t="shared" si="10"/>
        <v>1147.3887266493402</v>
      </c>
      <c r="AE16" s="29">
        <f t="shared" si="10"/>
        <v>1218.0678187160624</v>
      </c>
      <c r="AF16" s="29">
        <f t="shared" si="10"/>
        <v>1220.2960957013461</v>
      </c>
      <c r="AG16" s="29">
        <f t="shared" si="10"/>
        <v>1285.9612134325291</v>
      </c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O16" s="37">
        <v>7.8026366877362155E-2</v>
      </c>
      <c r="BP16" t="s">
        <v>227</v>
      </c>
    </row>
    <row r="17" spans="1:68" x14ac:dyDescent="0.25">
      <c r="A17" t="s">
        <v>187</v>
      </c>
      <c r="B17" t="s">
        <v>175</v>
      </c>
      <c r="C17" t="s">
        <v>171</v>
      </c>
      <c r="D17" t="s">
        <v>176</v>
      </c>
      <c r="E17" s="29">
        <f>E22*$BO$17</f>
        <v>1440.0042627672894</v>
      </c>
      <c r="F17" s="29">
        <f t="shared" ref="F17:AG17" si="11">F22*$BO$17</f>
        <v>867.41164297590751</v>
      </c>
      <c r="G17" s="29">
        <f t="shared" si="11"/>
        <v>623.50505853395521</v>
      </c>
      <c r="H17" s="29">
        <f t="shared" si="11"/>
        <v>651.31747018936528</v>
      </c>
      <c r="I17" s="29">
        <f t="shared" si="11"/>
        <v>788.38840709079227</v>
      </c>
      <c r="J17" s="29">
        <f t="shared" si="11"/>
        <v>656.76456158206474</v>
      </c>
      <c r="K17" s="29">
        <f t="shared" si="11"/>
        <v>718.04755600518467</v>
      </c>
      <c r="L17" s="29">
        <f t="shared" si="11"/>
        <v>557.00488309347816</v>
      </c>
      <c r="M17" s="29">
        <f t="shared" si="11"/>
        <v>567.80091821864528</v>
      </c>
      <c r="N17" s="29">
        <f t="shared" si="11"/>
        <v>596.83820437373561</v>
      </c>
      <c r="O17" s="29">
        <f t="shared" si="11"/>
        <v>586.45384992066158</v>
      </c>
      <c r="P17" s="29">
        <f t="shared" si="11"/>
        <v>632.75760238928137</v>
      </c>
      <c r="Q17" s="29">
        <f t="shared" si="11"/>
        <v>619.81176000442645</v>
      </c>
      <c r="R17" s="29">
        <f t="shared" si="11"/>
        <v>631.40433705499538</v>
      </c>
      <c r="S17" s="29">
        <f t="shared" si="11"/>
        <v>598.25382355981787</v>
      </c>
      <c r="T17" s="29">
        <f t="shared" si="11"/>
        <v>690.84929347740933</v>
      </c>
      <c r="U17" s="29">
        <f t="shared" si="11"/>
        <v>759.0328154160494</v>
      </c>
      <c r="V17" s="29">
        <f t="shared" si="11"/>
        <v>715.07433552622604</v>
      </c>
      <c r="W17" s="29">
        <f t="shared" si="11"/>
        <v>705.88300427083311</v>
      </c>
      <c r="X17" s="29">
        <f t="shared" si="11"/>
        <v>696.43987135435907</v>
      </c>
      <c r="Y17" s="29">
        <f t="shared" si="11"/>
        <v>730.81074621684888</v>
      </c>
      <c r="Z17" s="29">
        <f t="shared" si="11"/>
        <v>780.95854621110402</v>
      </c>
      <c r="AA17" s="29">
        <f t="shared" si="11"/>
        <v>766.10551633765272</v>
      </c>
      <c r="AB17" s="29">
        <f t="shared" si="11"/>
        <v>738.35924541522127</v>
      </c>
      <c r="AC17" s="29">
        <f t="shared" si="11"/>
        <v>713.41064968516025</v>
      </c>
      <c r="AD17" s="29">
        <f t="shared" si="11"/>
        <v>762.83043474088788</v>
      </c>
      <c r="AE17" s="29">
        <f t="shared" si="11"/>
        <v>809.82075395536845</v>
      </c>
      <c r="AF17" s="29">
        <f t="shared" si="11"/>
        <v>811.30220262392129</v>
      </c>
      <c r="AG17" s="29">
        <f t="shared" si="11"/>
        <v>854.95902889627712</v>
      </c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O17" s="37">
        <v>5.1875084689149725E-2</v>
      </c>
      <c r="BP17" t="s">
        <v>227</v>
      </c>
    </row>
    <row r="18" spans="1:68" x14ac:dyDescent="0.25">
      <c r="A18" t="s">
        <v>187</v>
      </c>
      <c r="B18" t="s">
        <v>177</v>
      </c>
      <c r="C18" t="s">
        <v>171</v>
      </c>
      <c r="D18" t="s">
        <v>178</v>
      </c>
      <c r="E18" s="29">
        <f>E22*$BO$18</f>
        <v>1361.7392997879647</v>
      </c>
      <c r="F18" s="29">
        <f t="shared" ref="F18:AG18" si="12">F22*$BO$18</f>
        <v>820.26737967012889</v>
      </c>
      <c r="G18" s="29">
        <f t="shared" si="12"/>
        <v>589.61724195915951</v>
      </c>
      <c r="H18" s="29">
        <f t="shared" si="12"/>
        <v>615.91803491672397</v>
      </c>
      <c r="I18" s="29">
        <f t="shared" si="12"/>
        <v>745.53909678686773</v>
      </c>
      <c r="J18" s="29">
        <f t="shared" si="12"/>
        <v>621.06907412595615</v>
      </c>
      <c r="K18" s="29">
        <f t="shared" si="12"/>
        <v>679.02130667996153</v>
      </c>
      <c r="L18" s="29">
        <f t="shared" si="12"/>
        <v>526.73138482560591</v>
      </c>
      <c r="M18" s="29">
        <f t="shared" si="12"/>
        <v>536.94064995901556</v>
      </c>
      <c r="N18" s="29">
        <f t="shared" si="12"/>
        <v>564.39974486515712</v>
      </c>
      <c r="O18" s="29">
        <f t="shared" si="12"/>
        <v>554.57978535024267</v>
      </c>
      <c r="P18" s="29">
        <f t="shared" si="12"/>
        <v>598.36690535709727</v>
      </c>
      <c r="Q18" s="29">
        <f t="shared" si="12"/>
        <v>586.12467608033126</v>
      </c>
      <c r="R18" s="29">
        <f t="shared" si="12"/>
        <v>597.08719068097787</v>
      </c>
      <c r="S18" s="29">
        <f t="shared" si="12"/>
        <v>565.73842442956175</v>
      </c>
      <c r="T18" s="29">
        <f t="shared" si="12"/>
        <v>653.3012835330527</v>
      </c>
      <c r="U18" s="29">
        <f t="shared" si="12"/>
        <v>717.77899642771627</v>
      </c>
      <c r="V18" s="29">
        <f t="shared" si="12"/>
        <v>676.20968224396722</v>
      </c>
      <c r="W18" s="29">
        <f t="shared" si="12"/>
        <v>667.51790451006991</v>
      </c>
      <c r="X18" s="29">
        <f t="shared" si="12"/>
        <v>658.58801066324725</v>
      </c>
      <c r="Y18" s="29">
        <f t="shared" si="12"/>
        <v>691.09081102190862</v>
      </c>
      <c r="Z18" s="29">
        <f t="shared" si="12"/>
        <v>738.51305261920288</v>
      </c>
      <c r="AA18" s="29">
        <f t="shared" si="12"/>
        <v>724.46729246239988</v>
      </c>
      <c r="AB18" s="29">
        <f t="shared" si="12"/>
        <v>698.22904545538745</v>
      </c>
      <c r="AC18" s="29">
        <f t="shared" si="12"/>
        <v>674.63641857325672</v>
      </c>
      <c r="AD18" s="29">
        <f t="shared" si="12"/>
        <v>721.37021321365057</v>
      </c>
      <c r="AE18" s="29">
        <f t="shared" si="12"/>
        <v>765.80658471505956</v>
      </c>
      <c r="AF18" s="29">
        <f t="shared" si="12"/>
        <v>767.20751589613121</v>
      </c>
      <c r="AG18" s="29">
        <f t="shared" si="12"/>
        <v>808.49157148971528</v>
      </c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O18" s="37">
        <v>4.9055647491829599E-2</v>
      </c>
      <c r="BP18" t="s">
        <v>227</v>
      </c>
    </row>
    <row r="19" spans="1:68" x14ac:dyDescent="0.25">
      <c r="A19" t="s">
        <v>187</v>
      </c>
      <c r="B19" t="s">
        <v>179</v>
      </c>
      <c r="C19" t="s">
        <v>171</v>
      </c>
      <c r="D19" t="s">
        <v>180</v>
      </c>
      <c r="E19" s="29">
        <f>E22*$BO$19</f>
        <v>2920.6855422418375</v>
      </c>
      <c r="F19" s="29">
        <f t="shared" ref="F19:AG19" si="13">F22*$BO$19</f>
        <v>1759.3257952885554</v>
      </c>
      <c r="G19" s="29">
        <f t="shared" si="13"/>
        <v>1264.6227910986847</v>
      </c>
      <c r="H19" s="29">
        <f t="shared" si="13"/>
        <v>1321.033255093236</v>
      </c>
      <c r="I19" s="29">
        <f t="shared" si="13"/>
        <v>1599.0470874274517</v>
      </c>
      <c r="J19" s="29">
        <f t="shared" si="13"/>
        <v>1332.0813064700801</v>
      </c>
      <c r="K19" s="29">
        <f t="shared" si="13"/>
        <v>1456.3784078223548</v>
      </c>
      <c r="L19" s="29">
        <f t="shared" si="13"/>
        <v>1129.7439535928163</v>
      </c>
      <c r="M19" s="29">
        <f t="shared" si="13"/>
        <v>1151.6409885661819</v>
      </c>
      <c r="N19" s="29">
        <f t="shared" si="13"/>
        <v>1210.5358016246739</v>
      </c>
      <c r="O19" s="29">
        <f t="shared" si="13"/>
        <v>1189.4737570871648</v>
      </c>
      <c r="P19" s="29">
        <f t="shared" si="13"/>
        <v>1283.3892432307621</v>
      </c>
      <c r="Q19" s="29">
        <f t="shared" si="13"/>
        <v>1257.1318663165262</v>
      </c>
      <c r="R19" s="29">
        <f t="shared" si="13"/>
        <v>1280.6444857332597</v>
      </c>
      <c r="S19" s="29">
        <f t="shared" si="13"/>
        <v>1213.4070281876877</v>
      </c>
      <c r="T19" s="29">
        <f t="shared" si="13"/>
        <v>1401.2135904722213</v>
      </c>
      <c r="U19" s="29">
        <f t="shared" si="13"/>
        <v>1539.5066718847845</v>
      </c>
      <c r="V19" s="29">
        <f t="shared" si="13"/>
        <v>1450.3479797942432</v>
      </c>
      <c r="W19" s="29">
        <f t="shared" si="13"/>
        <v>1431.7056819860459</v>
      </c>
      <c r="X19" s="29">
        <f t="shared" si="13"/>
        <v>1412.5526680014818</v>
      </c>
      <c r="Y19" s="29">
        <f t="shared" si="13"/>
        <v>1482.2653208599966</v>
      </c>
      <c r="Z19" s="29">
        <f t="shared" si="13"/>
        <v>1583.9774881121889</v>
      </c>
      <c r="AA19" s="29">
        <f t="shared" si="13"/>
        <v>1553.8518622848671</v>
      </c>
      <c r="AB19" s="29">
        <f t="shared" si="13"/>
        <v>1497.5755480894234</v>
      </c>
      <c r="AC19" s="29">
        <f t="shared" si="13"/>
        <v>1446.9736125729303</v>
      </c>
      <c r="AD19" s="29">
        <f t="shared" si="13"/>
        <v>1547.2091850951822</v>
      </c>
      <c r="AE19" s="29">
        <f t="shared" si="13"/>
        <v>1642.5171987612789</v>
      </c>
      <c r="AF19" s="29">
        <f t="shared" si="13"/>
        <v>1645.5219438302279</v>
      </c>
      <c r="AG19" s="29">
        <f t="shared" si="13"/>
        <v>1734.0688076213105</v>
      </c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O19" s="37">
        <v>0.10521552871170581</v>
      </c>
      <c r="BP19" t="s">
        <v>227</v>
      </c>
    </row>
    <row r="20" spans="1:68" x14ac:dyDescent="0.25">
      <c r="A20" t="s">
        <v>187</v>
      </c>
      <c r="B20" t="s">
        <v>181</v>
      </c>
      <c r="C20" t="s">
        <v>171</v>
      </c>
      <c r="D20" t="s">
        <v>182</v>
      </c>
      <c r="E20" s="29">
        <f>E22*$BO$20</f>
        <v>308.79523228211139</v>
      </c>
      <c r="F20" s="29">
        <f t="shared" ref="F20:AG20" si="14">F22*$BO$20</f>
        <v>186.00818532454528</v>
      </c>
      <c r="G20" s="29">
        <f t="shared" si="14"/>
        <v>133.70473571311825</v>
      </c>
      <c r="H20" s="29">
        <f t="shared" si="14"/>
        <v>139.66884313940713</v>
      </c>
      <c r="I20" s="29">
        <f t="shared" si="14"/>
        <v>169.06240321002963</v>
      </c>
      <c r="J20" s="29">
        <f t="shared" si="14"/>
        <v>140.83692013428919</v>
      </c>
      <c r="K20" s="29">
        <f t="shared" si="14"/>
        <v>153.978476022092</v>
      </c>
      <c r="L20" s="29">
        <f t="shared" si="14"/>
        <v>119.44440492598515</v>
      </c>
      <c r="M20" s="29">
        <f t="shared" si="14"/>
        <v>121.75951208253986</v>
      </c>
      <c r="N20" s="29">
        <f t="shared" si="14"/>
        <v>127.98628220742266</v>
      </c>
      <c r="O20" s="29">
        <f t="shared" si="14"/>
        <v>125.75945605950939</v>
      </c>
      <c r="P20" s="29">
        <f t="shared" si="14"/>
        <v>135.68885583198181</v>
      </c>
      <c r="Q20" s="29">
        <f t="shared" si="14"/>
        <v>132.91274293448484</v>
      </c>
      <c r="R20" s="29">
        <f t="shared" si="14"/>
        <v>135.3986609387826</v>
      </c>
      <c r="S20" s="29">
        <f t="shared" si="14"/>
        <v>128.28984829169883</v>
      </c>
      <c r="T20" s="29">
        <f t="shared" si="14"/>
        <v>148.14606704102812</v>
      </c>
      <c r="U20" s="29">
        <f t="shared" si="14"/>
        <v>162.76737549076378</v>
      </c>
      <c r="V20" s="29">
        <f t="shared" si="14"/>
        <v>153.34089713974785</v>
      </c>
      <c r="W20" s="29">
        <f t="shared" si="14"/>
        <v>151.36990348134259</v>
      </c>
      <c r="X20" s="29">
        <f t="shared" si="14"/>
        <v>149.34491334915387</v>
      </c>
      <c r="Y20" s="29">
        <f t="shared" si="14"/>
        <v>156.71542089647571</v>
      </c>
      <c r="Z20" s="29">
        <f t="shared" si="14"/>
        <v>167.46914013748977</v>
      </c>
      <c r="AA20" s="29">
        <f t="shared" si="14"/>
        <v>164.28404900376532</v>
      </c>
      <c r="AB20" s="29">
        <f t="shared" si="14"/>
        <v>158.33412482924277</v>
      </c>
      <c r="AC20" s="29">
        <f t="shared" si="14"/>
        <v>152.98413551825857</v>
      </c>
      <c r="AD20" s="29">
        <f t="shared" si="14"/>
        <v>163.58173887277141</v>
      </c>
      <c r="AE20" s="29">
        <f t="shared" si="14"/>
        <v>173.6583663606381</v>
      </c>
      <c r="AF20" s="29">
        <f t="shared" si="14"/>
        <v>173.97604895196645</v>
      </c>
      <c r="AG20" s="29">
        <f t="shared" si="14"/>
        <v>183.33784055080878</v>
      </c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O20" s="37">
        <v>1.1124119032437119E-2</v>
      </c>
      <c r="BP20" t="s">
        <v>227</v>
      </c>
    </row>
    <row r="21" spans="1:68" x14ac:dyDescent="0.25">
      <c r="A21" t="s">
        <v>187</v>
      </c>
      <c r="B21" t="s">
        <v>183</v>
      </c>
      <c r="C21" t="s">
        <v>2</v>
      </c>
      <c r="D21" t="s">
        <v>184</v>
      </c>
      <c r="E21" s="29">
        <f>E22-SUM(E14:E20)</f>
        <v>7631.9336834006936</v>
      </c>
      <c r="F21" s="29">
        <f t="shared" ref="F21:AG21" si="15">F22-SUM(F14:F20)</f>
        <v>2126.2473700484534</v>
      </c>
      <c r="G21" s="29">
        <f t="shared" si="15"/>
        <v>1485.5419287461973</v>
      </c>
      <c r="H21" s="29">
        <f t="shared" si="15"/>
        <v>2841.287398940136</v>
      </c>
      <c r="I21" s="29">
        <f t="shared" si="15"/>
        <v>4120.4833788412343</v>
      </c>
      <c r="J21" s="29">
        <f t="shared" si="15"/>
        <v>3189.5445918559017</v>
      </c>
      <c r="K21" s="29">
        <f t="shared" si="15"/>
        <v>3513.2985539086767</v>
      </c>
      <c r="L21" s="29">
        <f t="shared" si="15"/>
        <v>2825.7544034203647</v>
      </c>
      <c r="M21" s="29">
        <f t="shared" si="15"/>
        <v>3246.898160352076</v>
      </c>
      <c r="N21" s="29">
        <f t="shared" si="15"/>
        <v>3377.5719823338222</v>
      </c>
      <c r="O21" s="29">
        <f t="shared" si="15"/>
        <v>3197.4215694554741</v>
      </c>
      <c r="P21" s="29">
        <f t="shared" si="15"/>
        <v>4179.9622785504143</v>
      </c>
      <c r="Q21" s="29">
        <f t="shared" si="15"/>
        <v>3978.9978890255152</v>
      </c>
      <c r="R21" s="29">
        <f t="shared" si="15"/>
        <v>4072.0602843064453</v>
      </c>
      <c r="S21" s="29">
        <f t="shared" si="15"/>
        <v>3765.9208021261957</v>
      </c>
      <c r="T21" s="29">
        <f t="shared" si="15"/>
        <v>4526.531741508059</v>
      </c>
      <c r="U21" s="29">
        <f t="shared" si="15"/>
        <v>5427.6651345924201</v>
      </c>
      <c r="V21" s="29">
        <f t="shared" si="15"/>
        <v>5244.2406276966558</v>
      </c>
      <c r="W21" s="29">
        <f t="shared" si="15"/>
        <v>6057.9397821745688</v>
      </c>
      <c r="X21" s="29">
        <f t="shared" si="15"/>
        <v>5985.6427809021015</v>
      </c>
      <c r="Y21" s="29">
        <f t="shared" si="15"/>
        <v>6382.7599353171554</v>
      </c>
      <c r="Z21" s="29">
        <f t="shared" si="15"/>
        <v>6734.8143023055472</v>
      </c>
      <c r="AA21" s="29">
        <f t="shared" si="15"/>
        <v>6614.6762602955223</v>
      </c>
      <c r="AB21" s="29">
        <f t="shared" si="15"/>
        <v>6361.9268180335466</v>
      </c>
      <c r="AC21" s="29">
        <f t="shared" si="15"/>
        <v>6111.7962490253512</v>
      </c>
      <c r="AD21" s="29">
        <f t="shared" si="15"/>
        <v>6743.7948591532431</v>
      </c>
      <c r="AE21" s="29">
        <f t="shared" si="15"/>
        <v>7298.0425209379846</v>
      </c>
      <c r="AF21" s="29">
        <f t="shared" si="15"/>
        <v>7404.4287355896959</v>
      </c>
      <c r="AG21" s="29">
        <f t="shared" si="15"/>
        <v>7817.4671896036198</v>
      </c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O21" s="37">
        <v>0.45467869362641816</v>
      </c>
      <c r="BP21" t="s">
        <v>227</v>
      </c>
    </row>
    <row r="22" spans="1:68" x14ac:dyDescent="0.25">
      <c r="A22" t="s">
        <v>187</v>
      </c>
      <c r="B22" t="s">
        <v>185</v>
      </c>
      <c r="C22" t="s">
        <v>2</v>
      </c>
      <c r="D22" t="s">
        <v>186</v>
      </c>
      <c r="E22" s="29">
        <f>'Energieverbrauch_GHD+A(Landw+F)'!C11</f>
        <v>27759.073</v>
      </c>
      <c r="F22" s="29">
        <f>'Energieverbrauch_GHD+A(Landw+F)'!D11</f>
        <v>16721.161</v>
      </c>
      <c r="G22" s="29">
        <f>'Energieverbrauch_GHD+A(Landw+F)'!E11</f>
        <v>12019.355</v>
      </c>
      <c r="H22" s="29">
        <f>'Energieverbrauch_GHD+A(Landw+F)'!F11</f>
        <v>12555.496999999999</v>
      </c>
      <c r="I22" s="29">
        <f>'Energieverbrauch_GHD+A(Landw+F)'!G11</f>
        <v>15197.824000000001</v>
      </c>
      <c r="J22" s="29">
        <f>'Energieverbrauch_GHD+A(Landw+F)'!H11</f>
        <v>12660.501</v>
      </c>
      <c r="K22" s="29">
        <f>'Energieverbrauch_GHD+A(Landw+F)'!I11</f>
        <v>13841.858</v>
      </c>
      <c r="L22" s="29">
        <f>'Energieverbrauch_GHD+A(Landw+F)'!J11</f>
        <v>10737.425999999999</v>
      </c>
      <c r="M22" s="29">
        <f>'Energieverbrauch_GHD+A(Landw+F)'!K11</f>
        <v>10945.542000000001</v>
      </c>
      <c r="N22" s="29">
        <f>'Energieverbrauch_GHD+A(Landw+F)'!L11</f>
        <v>11505.296</v>
      </c>
      <c r="O22" s="29">
        <f>'Energieverbrauch_GHD+A(Landw+F)'!M11</f>
        <v>11305.116</v>
      </c>
      <c r="P22" s="29">
        <f>'Energieverbrauch_GHD+A(Landw+F)'!N11</f>
        <v>12197.717000000001</v>
      </c>
      <c r="Q22" s="29">
        <f>'Energieverbrauch_GHD+A(Landw+F)'!O11</f>
        <v>11948.159</v>
      </c>
      <c r="R22" s="29">
        <f>'Energieverbrauch_GHD+A(Landw+F)'!P11</f>
        <v>12171.63</v>
      </c>
      <c r="S22" s="29">
        <f>'Energieverbrauch_GHD+A(Landw+F)'!Q11</f>
        <v>11532.585000000001</v>
      </c>
      <c r="T22" s="29">
        <f>'Energieverbrauch_GHD+A(Landw+F)'!R11</f>
        <v>13317.555</v>
      </c>
      <c r="U22" s="29">
        <f>'Energieverbrauch_GHD+A(Landw+F)'!S11</f>
        <v>14631.934000000001</v>
      </c>
      <c r="V22" s="29">
        <f>'Energieverbrauch_GHD+A(Landw+F)'!T11</f>
        <v>13784.543</v>
      </c>
      <c r="W22" s="29">
        <f>'Energieverbrauch_GHD+A(Landw+F)'!U11</f>
        <v>13607.361000000001</v>
      </c>
      <c r="X22" s="29">
        <f>'Energieverbrauch_GHD+A(Landw+F)'!V11</f>
        <v>13425.325000000001</v>
      </c>
      <c r="Y22" s="29">
        <f>'Energieverbrauch_GHD+A(Landw+F)'!W11</f>
        <v>14087.894999999999</v>
      </c>
      <c r="Z22" s="29">
        <f>'Energieverbrauch_GHD+A(Landw+F)'!X11</f>
        <v>15054.598</v>
      </c>
      <c r="AA22" s="29">
        <f>'Energieverbrauch_GHD+A(Landw+F)'!Y11</f>
        <v>14768.275000000001</v>
      </c>
      <c r="AB22" s="29">
        <f>'Energieverbrauch_GHD+A(Landw+F)'!Z11</f>
        <v>14233.408000000001</v>
      </c>
      <c r="AC22" s="29">
        <f>'Energieverbrauch_GHD+A(Landw+F)'!AA11</f>
        <v>13752.472</v>
      </c>
      <c r="AD22" s="29">
        <f>'Energieverbrauch_GHD+A(Landw+F)'!AB11</f>
        <v>14705.141</v>
      </c>
      <c r="AE22" s="29">
        <f>'Energieverbrauch_GHD+A(Landw+F)'!AC11</f>
        <v>15610.976999999999</v>
      </c>
      <c r="AF22" s="29">
        <f>'Energieverbrauch_GHD+A(Landw+F)'!AD11</f>
        <v>15639.535</v>
      </c>
      <c r="AG22" s="29">
        <f>'Energieverbrauch_GHD+A(Landw+F)'!AE11</f>
        <v>16481.111000000001</v>
      </c>
      <c r="AH22" s="29">
        <f>'Energieverbrauch_GHD+A(Landw+F)'!AF11</f>
        <v>16936.456999999999</v>
      </c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O22" s="37"/>
    </row>
    <row r="23" spans="1:68" x14ac:dyDescent="0.25">
      <c r="A23" t="s">
        <v>188</v>
      </c>
      <c r="B23" t="s">
        <v>168</v>
      </c>
      <c r="C23" t="s">
        <v>2</v>
      </c>
      <c r="D23" t="s">
        <v>169</v>
      </c>
      <c r="E23" s="29">
        <f>Fischerei!C71+Landwirtschaft!C71</f>
        <v>5094.05</v>
      </c>
      <c r="F23" s="29">
        <f>Fischerei!D71+Landwirtschaft!D71</f>
        <v>2985.8319999999999</v>
      </c>
      <c r="G23" s="29">
        <f>Fischerei!E71+Landwirtschaft!E71</f>
        <v>2643.7759999999998</v>
      </c>
      <c r="H23" s="29">
        <f>Fischerei!F71+Landwirtschaft!F71</f>
        <v>2545.7559999999999</v>
      </c>
      <c r="I23" s="29">
        <f>Fischerei!G71+Landwirtschaft!G71</f>
        <v>2557.6469999999999</v>
      </c>
      <c r="J23" s="29">
        <f>Fischerei!H71+Landwirtschaft!H71</f>
        <v>2373.1</v>
      </c>
      <c r="K23" s="29">
        <f>Fischerei!I71+Landwirtschaft!I71</f>
        <v>2196.1329999999998</v>
      </c>
      <c r="L23" s="29">
        <f>Fischerei!J71+Landwirtschaft!J71</f>
        <v>2421.1019999999999</v>
      </c>
      <c r="M23" s="29">
        <f>Fischerei!K71+Landwirtschaft!K71</f>
        <v>2632.0520000000001</v>
      </c>
      <c r="N23" s="29">
        <f>Fischerei!L71+Landwirtschaft!L71</f>
        <v>3330.9409999999998</v>
      </c>
      <c r="O23" s="29">
        <f>Fischerei!M71+Landwirtschaft!M71</f>
        <v>3424.335</v>
      </c>
      <c r="P23" s="29">
        <f>Fischerei!N71+Landwirtschaft!N71</f>
        <v>3234.1089999999999</v>
      </c>
      <c r="Q23" s="29">
        <f>Fischerei!O71+Landwirtschaft!O71</f>
        <v>3013.7449999999999</v>
      </c>
      <c r="R23" s="29">
        <f>Fischerei!P71+Landwirtschaft!P71</f>
        <v>3036.2509999999997</v>
      </c>
      <c r="S23" s="29">
        <f>Fischerei!Q71+Landwirtschaft!Q71</f>
        <v>2823.5920000000001</v>
      </c>
      <c r="T23" s="29">
        <f>Fischerei!R71+Landwirtschaft!R71</f>
        <v>2889.0650000000001</v>
      </c>
      <c r="U23" s="29">
        <f>Fischerei!S71+Landwirtschaft!S71</f>
        <v>2911.6669999999999</v>
      </c>
      <c r="V23" s="29">
        <f>Fischerei!T71+Landwirtschaft!T71</f>
        <v>2856.3040000000001</v>
      </c>
      <c r="W23" s="29">
        <f>Fischerei!U71+Landwirtschaft!U71</f>
        <v>3040.74</v>
      </c>
      <c r="X23" s="29">
        <f>Fischerei!V71+Landwirtschaft!V71</f>
        <v>2984.9030000000002</v>
      </c>
      <c r="Y23" s="29">
        <f>Fischerei!W71+Landwirtschaft!W71</f>
        <v>2926.308</v>
      </c>
      <c r="Z23" s="29">
        <f>Fischerei!X71+Landwirtschaft!X71</f>
        <v>2978.1610000000001</v>
      </c>
      <c r="AA23" s="29">
        <f>Fischerei!Y71+Landwirtschaft!Y71</f>
        <v>2751.9090000000001</v>
      </c>
      <c r="AB23" s="29">
        <f>Fischerei!Z71+Landwirtschaft!Z71</f>
        <v>2718.3040000000001</v>
      </c>
      <c r="AC23" s="29">
        <f>Fischerei!AA71+Landwirtschaft!AA71</f>
        <v>2802.2349999999997</v>
      </c>
      <c r="AD23" s="29">
        <f>Fischerei!AB71+Landwirtschaft!AB71</f>
        <v>2761.3789999999999</v>
      </c>
      <c r="AE23" s="29">
        <f>Fischerei!AC71+Landwirtschaft!AC71</f>
        <v>2796.192</v>
      </c>
      <c r="AF23" s="29">
        <f>Fischerei!AD71+Landwirtschaft!AD71</f>
        <v>2761.7579999999998</v>
      </c>
      <c r="AG23" s="29">
        <f>Fischerei!AE71+Landwirtschaft!AE71</f>
        <v>2818.297</v>
      </c>
      <c r="AH23" s="29">
        <f>Fischerei!AF71+Landwirtschaft!AF71</f>
        <v>2846.5439999999999</v>
      </c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C23" s="31">
        <f>W23/$W$31</f>
        <v>0.25785944958030865</v>
      </c>
      <c r="BD23" s="31">
        <f>X23/$X$31</f>
        <v>0.25339488015348505</v>
      </c>
      <c r="BE23" s="31">
        <f>Y23/$Y$31</f>
        <v>0.23990754283878801</v>
      </c>
      <c r="BF23" s="31">
        <f>Z23/$Z$31</f>
        <v>0.24566999114381988</v>
      </c>
      <c r="BG23" s="31">
        <f>AA23/$AA$31</f>
        <v>0.23793087706538527</v>
      </c>
      <c r="BH23" s="31">
        <f>AB23/$AB$31</f>
        <v>0.23986428623427392</v>
      </c>
      <c r="BI23" s="31">
        <f>AC23/$AC$31</f>
        <v>0.25792571846814172</v>
      </c>
      <c r="BJ23" s="31">
        <f>AD23/$AD$31</f>
        <v>0.23730241119783027</v>
      </c>
      <c r="BK23" s="31">
        <f>AE23/$AE$31</f>
        <v>0.23552921448314235</v>
      </c>
      <c r="BL23" s="31">
        <f>AF23/$AF$31</f>
        <v>0.22508596722748031</v>
      </c>
      <c r="BM23" s="31">
        <f>AG23/$AG$31</f>
        <v>0.22545744719147864</v>
      </c>
      <c r="BO23" s="37">
        <f>AVERAGE(BC23:BM23)</f>
        <v>0.24144798050764854</v>
      </c>
    </row>
    <row r="24" spans="1:68" x14ac:dyDescent="0.25">
      <c r="A24" t="s">
        <v>188</v>
      </c>
      <c r="B24" t="s">
        <v>170</v>
      </c>
      <c r="C24" t="s">
        <v>171</v>
      </c>
      <c r="D24" t="s">
        <v>172</v>
      </c>
      <c r="E24" s="29">
        <f>'Totale Verbräuche Odyssee'!C93*1000</f>
        <v>687.9</v>
      </c>
      <c r="F24" s="29">
        <f>'Totale Verbräuche Odyssee'!D93*1000</f>
        <v>571</v>
      </c>
      <c r="G24" s="29">
        <f>'Totale Verbräuche Odyssee'!E93*1000</f>
        <v>514.9</v>
      </c>
      <c r="H24" s="29">
        <f>'Totale Verbräuche Odyssee'!F93*1000</f>
        <v>545.79999999999995</v>
      </c>
      <c r="I24" s="29">
        <f>'Totale Verbräuche Odyssee'!G93*1000</f>
        <v>616.80000000000007</v>
      </c>
      <c r="J24" s="29">
        <f>'Totale Verbräuche Odyssee'!H93*1000</f>
        <v>665.4</v>
      </c>
      <c r="K24" s="29">
        <f>'Totale Verbräuche Odyssee'!I93*1000</f>
        <v>715.30000000000007</v>
      </c>
      <c r="L24" s="29">
        <f>'Totale Verbräuche Odyssee'!J93*1000</f>
        <v>786</v>
      </c>
      <c r="M24" s="29">
        <f>'Totale Verbräuche Odyssee'!K93*1000</f>
        <v>714.8</v>
      </c>
      <c r="N24" s="29">
        <f>'Totale Verbräuche Odyssee'!L93*1000</f>
        <v>639.9</v>
      </c>
      <c r="O24" s="29">
        <f>'Totale Verbräuche Odyssee'!M93*1000</f>
        <v>645.1</v>
      </c>
      <c r="P24" s="29">
        <f>'Totale Verbräuche Odyssee'!N93*1000</f>
        <v>791.1</v>
      </c>
      <c r="Q24" s="29">
        <f>'Totale Verbräuche Odyssee'!O93*1000</f>
        <v>905.4</v>
      </c>
      <c r="R24" s="29">
        <f>'Totale Verbräuche Odyssee'!P93*1000</f>
        <v>1029.0999999999999</v>
      </c>
      <c r="S24" s="29">
        <f>'Totale Verbräuche Odyssee'!Q93*1000</f>
        <v>1039.7</v>
      </c>
      <c r="T24" s="29">
        <f>'Totale Verbräuche Odyssee'!R93*1000</f>
        <v>1139.5</v>
      </c>
      <c r="U24" s="29">
        <f>'Totale Verbräuche Odyssee'!S93*1000</f>
        <v>1246.5999999999999</v>
      </c>
      <c r="V24" s="29">
        <f>'Totale Verbräuche Odyssee'!T93*1000</f>
        <v>1253.7</v>
      </c>
      <c r="W24" s="29">
        <f>'Totale Verbräuche Odyssee'!U93*1000</f>
        <v>1363.6999999999998</v>
      </c>
      <c r="X24" s="29">
        <f>'Totale Verbräuche Odyssee'!V93*1000</f>
        <v>1204.2</v>
      </c>
      <c r="Y24" s="29">
        <f>'Totale Verbräuche Odyssee'!W93*1000</f>
        <v>1243.4000000000001</v>
      </c>
      <c r="Z24" s="29">
        <f>'Totale Verbräuche Odyssee'!X93*1000</f>
        <v>1248.5</v>
      </c>
      <c r="AA24" s="29">
        <f>'Totale Verbräuche Odyssee'!Y93*1000</f>
        <v>1218.5999999999999</v>
      </c>
      <c r="AB24" s="29">
        <f>'Totale Verbräuche Odyssee'!Z93*1000</f>
        <v>1150.9000000000001</v>
      </c>
      <c r="AC24" s="29">
        <f>'Totale Verbräuche Odyssee'!AA93*1000</f>
        <v>1117.8999999999999</v>
      </c>
      <c r="AD24" s="29">
        <f>'Totale Verbräuche Odyssee'!AB93*1000</f>
        <v>1113.8999999999999</v>
      </c>
      <c r="AE24" s="29">
        <f>'Totale Verbräuche Odyssee'!AC93*1000</f>
        <v>1164.3</v>
      </c>
      <c r="AF24" s="29">
        <f>'Totale Verbräuche Odyssee'!AD93*1000</f>
        <v>1226.6999999999998</v>
      </c>
      <c r="AG24" s="29">
        <f>'Totale Verbräuche Odyssee'!AE93*1000</f>
        <v>1232.0999999999999</v>
      </c>
      <c r="AH24" t="e">
        <f>'Totale Verbräuche Odyssee'!AF93*1000</f>
        <v>#VALUE!</v>
      </c>
      <c r="BC24" s="31">
        <f t="shared" ref="BC24:BC30" si="16">W24/$W$31</f>
        <v>0.11564386675370697</v>
      </c>
      <c r="BD24" s="31">
        <f t="shared" ref="BD24:BD30" si="17">X24/$X$31</f>
        <v>0.10222714596783436</v>
      </c>
      <c r="BE24" s="31">
        <f t="shared" ref="BE24:BE30" si="18">Y24/$Y$31</f>
        <v>0.10193767667851403</v>
      </c>
      <c r="BF24" s="31">
        <f t="shared" ref="BF24:BF30" si="19">Z24/$Z$31</f>
        <v>0.10298938974187732</v>
      </c>
      <c r="BG24" s="31">
        <f t="shared" ref="BG24:BG30" si="20">AA24/$AA$31</f>
        <v>0.10536052129335616</v>
      </c>
      <c r="BH24" s="31">
        <f t="shared" ref="BH24:BH30" si="21">AB24/$AB$31</f>
        <v>0.10155589920296842</v>
      </c>
      <c r="BI24" s="31">
        <f t="shared" ref="BI24:BI30" si="22">AC24/$AC$31</f>
        <v>0.10289471107010498</v>
      </c>
      <c r="BJ24" s="31">
        <f t="shared" ref="BJ24:BJ30" si="23">AD24/$AD$31</f>
        <v>9.5724330428116927E-2</v>
      </c>
      <c r="BK24" s="31">
        <f t="shared" ref="BK24:BK30" si="24">AE24/$AE$31</f>
        <v>9.8071471638114485E-2</v>
      </c>
      <c r="BL24" s="31">
        <f t="shared" ref="BL24:BL30" si="25">AF24/$AF$31</f>
        <v>9.9977244928031367E-2</v>
      </c>
      <c r="BM24" s="31">
        <f t="shared" ref="BM24:BM30" si="26">AG24/$AG$31</f>
        <v>9.8565240173275143E-2</v>
      </c>
      <c r="BO24" s="37">
        <f t="shared" ref="BO24:BO30" si="27">AVERAGE(BC24:BM24)</f>
        <v>0.10226795435235454</v>
      </c>
    </row>
    <row r="25" spans="1:68" x14ac:dyDescent="0.25">
      <c r="A25" t="s">
        <v>188</v>
      </c>
      <c r="B25" t="s">
        <v>173</v>
      </c>
      <c r="C25" t="s">
        <v>171</v>
      </c>
      <c r="D25" t="s">
        <v>174</v>
      </c>
      <c r="E25" s="29">
        <f>'Totale Verbräuche Odyssee'!C94*1000</f>
        <v>572.30000000000007</v>
      </c>
      <c r="F25" s="29">
        <f>'Totale Verbräuche Odyssee'!D94*1000</f>
        <v>475</v>
      </c>
      <c r="G25" s="29">
        <f>'Totale Verbräuche Odyssee'!E94*1000</f>
        <v>428.3</v>
      </c>
      <c r="H25" s="29">
        <f>'Totale Verbräuche Odyssee'!F94*1000</f>
        <v>454</v>
      </c>
      <c r="I25" s="29">
        <f>'Totale Verbräuche Odyssee'!G94*1000</f>
        <v>513</v>
      </c>
      <c r="J25" s="29">
        <f>'Totale Verbräuche Odyssee'!H94*1000</f>
        <v>585.20000000000005</v>
      </c>
      <c r="K25" s="29">
        <f>'Totale Verbräuche Odyssee'!I94*1000</f>
        <v>598.19999999999993</v>
      </c>
      <c r="L25" s="29">
        <f>'Totale Verbräuche Odyssee'!J94*1000</f>
        <v>614.19999999999993</v>
      </c>
      <c r="M25" s="29">
        <f>'Totale Verbräuche Odyssee'!K94*1000</f>
        <v>581.6</v>
      </c>
      <c r="N25" s="29">
        <f>'Totale Verbräuche Odyssee'!L94*1000</f>
        <v>651</v>
      </c>
      <c r="O25" s="29">
        <f>'Totale Verbräuche Odyssee'!M94*1000</f>
        <v>672.4</v>
      </c>
      <c r="P25" s="29">
        <f>'Totale Verbräuche Odyssee'!N94*1000</f>
        <v>759.7</v>
      </c>
      <c r="Q25" s="29">
        <f>'Totale Verbräuche Odyssee'!O94*1000</f>
        <v>819.9</v>
      </c>
      <c r="R25" s="29">
        <f>'Totale Verbräuche Odyssee'!P94*1000</f>
        <v>901.59999999999991</v>
      </c>
      <c r="S25" s="29">
        <f>'Totale Verbräuche Odyssee'!Q94*1000</f>
        <v>1013.8000000000001</v>
      </c>
      <c r="T25" s="29">
        <f>'Totale Verbräuche Odyssee'!R94*1000</f>
        <v>1128.7</v>
      </c>
      <c r="U25" s="29">
        <f>'Totale Verbräuche Odyssee'!S94*1000</f>
        <v>1220.0999999999999</v>
      </c>
      <c r="V25" s="29">
        <f>'Totale Verbräuche Odyssee'!T94*1000</f>
        <v>1319.1</v>
      </c>
      <c r="W25" s="29">
        <f>'Totale Verbräuche Odyssee'!U94*1000</f>
        <v>1440.3</v>
      </c>
      <c r="X25" s="29">
        <f>'Totale Verbräuche Odyssee'!V94*1000</f>
        <v>1448.8000000000002</v>
      </c>
      <c r="Y25" s="29">
        <f>'Totale Verbräuche Odyssee'!W94*1000</f>
        <v>1442.7</v>
      </c>
      <c r="Z25" s="29">
        <f>'Totale Verbräuche Odyssee'!X94*1000</f>
        <v>1475.6</v>
      </c>
      <c r="AA25" s="29">
        <f>'Totale Verbräuche Odyssee'!Y94*1000</f>
        <v>1487</v>
      </c>
      <c r="AB25" s="29">
        <f>'Totale Verbräuche Odyssee'!Z94*1000</f>
        <v>1451.5</v>
      </c>
      <c r="AC25" s="29">
        <f>'Totale Verbräuche Odyssee'!AA94*1000</f>
        <v>1421.3</v>
      </c>
      <c r="AD25" s="29">
        <f>'Totale Verbräuche Odyssee'!AB94*1000</f>
        <v>1483</v>
      </c>
      <c r="AE25" s="29">
        <f>'Totale Verbräuche Odyssee'!AC94*1000</f>
        <v>1493.9</v>
      </c>
      <c r="AF25" s="29">
        <f>'Totale Verbräuche Odyssee'!AD94*1000</f>
        <v>1591.3</v>
      </c>
      <c r="AG25" s="29">
        <f>'Totale Verbräuche Odyssee'!AE94*1000</f>
        <v>1649.7</v>
      </c>
      <c r="AH25" t="e">
        <f>'Totale Verbräuche Odyssee'!AF94*1000</f>
        <v>#VALUE!</v>
      </c>
      <c r="BC25" s="31">
        <f t="shared" si="16"/>
        <v>0.12213966509156278</v>
      </c>
      <c r="BD25" s="31">
        <f t="shared" si="17"/>
        <v>0.12299176970453284</v>
      </c>
      <c r="BE25" s="31">
        <f t="shared" si="18"/>
        <v>0.11827689089922164</v>
      </c>
      <c r="BF25" s="31">
        <f t="shared" si="19"/>
        <v>0.12172298238134896</v>
      </c>
      <c r="BG25" s="31">
        <f t="shared" si="20"/>
        <v>0.12856646575022207</v>
      </c>
      <c r="BH25" s="31">
        <f t="shared" si="21"/>
        <v>0.12808096940925245</v>
      </c>
      <c r="BI25" s="31">
        <f t="shared" si="22"/>
        <v>0.13082051421767618</v>
      </c>
      <c r="BJ25" s="31">
        <f t="shared" si="23"/>
        <v>0.12744338093625768</v>
      </c>
      <c r="BK25" s="31">
        <f t="shared" si="24"/>
        <v>0.12583438244454112</v>
      </c>
      <c r="BL25" s="31">
        <f t="shared" si="25"/>
        <v>0.12969250008476102</v>
      </c>
      <c r="BM25" s="31">
        <f t="shared" si="26"/>
        <v>0.13197230477546629</v>
      </c>
      <c r="BO25" s="37">
        <f t="shared" si="27"/>
        <v>0.12614016597225844</v>
      </c>
    </row>
    <row r="26" spans="1:68" x14ac:dyDescent="0.25">
      <c r="A26" t="s">
        <v>188</v>
      </c>
      <c r="B26" t="s">
        <v>175</v>
      </c>
      <c r="C26" t="s">
        <v>171</v>
      </c>
      <c r="D26" t="s">
        <v>176</v>
      </c>
      <c r="E26" s="29">
        <f>'Totale Verbräuche Odyssee'!C95*1000</f>
        <v>161.89999999999998</v>
      </c>
      <c r="F26" s="29">
        <f>'Totale Verbräuche Odyssee'!D95*1000</f>
        <v>134.4</v>
      </c>
      <c r="G26" s="29">
        <f>'Totale Verbräuche Odyssee'!E95*1000</f>
        <v>121.2</v>
      </c>
      <c r="H26" s="29">
        <f>'Totale Verbräuche Odyssee'!F95*1000</f>
        <v>128.5</v>
      </c>
      <c r="I26" s="29">
        <f>'Totale Verbräuche Odyssee'!G95*1000</f>
        <v>145.19999999999999</v>
      </c>
      <c r="J26" s="29">
        <f>'Totale Verbräuche Odyssee'!H95*1000</f>
        <v>139.69999999999999</v>
      </c>
      <c r="K26" s="29">
        <f>'Totale Verbräuche Odyssee'!I95*1000</f>
        <v>174.1</v>
      </c>
      <c r="L26" s="29">
        <f>'Totale Verbräuche Odyssee'!J95*1000</f>
        <v>198.2</v>
      </c>
      <c r="M26" s="29">
        <f>'Totale Verbräuche Odyssee'!K95*1000</f>
        <v>192.20000000000002</v>
      </c>
      <c r="N26" s="29">
        <f>'Totale Verbräuche Odyssee'!L95*1000</f>
        <v>193.1</v>
      </c>
      <c r="O26" s="29">
        <f>'Totale Verbräuche Odyssee'!M95*1000</f>
        <v>221.4</v>
      </c>
      <c r="P26" s="29">
        <f>'Totale Verbräuche Odyssee'!N95*1000</f>
        <v>259.2</v>
      </c>
      <c r="Q26" s="29">
        <f>'Totale Verbräuche Odyssee'!O95*1000</f>
        <v>296.39999999999998</v>
      </c>
      <c r="R26" s="29">
        <f>'Totale Verbräuche Odyssee'!P95*1000</f>
        <v>330.90000000000003</v>
      </c>
      <c r="S26" s="29">
        <f>'Totale Verbräuche Odyssee'!Q95*1000</f>
        <v>358.3</v>
      </c>
      <c r="T26" s="29">
        <f>'Totale Verbräuche Odyssee'!R95*1000</f>
        <v>395.3</v>
      </c>
      <c r="U26" s="29">
        <f>'Totale Verbräuche Odyssee'!S95*1000</f>
        <v>411.2</v>
      </c>
      <c r="V26" s="29">
        <f>'Totale Verbräuche Odyssee'!T95*1000</f>
        <v>434.09999999999997</v>
      </c>
      <c r="W26" s="29">
        <f>'Totale Verbräuche Odyssee'!U95*1000</f>
        <v>451.90000000000003</v>
      </c>
      <c r="X26" s="29">
        <f>'Totale Verbräuche Odyssee'!V95*1000</f>
        <v>473</v>
      </c>
      <c r="Y26" s="29">
        <f>'Totale Verbräuche Odyssee'!W95*1000</f>
        <v>507.49999999999994</v>
      </c>
      <c r="Z26" s="29">
        <f>'Totale Verbräuche Odyssee'!X95*1000</f>
        <v>519.70000000000005</v>
      </c>
      <c r="AA26" s="29">
        <f>'Totale Verbräuche Odyssee'!Y95*1000</f>
        <v>524.4</v>
      </c>
      <c r="AB26" s="29">
        <f>'Totale Verbräuche Odyssee'!Z95*1000</f>
        <v>521.59999999999991</v>
      </c>
      <c r="AC26" s="29">
        <f>'Totale Verbräuche Odyssee'!AA95*1000</f>
        <v>530.4</v>
      </c>
      <c r="AD26" s="29">
        <f>'Totale Verbräuche Odyssee'!AB95*1000</f>
        <v>530.80000000000007</v>
      </c>
      <c r="AE26" s="29">
        <f>'Totale Verbräuche Odyssee'!AC95*1000</f>
        <v>562.4</v>
      </c>
      <c r="AF26" s="29">
        <f>'Totale Verbräuche Odyssee'!AD95*1000</f>
        <v>621.9</v>
      </c>
      <c r="AG26" s="29">
        <f>'Totale Verbräuche Odyssee'!AE95*1000</f>
        <v>654.4</v>
      </c>
      <c r="AH26" t="e">
        <f>'Totale Verbräuche Odyssee'!AF95*1000</f>
        <v>#VALUE!</v>
      </c>
      <c r="BC26" s="31">
        <f t="shared" si="16"/>
        <v>3.8321818131553997E-2</v>
      </c>
      <c r="BD26" s="31">
        <f t="shared" si="17"/>
        <v>4.0153994388627844E-2</v>
      </c>
      <c r="BE26" s="31">
        <f t="shared" si="18"/>
        <v>4.1606378409478735E-2</v>
      </c>
      <c r="BF26" s="31">
        <f t="shared" si="19"/>
        <v>4.2870313054748616E-2</v>
      </c>
      <c r="BG26" s="31">
        <f t="shared" si="20"/>
        <v>4.5339781196648589E-2</v>
      </c>
      <c r="BH26" s="31">
        <f t="shared" si="21"/>
        <v>4.6026202992673834E-2</v>
      </c>
      <c r="BI26" s="31">
        <f t="shared" si="22"/>
        <v>4.8819531936294555E-2</v>
      </c>
      <c r="BJ26" s="31">
        <f t="shared" si="23"/>
        <v>4.5614933648661891E-2</v>
      </c>
      <c r="BK26" s="31">
        <f t="shared" si="24"/>
        <v>4.7372151206111469E-2</v>
      </c>
      <c r="BL26" s="31">
        <f t="shared" si="25"/>
        <v>5.0685455792567634E-2</v>
      </c>
      <c r="BM26" s="31">
        <f t="shared" si="26"/>
        <v>5.2350534185042819E-2</v>
      </c>
      <c r="BO26" s="37">
        <f t="shared" si="27"/>
        <v>4.5378281358400906E-2</v>
      </c>
    </row>
    <row r="27" spans="1:68" x14ac:dyDescent="0.25">
      <c r="A27" t="s">
        <v>188</v>
      </c>
      <c r="B27" t="s">
        <v>177</v>
      </c>
      <c r="C27" t="s">
        <v>171</v>
      </c>
      <c r="D27" t="s">
        <v>178</v>
      </c>
      <c r="E27" s="29">
        <f>'Totale Verbräuche Odyssee'!C96*1000</f>
        <v>405.3</v>
      </c>
      <c r="F27" s="29">
        <f>'Totale Verbräuche Odyssee'!D96*1000</f>
        <v>336.4</v>
      </c>
      <c r="G27" s="29">
        <f>'Totale Verbräuche Odyssee'!E96*1000</f>
        <v>303.39999999999998</v>
      </c>
      <c r="H27" s="29">
        <f>'Totale Verbräuche Odyssee'!F96*1000</f>
        <v>321.60000000000002</v>
      </c>
      <c r="I27" s="29">
        <f>'Totale Verbräuche Odyssee'!G96*1000</f>
        <v>363.4</v>
      </c>
      <c r="J27" s="29">
        <f>'Totale Verbräuche Odyssee'!H96*1000</f>
        <v>390.90000000000003</v>
      </c>
      <c r="K27" s="29">
        <f>'Totale Verbräuche Odyssee'!I96*1000</f>
        <v>422.20000000000005</v>
      </c>
      <c r="L27" s="29">
        <f>'Totale Verbräuche Odyssee'!J96*1000</f>
        <v>463.6</v>
      </c>
      <c r="M27" s="29">
        <f>'Totale Verbräuche Odyssee'!K96*1000</f>
        <v>494</v>
      </c>
      <c r="N27" s="29">
        <f>'Totale Verbräuche Odyssee'!L96*1000</f>
        <v>530.59999999999991</v>
      </c>
      <c r="O27" s="29">
        <f>'Totale Verbräuche Odyssee'!M96*1000</f>
        <v>515.70000000000005</v>
      </c>
      <c r="P27" s="29">
        <f>'Totale Verbräuche Odyssee'!N96*1000</f>
        <v>490.70000000000005</v>
      </c>
      <c r="Q27" s="29">
        <f>'Totale Verbräuche Odyssee'!O96*1000</f>
        <v>491.5</v>
      </c>
      <c r="R27" s="29">
        <f>'Totale Verbräuche Odyssee'!P96*1000</f>
        <v>484.5</v>
      </c>
      <c r="S27" s="29">
        <f>'Totale Verbräuche Odyssee'!Q96*1000</f>
        <v>508.90000000000003</v>
      </c>
      <c r="T27" s="29">
        <f>'Totale Verbräuche Odyssee'!R96*1000</f>
        <v>527.59999999999991</v>
      </c>
      <c r="U27" s="29">
        <f>'Totale Verbräuche Odyssee'!S96*1000</f>
        <v>545.5</v>
      </c>
      <c r="V27" s="29">
        <f>'Totale Verbräuche Odyssee'!T96*1000</f>
        <v>562.20000000000005</v>
      </c>
      <c r="W27" s="29">
        <f>'Totale Verbräuche Odyssee'!U96*1000</f>
        <v>602.5</v>
      </c>
      <c r="X27" s="29">
        <f>'Totale Verbräuche Odyssee'!V96*1000</f>
        <v>652.80000000000007</v>
      </c>
      <c r="Y27" s="29">
        <f>'Totale Verbräuche Odyssee'!W96*1000</f>
        <v>638.1</v>
      </c>
      <c r="Z27" s="29">
        <f>'Totale Verbräuche Odyssee'!X96*1000</f>
        <v>659</v>
      </c>
      <c r="AA27" s="29">
        <f>'Totale Verbräuche Odyssee'!Y96*1000</f>
        <v>654.90000000000009</v>
      </c>
      <c r="AB27" s="29">
        <f>'Totale Verbräuche Odyssee'!Z96*1000</f>
        <v>644.9</v>
      </c>
      <c r="AC27" s="29">
        <f>'Totale Verbräuche Odyssee'!AA96*1000</f>
        <v>604.5</v>
      </c>
      <c r="AD27" s="29">
        <f>'Totale Verbräuche Odyssee'!AB96*1000</f>
        <v>611</v>
      </c>
      <c r="AE27" s="29">
        <f>'Totale Verbräuche Odyssee'!AC96*1000</f>
        <v>620.5</v>
      </c>
      <c r="AF27" s="29">
        <f>'Totale Verbräuche Odyssee'!AD96*1000</f>
        <v>639.9</v>
      </c>
      <c r="AG27" s="29">
        <f>'Totale Verbräuche Odyssee'!AE96*1000</f>
        <v>662.90000000000009</v>
      </c>
      <c r="AH27" t="e">
        <f>'Totale Verbräuche Odyssee'!AF96*1000</f>
        <v>#VALUE!</v>
      </c>
      <c r="BC27" s="31">
        <f t="shared" si="16"/>
        <v>5.1092930790575974E-2</v>
      </c>
      <c r="BD27" s="31">
        <f t="shared" si="17"/>
        <v>5.5417605786250025E-2</v>
      </c>
      <c r="BE27" s="31">
        <f t="shared" si="18"/>
        <v>5.231335973022342E-2</v>
      </c>
      <c r="BF27" s="31">
        <f t="shared" si="19"/>
        <v>5.4361239759629282E-2</v>
      </c>
      <c r="BG27" s="31">
        <f t="shared" si="20"/>
        <v>5.6622850315951878E-2</v>
      </c>
      <c r="BH27" s="31">
        <f t="shared" si="21"/>
        <v>5.6906246759922084E-2</v>
      </c>
      <c r="BI27" s="31">
        <f t="shared" si="22"/>
        <v>5.5639907721512179E-2</v>
      </c>
      <c r="BJ27" s="31">
        <f t="shared" si="23"/>
        <v>5.2507016690528277E-2</v>
      </c>
      <c r="BK27" s="31">
        <f t="shared" si="24"/>
        <v>5.2266038092802579E-2</v>
      </c>
      <c r="BL27" s="31">
        <f t="shared" si="25"/>
        <v>5.21524733263612E-2</v>
      </c>
      <c r="BM27" s="31">
        <f t="shared" si="26"/>
        <v>5.3030515145575927E-2</v>
      </c>
      <c r="BO27" s="37">
        <f t="shared" si="27"/>
        <v>5.3846380374484797E-2</v>
      </c>
    </row>
    <row r="28" spans="1:68" x14ac:dyDescent="0.25">
      <c r="A28" t="s">
        <v>188</v>
      </c>
      <c r="B28" t="s">
        <v>179</v>
      </c>
      <c r="C28" t="s">
        <v>171</v>
      </c>
      <c r="D28" t="s">
        <v>180</v>
      </c>
      <c r="E28" s="29">
        <f>'Totale Verbräuche Odyssee'!C97*1000</f>
        <v>223.6</v>
      </c>
      <c r="F28" s="29">
        <f>'Totale Verbräuche Odyssee'!D97*1000</f>
        <v>185.6</v>
      </c>
      <c r="G28" s="29">
        <f>'Totale Verbräuche Odyssee'!E97*1000</f>
        <v>167.4</v>
      </c>
      <c r="H28" s="29">
        <f>'Totale Verbräuche Odyssee'!F97*1000</f>
        <v>177.4</v>
      </c>
      <c r="I28" s="29">
        <f>'Totale Verbräuche Odyssee'!G97*1000</f>
        <v>200.5</v>
      </c>
      <c r="J28" s="29">
        <f>'Totale Verbräuche Odyssee'!H97*1000</f>
        <v>189.4</v>
      </c>
      <c r="K28" s="29">
        <f>'Totale Verbräuche Odyssee'!I97*1000</f>
        <v>236.9</v>
      </c>
      <c r="L28" s="29">
        <f>'Totale Verbräuche Odyssee'!J97*1000</f>
        <v>281.5</v>
      </c>
      <c r="M28" s="29">
        <f>'Totale Verbräuche Odyssee'!K97*1000</f>
        <v>317.5</v>
      </c>
      <c r="N28" s="29">
        <f>'Totale Verbräuche Odyssee'!L97*1000</f>
        <v>380</v>
      </c>
      <c r="O28" s="29">
        <f>'Totale Verbräuche Odyssee'!M97*1000</f>
        <v>379.3</v>
      </c>
      <c r="P28" s="29">
        <f>'Totale Verbräuche Odyssee'!N97*1000</f>
        <v>392.6</v>
      </c>
      <c r="Q28" s="29">
        <f>'Totale Verbräuche Odyssee'!O97*1000</f>
        <v>407.2</v>
      </c>
      <c r="R28" s="29">
        <f>'Totale Verbräuche Odyssee'!P97*1000</f>
        <v>414.5</v>
      </c>
      <c r="S28" s="29">
        <f>'Totale Verbräuche Odyssee'!Q97*1000</f>
        <v>454.29999999999995</v>
      </c>
      <c r="T28" s="29">
        <f>'Totale Verbräuche Odyssee'!R97*1000</f>
        <v>491</v>
      </c>
      <c r="U28" s="29">
        <f>'Totale Verbräuche Odyssee'!S97*1000</f>
        <v>503.49999999999994</v>
      </c>
      <c r="V28" s="29">
        <f>'Totale Verbräuche Odyssee'!T97*1000</f>
        <v>521.20000000000005</v>
      </c>
      <c r="W28" s="29">
        <f>'Totale Verbräuche Odyssee'!U97*1000</f>
        <v>569.9</v>
      </c>
      <c r="X28" s="29">
        <f>'Totale Verbräuche Odyssee'!V97*1000</f>
        <v>618.9</v>
      </c>
      <c r="Y28" s="29">
        <f>'Totale Verbräuche Odyssee'!W97*1000</f>
        <v>623.29999999999995</v>
      </c>
      <c r="Z28" s="29">
        <f>'Totale Verbräuche Odyssee'!X97*1000</f>
        <v>648</v>
      </c>
      <c r="AA28" s="29">
        <f>'Totale Verbräuche Odyssee'!Y97*1000</f>
        <v>655.29999999999995</v>
      </c>
      <c r="AB28" s="29">
        <f>'Totale Verbräuche Odyssee'!Z97*1000</f>
        <v>649</v>
      </c>
      <c r="AC28" s="29">
        <f>'Totale Verbräuche Odyssee'!AA97*1000</f>
        <v>615.4</v>
      </c>
      <c r="AD28" s="29">
        <f>'Totale Verbräuche Odyssee'!AB97*1000</f>
        <v>680.5</v>
      </c>
      <c r="AE28" s="29">
        <f>'Totale Verbräuche Odyssee'!AC97*1000</f>
        <v>639.20000000000005</v>
      </c>
      <c r="AF28" s="29">
        <f>'Totale Verbräuche Odyssee'!AD97*1000</f>
        <v>677.8</v>
      </c>
      <c r="AG28" s="29">
        <f>'Totale Verbräuche Odyssee'!AE97*1000</f>
        <v>694.8</v>
      </c>
      <c r="AH28" t="e">
        <f>'Totale Verbräuche Odyssee'!AF97*1000</f>
        <v>#VALUE!</v>
      </c>
      <c r="BC28" s="31">
        <f t="shared" si="16"/>
        <v>4.8328400427467631E-2</v>
      </c>
      <c r="BD28" s="31">
        <f t="shared" si="17"/>
        <v>5.2539761368122141E-2</v>
      </c>
      <c r="BE28" s="31">
        <f t="shared" si="18"/>
        <v>5.1100011157887877E-2</v>
      </c>
      <c r="BF28" s="31">
        <f t="shared" si="19"/>
        <v>5.3453844255295563E-2</v>
      </c>
      <c r="BG28" s="31">
        <f t="shared" si="20"/>
        <v>5.665743443585778E-2</v>
      </c>
      <c r="BH28" s="31">
        <f t="shared" si="21"/>
        <v>5.7268032481298553E-2</v>
      </c>
      <c r="BI28" s="31">
        <f t="shared" si="22"/>
        <v>5.6643174874803297E-2</v>
      </c>
      <c r="BJ28" s="31">
        <f t="shared" si="23"/>
        <v>5.847958241882896E-2</v>
      </c>
      <c r="BK28" s="31">
        <f t="shared" si="24"/>
        <v>5.384117896683225E-2</v>
      </c>
      <c r="BL28" s="31">
        <f t="shared" si="25"/>
        <v>5.5241360244737643E-2</v>
      </c>
      <c r="BM28" s="31">
        <f t="shared" si="26"/>
        <v>5.5582443691576632E-2</v>
      </c>
      <c r="BO28" s="37">
        <f t="shared" si="27"/>
        <v>5.4466838574791662E-2</v>
      </c>
    </row>
    <row r="29" spans="1:68" x14ac:dyDescent="0.25">
      <c r="A29" t="s">
        <v>188</v>
      </c>
      <c r="B29" t="s">
        <v>181</v>
      </c>
      <c r="C29" t="s">
        <v>171</v>
      </c>
      <c r="D29" t="s">
        <v>182</v>
      </c>
      <c r="E29" s="29">
        <f>'Totale Verbräuche Odyssee'!C98*1000</f>
        <v>225.39999999999998</v>
      </c>
      <c r="F29" s="29">
        <f>'Totale Verbräuche Odyssee'!D98*1000</f>
        <v>187.1</v>
      </c>
      <c r="G29" s="29">
        <f>'Totale Verbräuche Odyssee'!E98*1000</f>
        <v>168.7</v>
      </c>
      <c r="H29" s="29">
        <f>'Totale Verbräuche Odyssee'!F98*1000</f>
        <v>178.79999999999998</v>
      </c>
      <c r="I29" s="29">
        <f>'Totale Verbräuche Odyssee'!G98*1000</f>
        <v>202.1</v>
      </c>
      <c r="J29" s="29">
        <f>'Totale Verbräuche Odyssee'!H98*1000</f>
        <v>214.9</v>
      </c>
      <c r="K29" s="29">
        <f>'Totale Verbräuche Odyssee'!I98*1000</f>
        <v>239.6</v>
      </c>
      <c r="L29" s="29">
        <f>'Totale Verbräuche Odyssee'!J98*1000</f>
        <v>255.5</v>
      </c>
      <c r="M29" s="29">
        <f>'Totale Verbräuche Odyssee'!K98*1000</f>
        <v>287</v>
      </c>
      <c r="N29" s="29">
        <f>'Totale Verbräuche Odyssee'!L98*1000</f>
        <v>341.6</v>
      </c>
      <c r="O29" s="29">
        <f>'Totale Verbräuche Odyssee'!M98*1000</f>
        <v>362</v>
      </c>
      <c r="P29" s="29">
        <f>'Totale Verbräuche Odyssee'!N98*1000</f>
        <v>378.40000000000003</v>
      </c>
      <c r="Q29" s="29">
        <f>'Totale Verbräuche Odyssee'!O98*1000</f>
        <v>387.1</v>
      </c>
      <c r="R29" s="29">
        <f>'Totale Verbräuche Odyssee'!P98*1000</f>
        <v>415.3</v>
      </c>
      <c r="S29" s="29">
        <f>'Totale Verbräuche Odyssee'!Q98*1000</f>
        <v>457.2</v>
      </c>
      <c r="T29" s="29">
        <f>'Totale Verbräuche Odyssee'!R98*1000</f>
        <v>510.60000000000008</v>
      </c>
      <c r="U29" s="29">
        <f>'Totale Verbräuche Odyssee'!S98*1000</f>
        <v>515</v>
      </c>
      <c r="V29" s="29">
        <f>'Totale Verbräuche Odyssee'!T98*1000</f>
        <v>540.6</v>
      </c>
      <c r="W29" s="29">
        <f>'Totale Verbräuche Odyssee'!U98*1000</f>
        <v>594.09999999999991</v>
      </c>
      <c r="X29" s="29">
        <f>'Totale Verbräuche Odyssee'!V98*1000</f>
        <v>640</v>
      </c>
      <c r="Y29" s="29">
        <f>'Totale Verbräuche Odyssee'!W98*1000</f>
        <v>640.9</v>
      </c>
      <c r="Z29" s="29">
        <f>'Totale Verbräuche Odyssee'!X98*1000</f>
        <v>667.6</v>
      </c>
      <c r="AA29" s="29">
        <f>'Totale Verbräuche Odyssee'!Y98*1000</f>
        <v>672</v>
      </c>
      <c r="AB29" s="29">
        <f>'Totale Verbräuche Odyssee'!Z98*1000</f>
        <v>670.8</v>
      </c>
      <c r="AC29" s="29">
        <f>'Totale Verbräuche Odyssee'!AA98*1000</f>
        <v>657.69999999999993</v>
      </c>
      <c r="AD29" s="29">
        <f>'Totale Verbräuche Odyssee'!AB98*1000</f>
        <v>675.2</v>
      </c>
      <c r="AE29" s="29">
        <f>'Totale Verbräuche Odyssee'!AC98*1000</f>
        <v>644.29999999999995</v>
      </c>
      <c r="AF29" s="29">
        <f>'Totale Verbräuche Odyssee'!AD98*1000</f>
        <v>688.9</v>
      </c>
      <c r="AG29" s="29">
        <f>'Totale Verbräuche Odyssee'!AE98*1000</f>
        <v>707.6</v>
      </c>
      <c r="AH29" t="e">
        <f>'Totale Verbräuche Odyssee'!AF98*1000</f>
        <v>#VALUE!</v>
      </c>
      <c r="BC29" s="31">
        <f t="shared" si="16"/>
        <v>5.0380597813578724E-2</v>
      </c>
      <c r="BD29" s="31">
        <f t="shared" si="17"/>
        <v>5.4330986064951001E-2</v>
      </c>
      <c r="BE29" s="31">
        <f t="shared" si="18"/>
        <v>5.2542912162827436E-2</v>
      </c>
      <c r="BF29" s="31">
        <f t="shared" si="19"/>
        <v>5.5070658063017461E-2</v>
      </c>
      <c r="BG29" s="31">
        <f t="shared" si="20"/>
        <v>5.8101321441929546E-2</v>
      </c>
      <c r="BH29" s="31">
        <f t="shared" si="21"/>
        <v>5.9191673633983151E-2</v>
      </c>
      <c r="BI29" s="31">
        <f t="shared" si="22"/>
        <v>6.0536587772437644E-2</v>
      </c>
      <c r="BJ29" s="31">
        <f t="shared" si="23"/>
        <v>5.8024120571922584E-2</v>
      </c>
      <c r="BK29" s="31">
        <f t="shared" si="24"/>
        <v>5.42707628415676E-2</v>
      </c>
      <c r="BL29" s="31">
        <f t="shared" si="25"/>
        <v>5.6146021057243679E-2</v>
      </c>
      <c r="BM29" s="31">
        <f t="shared" si="26"/>
        <v>5.6606415020379428E-2</v>
      </c>
      <c r="BO29" s="37">
        <f t="shared" si="27"/>
        <v>5.592745967671256E-2</v>
      </c>
    </row>
    <row r="30" spans="1:68" x14ac:dyDescent="0.25">
      <c r="A30" t="s">
        <v>188</v>
      </c>
      <c r="B30" t="s">
        <v>183</v>
      </c>
      <c r="C30" t="s">
        <v>2</v>
      </c>
      <c r="D30" t="s">
        <v>184</v>
      </c>
      <c r="E30" s="29">
        <f>E31-SUM(E23:E29)</f>
        <v>3468.0680000000002</v>
      </c>
      <c r="F30" s="29">
        <f t="shared" ref="F30:AH30" si="28">F31-SUM(F23:F29)</f>
        <v>2947.4110000000001</v>
      </c>
      <c r="G30" s="29">
        <f t="shared" si="28"/>
        <v>2363.5169999999998</v>
      </c>
      <c r="H30" s="29">
        <f t="shared" si="28"/>
        <v>2304.9830000000002</v>
      </c>
      <c r="I30" s="29">
        <f t="shared" si="28"/>
        <v>2555.8720000000003</v>
      </c>
      <c r="J30" s="29">
        <f t="shared" si="28"/>
        <v>3572.4350000000013</v>
      </c>
      <c r="K30" s="29">
        <f t="shared" si="28"/>
        <v>3285.0609999999997</v>
      </c>
      <c r="L30" s="29">
        <f t="shared" si="28"/>
        <v>3447.3300000000008</v>
      </c>
      <c r="M30" s="29">
        <f t="shared" si="28"/>
        <v>3606.9230000000007</v>
      </c>
      <c r="N30" s="29">
        <f t="shared" si="28"/>
        <v>3479.0979999999981</v>
      </c>
      <c r="O30" s="29">
        <f t="shared" si="28"/>
        <v>3258.4450000000006</v>
      </c>
      <c r="P30" s="29">
        <f t="shared" si="28"/>
        <v>3837.5220000000008</v>
      </c>
      <c r="Q30" s="29">
        <f t="shared" si="28"/>
        <v>3973.7410000000009</v>
      </c>
      <c r="R30" s="29">
        <f t="shared" si="28"/>
        <v>4172.6470000000018</v>
      </c>
      <c r="S30" s="29">
        <f t="shared" si="28"/>
        <v>4190.3759999999993</v>
      </c>
      <c r="T30" s="29">
        <f t="shared" si="28"/>
        <v>4187.1169999999984</v>
      </c>
      <c r="U30" s="29">
        <f t="shared" si="28"/>
        <v>3879.1050000000005</v>
      </c>
      <c r="V30" s="29">
        <f t="shared" si="28"/>
        <v>3595.7740000000013</v>
      </c>
      <c r="W30" s="29">
        <f t="shared" si="28"/>
        <v>3729.098</v>
      </c>
      <c r="X30" s="29">
        <f t="shared" si="28"/>
        <v>3757.0469999999996</v>
      </c>
      <c r="Y30" s="29">
        <f t="shared" si="28"/>
        <v>4175.4410000000007</v>
      </c>
      <c r="Z30" s="29">
        <f t="shared" si="28"/>
        <v>3926.0470000000005</v>
      </c>
      <c r="AA30" s="29">
        <f t="shared" si="28"/>
        <v>3601.8930000000009</v>
      </c>
      <c r="AB30" s="29">
        <f t="shared" si="28"/>
        <v>3525.6709999999994</v>
      </c>
      <c r="AC30" s="29">
        <f t="shared" si="28"/>
        <v>3115.0690000000022</v>
      </c>
      <c r="AD30" s="29">
        <f t="shared" si="28"/>
        <v>3780.7610000000013</v>
      </c>
      <c r="AE30" s="29">
        <f t="shared" si="28"/>
        <v>3951.1620000000021</v>
      </c>
      <c r="AF30" s="29">
        <f t="shared" si="28"/>
        <v>4061.5339999999997</v>
      </c>
      <c r="AG30" s="29">
        <f t="shared" si="28"/>
        <v>4080.5530000000017</v>
      </c>
      <c r="AH30" s="29" t="e">
        <f t="shared" si="28"/>
        <v>#VALUE!</v>
      </c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C30" s="31">
        <f t="shared" si="16"/>
        <v>0.3162332714112453</v>
      </c>
      <c r="BD30" s="31">
        <f t="shared" si="17"/>
        <v>0.31894385656619678</v>
      </c>
      <c r="BE30" s="31">
        <f t="shared" si="18"/>
        <v>0.34231522812305881</v>
      </c>
      <c r="BF30" s="31">
        <f t="shared" si="19"/>
        <v>0.32386158160026296</v>
      </c>
      <c r="BG30" s="31">
        <f t="shared" si="20"/>
        <v>0.31142074850064877</v>
      </c>
      <c r="BH30" s="31">
        <f t="shared" si="21"/>
        <v>0.31110668928562757</v>
      </c>
      <c r="BI30" s="31">
        <f t="shared" si="22"/>
        <v>0.28671985393902955</v>
      </c>
      <c r="BJ30" s="31">
        <f t="shared" si="23"/>
        <v>0.32490422410785347</v>
      </c>
      <c r="BK30" s="31">
        <f t="shared" si="24"/>
        <v>0.3328148003268882</v>
      </c>
      <c r="BL30" s="31">
        <f t="shared" si="25"/>
        <v>0.33101897733881713</v>
      </c>
      <c r="BM30" s="31">
        <f t="shared" si="26"/>
        <v>0.32643509981720525</v>
      </c>
      <c r="BO30" s="37">
        <f t="shared" si="27"/>
        <v>0.32052493918334851</v>
      </c>
    </row>
    <row r="31" spans="1:68" x14ac:dyDescent="0.25">
      <c r="A31" t="s">
        <v>188</v>
      </c>
      <c r="B31" t="s">
        <v>185</v>
      </c>
      <c r="C31" t="s">
        <v>2</v>
      </c>
      <c r="D31" t="s">
        <v>186</v>
      </c>
      <c r="E31" s="29">
        <f>'Energieverbrauch_GHD+A(Landw+F)'!C65</f>
        <v>10838.518</v>
      </c>
      <c r="F31" s="29">
        <f>'Energieverbrauch_GHD+A(Landw+F)'!D65</f>
        <v>7822.7430000000004</v>
      </c>
      <c r="G31" s="29">
        <f>'Energieverbrauch_GHD+A(Landw+F)'!E65</f>
        <v>6711.1929999999993</v>
      </c>
      <c r="H31" s="29">
        <f>'Energieverbrauch_GHD+A(Landw+F)'!F65</f>
        <v>6656.8389999999999</v>
      </c>
      <c r="I31" s="29">
        <f>'Energieverbrauch_GHD+A(Landw+F)'!G65</f>
        <v>7154.5190000000002</v>
      </c>
      <c r="J31" s="29">
        <f>'Energieverbrauch_GHD+A(Landw+F)'!H65</f>
        <v>8131.0349999999999</v>
      </c>
      <c r="K31" s="29">
        <f>'Energieverbrauch_GHD+A(Landw+F)'!I65</f>
        <v>7867.4939999999997</v>
      </c>
      <c r="L31" s="29">
        <f>'Energieverbrauch_GHD+A(Landw+F)'!J65</f>
        <v>8467.4320000000007</v>
      </c>
      <c r="M31" s="29">
        <f>'Energieverbrauch_GHD+A(Landw+F)'!K65</f>
        <v>8826.0750000000007</v>
      </c>
      <c r="N31" s="29">
        <f>'Energieverbrauch_GHD+A(Landw+F)'!L65</f>
        <v>9546.2389999999996</v>
      </c>
      <c r="O31" s="29">
        <f>'Energieverbrauch_GHD+A(Landw+F)'!M65</f>
        <v>9478.68</v>
      </c>
      <c r="P31" s="29">
        <f>'Energieverbrauch_GHD+A(Landw+F)'!N65</f>
        <v>10143.331</v>
      </c>
      <c r="Q31" s="29">
        <f>'Energieverbrauch_GHD+A(Landw+F)'!O65</f>
        <v>10294.986000000001</v>
      </c>
      <c r="R31" s="29">
        <f>'Energieverbrauch_GHD+A(Landw+F)'!P65</f>
        <v>10784.798000000001</v>
      </c>
      <c r="S31" s="29">
        <f>'Energieverbrauch_GHD+A(Landw+F)'!Q65</f>
        <v>10846.168</v>
      </c>
      <c r="T31" s="29">
        <f>'Energieverbrauch_GHD+A(Landw+F)'!R65</f>
        <v>11268.882</v>
      </c>
      <c r="U31" s="29">
        <f>'Energieverbrauch_GHD+A(Landw+F)'!S65</f>
        <v>11232.672</v>
      </c>
      <c r="V31" s="29">
        <f>'Energieverbrauch_GHD+A(Landw+F)'!T65</f>
        <v>11082.978000000001</v>
      </c>
      <c r="W31" s="29">
        <f>'Energieverbrauch_GHD+A(Landw+F)'!U65</f>
        <v>11792.237999999999</v>
      </c>
      <c r="X31" s="29">
        <f>'Energieverbrauch_GHD+A(Landw+F)'!V65</f>
        <v>11779.65</v>
      </c>
      <c r="Y31" s="29">
        <f>'Energieverbrauch_GHD+A(Landw+F)'!W65</f>
        <v>12197.649000000001</v>
      </c>
      <c r="Z31" s="29">
        <f>'Energieverbrauch_GHD+A(Landw+F)'!X65</f>
        <v>12122.608</v>
      </c>
      <c r="AA31" s="29">
        <f>'Energieverbrauch_GHD+A(Landw+F)'!Y65</f>
        <v>11566.002</v>
      </c>
      <c r="AB31" s="29">
        <f>'Energieverbrauch_GHD+A(Landw+F)'!Z65</f>
        <v>11332.674999999999</v>
      </c>
      <c r="AC31" s="29">
        <f>'Energieverbrauch_GHD+A(Landw+F)'!AA65</f>
        <v>10864.504000000001</v>
      </c>
      <c r="AD31" s="29">
        <f>'Energieverbrauch_GHD+A(Landw+F)'!AB65</f>
        <v>11636.54</v>
      </c>
      <c r="AE31" s="29">
        <f>'Energieverbrauch_GHD+A(Landw+F)'!AC65</f>
        <v>11871.954000000002</v>
      </c>
      <c r="AF31" s="29">
        <f>'Energieverbrauch_GHD+A(Landw+F)'!AD65</f>
        <v>12269.791999999999</v>
      </c>
      <c r="AG31" s="29">
        <f>'Energieverbrauch_GHD+A(Landw+F)'!AE65</f>
        <v>12500.35</v>
      </c>
      <c r="AH31" s="29">
        <f>'Energieverbrauch_GHD+A(Landw+F)'!AF65</f>
        <v>12562.293</v>
      </c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O31" s="37"/>
    </row>
    <row r="32" spans="1:68" ht="15" customHeight="1" x14ac:dyDescent="0.25">
      <c r="A32" t="s">
        <v>189</v>
      </c>
      <c r="B32" t="s">
        <v>168</v>
      </c>
      <c r="C32" t="s">
        <v>2</v>
      </c>
      <c r="D32" t="s">
        <v>169</v>
      </c>
      <c r="E32" s="29">
        <f>Landwirtschaft!C23+Fischerei!C23</f>
        <v>17847.253000000001</v>
      </c>
      <c r="F32" s="29">
        <f>Landwirtschaft!D23+Fischerei!D23</f>
        <v>17204.804</v>
      </c>
      <c r="G32" s="29">
        <f>Landwirtschaft!E23+Fischerei!E23</f>
        <v>13520.947</v>
      </c>
      <c r="H32" s="29">
        <f>Landwirtschaft!F23+Fischerei!F23</f>
        <v>12894.203</v>
      </c>
      <c r="I32" s="29">
        <f>Landwirtschaft!G23+Fischerei!G23</f>
        <v>12838.843000000001</v>
      </c>
      <c r="J32" s="29">
        <f>Landwirtschaft!H23+Fischerei!H23</f>
        <v>14332.514999999999</v>
      </c>
      <c r="K32" s="29">
        <f>Landwirtschaft!I23+Fischerei!I23</f>
        <v>8711.7559999999994</v>
      </c>
      <c r="L32" s="29">
        <f>Landwirtschaft!J23+Fischerei!J23</f>
        <v>6767.3720000000003</v>
      </c>
      <c r="M32" s="29">
        <f>Landwirtschaft!K23+Fischerei!K23</f>
        <v>6364.8180000000002</v>
      </c>
      <c r="N32" s="29">
        <f>Landwirtschaft!L23+Fischerei!L23</f>
        <v>7586.3580000000002</v>
      </c>
      <c r="O32" s="29">
        <f>Landwirtschaft!M23+Fischerei!M23</f>
        <v>7690.15</v>
      </c>
      <c r="P32" s="29">
        <f>Landwirtschaft!N23+Fischerei!N23</f>
        <v>7049.7110000000002</v>
      </c>
      <c r="Q32" s="29">
        <f>Landwirtschaft!O23+Fischerei!O23</f>
        <v>6632.2910000000002</v>
      </c>
      <c r="R32" s="29">
        <f>Landwirtschaft!P23+Fischerei!P23</f>
        <v>6544.2520000000004</v>
      </c>
      <c r="S32" s="29">
        <f>Landwirtschaft!Q23+Fischerei!Q23</f>
        <v>6489.0119999999997</v>
      </c>
      <c r="T32" s="29">
        <f>Landwirtschaft!R23+Fischerei!R23</f>
        <v>6368.4850000000006</v>
      </c>
      <c r="U32" s="29">
        <f>Landwirtschaft!S23+Fischerei!S23</f>
        <v>6525.5570000000007</v>
      </c>
      <c r="V32" s="29">
        <f>Landwirtschaft!T23+Fischerei!T23</f>
        <v>6063.8410000000003</v>
      </c>
      <c r="W32" s="29">
        <f>Landwirtschaft!U23+Fischerei!U23</f>
        <v>6056.6970000000001</v>
      </c>
      <c r="X32" s="29">
        <f>Landwirtschaft!V23+Fischerei!V23</f>
        <v>5980.75</v>
      </c>
      <c r="Y32" s="29">
        <f>Landwirtschaft!W23+Fischerei!W23</f>
        <v>6358.2349999999997</v>
      </c>
      <c r="Z32" s="29">
        <f>Landwirtschaft!X23+Fischerei!X23</f>
        <v>6380.2150000000001</v>
      </c>
      <c r="AA32" s="29">
        <f>Landwirtschaft!Y23+Fischerei!Y23</f>
        <v>6560.9809999999998</v>
      </c>
      <c r="AB32" s="29">
        <f>Landwirtschaft!Z23+Fischerei!Z23</f>
        <v>7100.6189999999997</v>
      </c>
      <c r="AC32" s="29">
        <f>Landwirtschaft!AA23+Fischerei!AA23</f>
        <v>7163.5910000000003</v>
      </c>
      <c r="AD32" s="29">
        <f>Landwirtschaft!AB23+Fischerei!AB23</f>
        <v>7066.6930000000002</v>
      </c>
      <c r="AE32" s="29">
        <f>Landwirtschaft!AC23+Fischerei!AC23</f>
        <v>7459.6549999999997</v>
      </c>
      <c r="AF32" s="29">
        <f>Landwirtschaft!AD23+Fischerei!AD23</f>
        <v>7447.3389999999999</v>
      </c>
      <c r="AG32" s="29">
        <f>Landwirtschaft!AE23+Fischerei!AE23</f>
        <v>7225.2119999999995</v>
      </c>
      <c r="BC32" s="31">
        <f>W32/W40</f>
        <v>0.14158832788139183</v>
      </c>
      <c r="BD32" s="31">
        <f t="shared" ref="BD32:BK32" si="29">X32/X40</f>
        <v>0.14729416258019723</v>
      </c>
      <c r="BE32" s="31">
        <f t="shared" si="29"/>
        <v>0.14403125874748587</v>
      </c>
      <c r="BF32" s="31">
        <f t="shared" si="29"/>
        <v>0.14902910923935092</v>
      </c>
      <c r="BG32" s="31">
        <f t="shared" si="29"/>
        <v>0.15654675983655622</v>
      </c>
      <c r="BH32" s="31">
        <f t="shared" si="29"/>
        <v>0.16863001387727777</v>
      </c>
      <c r="BI32" s="31">
        <f t="shared" si="29"/>
        <v>0.17407139672351418</v>
      </c>
      <c r="BJ32" s="31">
        <f t="shared" si="29"/>
        <v>0.16949160550780748</v>
      </c>
      <c r="BK32" s="31">
        <f t="shared" si="29"/>
        <v>0.17182941184817205</v>
      </c>
      <c r="BL32" s="31">
        <f>AF32/$AF$220</f>
        <v>4.6357622324879381E-2</v>
      </c>
      <c r="BM32" s="31">
        <f>AG32/$AG$220</f>
        <v>4.4573691951363792E-2</v>
      </c>
      <c r="BO32" s="37">
        <v>0.151</v>
      </c>
      <c r="BP32" t="s">
        <v>227</v>
      </c>
    </row>
    <row r="33" spans="1:68" ht="15" customHeight="1" x14ac:dyDescent="0.25">
      <c r="A33" t="s">
        <v>189</v>
      </c>
      <c r="B33" t="s">
        <v>170</v>
      </c>
      <c r="C33" t="s">
        <v>171</v>
      </c>
      <c r="D33" t="s">
        <v>172</v>
      </c>
      <c r="E33" s="29">
        <f>E40*$BO$33</f>
        <v>5265.6170344736702</v>
      </c>
      <c r="F33" s="29">
        <f t="shared" ref="F33:AG33" si="30">F40*$BO$33</f>
        <v>5416.1291890710845</v>
      </c>
      <c r="G33" s="29">
        <f t="shared" si="30"/>
        <v>3519.1150160009802</v>
      </c>
      <c r="H33" s="29">
        <f t="shared" si="30"/>
        <v>3252.0703213850675</v>
      </c>
      <c r="I33" s="29">
        <f t="shared" si="30"/>
        <v>3167.0225401482558</v>
      </c>
      <c r="J33" s="29">
        <f t="shared" si="30"/>
        <v>4209.1764374742452</v>
      </c>
      <c r="K33" s="29">
        <f t="shared" si="30"/>
        <v>3528.7217780404712</v>
      </c>
      <c r="L33" s="29">
        <f t="shared" si="30"/>
        <v>3376.8129128641467</v>
      </c>
      <c r="M33" s="29">
        <f t="shared" si="30"/>
        <v>3683.8292602211363</v>
      </c>
      <c r="N33" s="29">
        <f t="shared" si="30"/>
        <v>4129.0698633596858</v>
      </c>
      <c r="O33" s="29">
        <f t="shared" si="30"/>
        <v>4190.9281424729825</v>
      </c>
      <c r="P33" s="29">
        <f t="shared" si="30"/>
        <v>4408.4294367841694</v>
      </c>
      <c r="Q33" s="29">
        <f t="shared" si="30"/>
        <v>4152.5154770317231</v>
      </c>
      <c r="R33" s="29">
        <f t="shared" si="30"/>
        <v>4605.4339711127177</v>
      </c>
      <c r="S33" s="29">
        <f t="shared" si="30"/>
        <v>4668.0798279546243</v>
      </c>
      <c r="T33" s="29">
        <f t="shared" si="30"/>
        <v>4251.0658519036015</v>
      </c>
      <c r="U33" s="29">
        <f t="shared" si="30"/>
        <v>4218.0569219156405</v>
      </c>
      <c r="V33" s="29">
        <f t="shared" si="30"/>
        <v>4030.5647196520699</v>
      </c>
      <c r="W33" s="29">
        <f t="shared" si="30"/>
        <v>4243.0809643528373</v>
      </c>
      <c r="X33" s="29">
        <f t="shared" si="30"/>
        <v>4027.5694445046111</v>
      </c>
      <c r="Y33" s="29">
        <f t="shared" si="30"/>
        <v>4378.7761433905234</v>
      </c>
      <c r="Z33" s="29">
        <f t="shared" si="30"/>
        <v>4246.5587052524315</v>
      </c>
      <c r="AA33" s="29">
        <f t="shared" si="30"/>
        <v>4157.1684346729498</v>
      </c>
      <c r="AB33" s="29">
        <f t="shared" si="30"/>
        <v>4176.7093887370893</v>
      </c>
      <c r="AC33" s="29">
        <f t="shared" si="30"/>
        <v>4082.030940393709</v>
      </c>
      <c r="AD33" s="29">
        <f t="shared" si="30"/>
        <v>4135.6231250468445</v>
      </c>
      <c r="AE33" s="29">
        <f t="shared" si="30"/>
        <v>4306.1996654053582</v>
      </c>
      <c r="AF33" s="29">
        <f t="shared" si="30"/>
        <v>4408.0270182898403</v>
      </c>
      <c r="AG33" s="29">
        <f t="shared" si="30"/>
        <v>4324.8476015487577</v>
      </c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O33" s="37">
        <v>9.9191149698933542E-2</v>
      </c>
      <c r="BP33" t="s">
        <v>227</v>
      </c>
    </row>
    <row r="34" spans="1:68" ht="15" customHeight="1" x14ac:dyDescent="0.25">
      <c r="A34" t="s">
        <v>189</v>
      </c>
      <c r="B34" t="s">
        <v>173</v>
      </c>
      <c r="C34" t="s">
        <v>171</v>
      </c>
      <c r="D34" t="s">
        <v>174</v>
      </c>
      <c r="E34" s="29">
        <f>E40*$BO$34</f>
        <v>4142.072834265653</v>
      </c>
      <c r="F34" s="29">
        <f t="shared" ref="F34:AG34" si="31">F40*$BO$34</f>
        <v>4260.4696532335283</v>
      </c>
      <c r="G34" s="29">
        <f t="shared" si="31"/>
        <v>2768.2284171072461</v>
      </c>
      <c r="H34" s="29">
        <f t="shared" si="31"/>
        <v>2558.1640375935726</v>
      </c>
      <c r="I34" s="29">
        <f t="shared" si="31"/>
        <v>2491.2632162901532</v>
      </c>
      <c r="J34" s="29">
        <f t="shared" si="31"/>
        <v>3311.0488784408631</v>
      </c>
      <c r="K34" s="29">
        <f t="shared" si="31"/>
        <v>2775.7853487656848</v>
      </c>
      <c r="L34" s="29">
        <f t="shared" si="31"/>
        <v>2656.2898405258097</v>
      </c>
      <c r="M34" s="29">
        <f t="shared" si="31"/>
        <v>2897.7969732582542</v>
      </c>
      <c r="N34" s="29">
        <f t="shared" si="31"/>
        <v>3248.0349406034393</v>
      </c>
      <c r="O34" s="29">
        <f t="shared" si="31"/>
        <v>3296.6942897000681</v>
      </c>
      <c r="P34" s="29">
        <f t="shared" si="31"/>
        <v>3467.7865276440375</v>
      </c>
      <c r="Q34" s="29">
        <f t="shared" si="31"/>
        <v>3266.4778768895071</v>
      </c>
      <c r="R34" s="29">
        <f t="shared" si="31"/>
        <v>3622.7554751628345</v>
      </c>
      <c r="S34" s="29">
        <f t="shared" si="31"/>
        <v>3672.0343536124692</v>
      </c>
      <c r="T34" s="29">
        <f t="shared" si="31"/>
        <v>3344.0001934368415</v>
      </c>
      <c r="U34" s="29">
        <f t="shared" si="31"/>
        <v>3318.0345010410265</v>
      </c>
      <c r="V34" s="29">
        <f t="shared" si="31"/>
        <v>3170.5482040794009</v>
      </c>
      <c r="W34" s="29">
        <f t="shared" si="31"/>
        <v>3337.7190709032138</v>
      </c>
      <c r="X34" s="29">
        <f t="shared" si="31"/>
        <v>3168.192041878805</v>
      </c>
      <c r="Y34" s="29">
        <f t="shared" si="31"/>
        <v>3444.4604672396822</v>
      </c>
      <c r="Z34" s="29">
        <f t="shared" si="31"/>
        <v>3340.4547533523014</v>
      </c>
      <c r="AA34" s="29">
        <f t="shared" si="31"/>
        <v>3270.1380157333574</v>
      </c>
      <c r="AB34" s="29">
        <f t="shared" si="31"/>
        <v>3285.5094440872986</v>
      </c>
      <c r="AC34" s="29">
        <f t="shared" si="31"/>
        <v>3211.0328867710223</v>
      </c>
      <c r="AD34" s="29">
        <f t="shared" si="31"/>
        <v>3253.1899085839254</v>
      </c>
      <c r="AE34" s="29">
        <f t="shared" si="31"/>
        <v>3387.3699010437535</v>
      </c>
      <c r="AF34" s="29">
        <f t="shared" si="31"/>
        <v>3467.4699746736151</v>
      </c>
      <c r="AG34" s="29">
        <f t="shared" si="31"/>
        <v>3402.0388580166978</v>
      </c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O34" s="37">
        <v>7.8026366877362155E-2</v>
      </c>
      <c r="BP34" t="s">
        <v>227</v>
      </c>
    </row>
    <row r="35" spans="1:68" ht="15" customHeight="1" x14ac:dyDescent="0.25">
      <c r="A35" t="s">
        <v>189</v>
      </c>
      <c r="B35" t="s">
        <v>175</v>
      </c>
      <c r="C35" t="s">
        <v>171</v>
      </c>
      <c r="D35" t="s">
        <v>176</v>
      </c>
      <c r="E35" s="29">
        <f>E40*$BO$35</f>
        <v>2753.8175576453464</v>
      </c>
      <c r="F35" s="29">
        <f t="shared" ref="F35:AG35" si="32">F40*$BO$35</f>
        <v>2832.532551777239</v>
      </c>
      <c r="G35" s="29">
        <f t="shared" si="32"/>
        <v>1840.4302202363936</v>
      </c>
      <c r="H35" s="29">
        <f t="shared" si="32"/>
        <v>1700.7709241093164</v>
      </c>
      <c r="I35" s="29">
        <f t="shared" si="32"/>
        <v>1656.2925521207385</v>
      </c>
      <c r="J35" s="29">
        <f t="shared" si="32"/>
        <v>2201.3192187840687</v>
      </c>
      <c r="K35" s="29">
        <f t="shared" si="32"/>
        <v>1845.454374063622</v>
      </c>
      <c r="L35" s="29">
        <f t="shared" si="32"/>
        <v>1766.0089268642216</v>
      </c>
      <c r="M35" s="29">
        <f t="shared" si="32"/>
        <v>1926.5726371189933</v>
      </c>
      <c r="N35" s="29">
        <f t="shared" si="32"/>
        <v>2159.4250041392806</v>
      </c>
      <c r="O35" s="29">
        <f t="shared" si="32"/>
        <v>2191.7757075787213</v>
      </c>
      <c r="P35" s="29">
        <f t="shared" si="32"/>
        <v>2305.5247476557697</v>
      </c>
      <c r="Q35" s="29">
        <f t="shared" si="32"/>
        <v>2171.6866141570854</v>
      </c>
      <c r="R35" s="29">
        <f t="shared" si="32"/>
        <v>2408.5543721077365</v>
      </c>
      <c r="S35" s="29">
        <f t="shared" si="32"/>
        <v>2441.3169637196083</v>
      </c>
      <c r="T35" s="29">
        <f t="shared" si="32"/>
        <v>2223.2265857991433</v>
      </c>
      <c r="U35" s="29">
        <f t="shared" si="32"/>
        <v>2205.9635432412038</v>
      </c>
      <c r="V35" s="29">
        <f t="shared" si="32"/>
        <v>2107.9086875358412</v>
      </c>
      <c r="W35" s="29">
        <f t="shared" si="32"/>
        <v>2219.0506414816668</v>
      </c>
      <c r="X35" s="29">
        <f t="shared" si="32"/>
        <v>2106.3422156034826</v>
      </c>
      <c r="Y35" s="29">
        <f t="shared" si="32"/>
        <v>2290.0166392128631</v>
      </c>
      <c r="Z35" s="29">
        <f t="shared" si="32"/>
        <v>2220.8694338259529</v>
      </c>
      <c r="AA35" s="29">
        <f t="shared" si="32"/>
        <v>2174.1200225047687</v>
      </c>
      <c r="AB35" s="29">
        <f t="shared" si="32"/>
        <v>2184.3395698137856</v>
      </c>
      <c r="AC35" s="29">
        <f t="shared" si="32"/>
        <v>2134.824542102569</v>
      </c>
      <c r="AD35" s="29">
        <f t="shared" si="32"/>
        <v>2162.8522353594385</v>
      </c>
      <c r="AE35" s="29">
        <f t="shared" si="32"/>
        <v>2252.0605216222521</v>
      </c>
      <c r="AF35" s="29">
        <f t="shared" si="32"/>
        <v>2305.3142904371853</v>
      </c>
      <c r="AG35" s="29">
        <f t="shared" si="32"/>
        <v>2261.8130375438122</v>
      </c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O35" s="37">
        <v>5.1875084689149725E-2</v>
      </c>
      <c r="BP35" t="s">
        <v>227</v>
      </c>
    </row>
    <row r="36" spans="1:68" ht="15" customHeight="1" x14ac:dyDescent="0.25">
      <c r="A36" t="s">
        <v>189</v>
      </c>
      <c r="B36" t="s">
        <v>177</v>
      </c>
      <c r="C36" t="s">
        <v>171</v>
      </c>
      <c r="D36" t="s">
        <v>178</v>
      </c>
      <c r="E36" s="29">
        <f>E40*$BO$35</f>
        <v>2753.8175576453464</v>
      </c>
      <c r="F36" s="29">
        <f t="shared" ref="F36:AG36" si="33">F40*$BO$35</f>
        <v>2832.532551777239</v>
      </c>
      <c r="G36" s="29">
        <f t="shared" si="33"/>
        <v>1840.4302202363936</v>
      </c>
      <c r="H36" s="29">
        <f t="shared" si="33"/>
        <v>1700.7709241093164</v>
      </c>
      <c r="I36" s="29">
        <f t="shared" si="33"/>
        <v>1656.2925521207385</v>
      </c>
      <c r="J36" s="29">
        <f t="shared" si="33"/>
        <v>2201.3192187840687</v>
      </c>
      <c r="K36" s="29">
        <f t="shared" si="33"/>
        <v>1845.454374063622</v>
      </c>
      <c r="L36" s="29">
        <f t="shared" si="33"/>
        <v>1766.0089268642216</v>
      </c>
      <c r="M36" s="29">
        <f t="shared" si="33"/>
        <v>1926.5726371189933</v>
      </c>
      <c r="N36" s="29">
        <f t="shared" si="33"/>
        <v>2159.4250041392806</v>
      </c>
      <c r="O36" s="29">
        <f t="shared" si="33"/>
        <v>2191.7757075787213</v>
      </c>
      <c r="P36" s="29">
        <f t="shared" si="33"/>
        <v>2305.5247476557697</v>
      </c>
      <c r="Q36" s="29">
        <f t="shared" si="33"/>
        <v>2171.6866141570854</v>
      </c>
      <c r="R36" s="29">
        <f t="shared" si="33"/>
        <v>2408.5543721077365</v>
      </c>
      <c r="S36" s="29">
        <f t="shared" si="33"/>
        <v>2441.3169637196083</v>
      </c>
      <c r="T36" s="29">
        <f t="shared" si="33"/>
        <v>2223.2265857991433</v>
      </c>
      <c r="U36" s="29">
        <f t="shared" si="33"/>
        <v>2205.9635432412038</v>
      </c>
      <c r="V36" s="29">
        <f t="shared" si="33"/>
        <v>2107.9086875358412</v>
      </c>
      <c r="W36" s="29">
        <f t="shared" si="33"/>
        <v>2219.0506414816668</v>
      </c>
      <c r="X36" s="29">
        <f t="shared" si="33"/>
        <v>2106.3422156034826</v>
      </c>
      <c r="Y36" s="29">
        <f t="shared" si="33"/>
        <v>2290.0166392128631</v>
      </c>
      <c r="Z36" s="29">
        <f t="shared" si="33"/>
        <v>2220.8694338259529</v>
      </c>
      <c r="AA36" s="29">
        <f t="shared" si="33"/>
        <v>2174.1200225047687</v>
      </c>
      <c r="AB36" s="29">
        <f t="shared" si="33"/>
        <v>2184.3395698137856</v>
      </c>
      <c r="AC36" s="29">
        <f t="shared" si="33"/>
        <v>2134.824542102569</v>
      </c>
      <c r="AD36" s="29">
        <f t="shared" si="33"/>
        <v>2162.8522353594385</v>
      </c>
      <c r="AE36" s="29">
        <f t="shared" si="33"/>
        <v>2252.0605216222521</v>
      </c>
      <c r="AF36" s="29">
        <f t="shared" si="33"/>
        <v>2305.3142904371853</v>
      </c>
      <c r="AG36" s="29">
        <f t="shared" si="33"/>
        <v>2261.8130375438122</v>
      </c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O36" s="37">
        <v>4.9055647491829599E-2</v>
      </c>
      <c r="BP36" t="s">
        <v>227</v>
      </c>
    </row>
    <row r="37" spans="1:68" ht="15" customHeight="1" x14ac:dyDescent="0.25">
      <c r="A37" t="s">
        <v>189</v>
      </c>
      <c r="B37" t="s">
        <v>179</v>
      </c>
      <c r="C37" t="s">
        <v>171</v>
      </c>
      <c r="D37" t="s">
        <v>180</v>
      </c>
      <c r="E37" s="29">
        <f>E40*$BO$37</f>
        <v>5585.4245258482806</v>
      </c>
      <c r="F37" s="29">
        <f t="shared" ref="F37:AG37" si="34">F40*$BO$37</f>
        <v>5745.0780430377799</v>
      </c>
      <c r="G37" s="29">
        <f t="shared" si="34"/>
        <v>3732.8486274197012</v>
      </c>
      <c r="H37" s="29">
        <f t="shared" si="34"/>
        <v>3449.5849610648856</v>
      </c>
      <c r="I37" s="29">
        <f t="shared" si="34"/>
        <v>3359.3717989455959</v>
      </c>
      <c r="J37" s="29">
        <f t="shared" si="34"/>
        <v>4464.8209608812358</v>
      </c>
      <c r="K37" s="29">
        <f t="shared" si="34"/>
        <v>3743.0388565909579</v>
      </c>
      <c r="L37" s="29">
        <f t="shared" si="34"/>
        <v>3581.9037995416693</v>
      </c>
      <c r="M37" s="29">
        <f t="shared" si="34"/>
        <v>3907.5667987946126</v>
      </c>
      <c r="N37" s="29">
        <f t="shared" si="34"/>
        <v>4379.8491103247197</v>
      </c>
      <c r="O37" s="29">
        <f t="shared" si="34"/>
        <v>4445.4643548486147</v>
      </c>
      <c r="P37" s="29">
        <f t="shared" si="34"/>
        <v>4676.1756002156799</v>
      </c>
      <c r="Q37" s="29">
        <f t="shared" si="34"/>
        <v>4404.7186944152481</v>
      </c>
      <c r="R37" s="29">
        <f t="shared" si="34"/>
        <v>4885.1452139452849</v>
      </c>
      <c r="S37" s="29">
        <f t="shared" si="34"/>
        <v>4951.5958697671504</v>
      </c>
      <c r="T37" s="29">
        <f t="shared" si="34"/>
        <v>4509.2545308114759</v>
      </c>
      <c r="U37" s="29">
        <f t="shared" si="34"/>
        <v>4474.2408019512668</v>
      </c>
      <c r="V37" s="29">
        <f t="shared" si="34"/>
        <v>4275.3612522095837</v>
      </c>
      <c r="W37" s="29">
        <f t="shared" si="34"/>
        <v>4500.7846807501837</v>
      </c>
      <c r="X37" s="29">
        <f t="shared" si="34"/>
        <v>4272.1840588890764</v>
      </c>
      <c r="Y37" s="29">
        <f t="shared" si="34"/>
        <v>4644.7213126917859</v>
      </c>
      <c r="Z37" s="29">
        <f t="shared" si="34"/>
        <v>4504.4736424023449</v>
      </c>
      <c r="AA37" s="29">
        <f t="shared" si="34"/>
        <v>4409.6542496515849</v>
      </c>
      <c r="AB37" s="29">
        <f t="shared" si="34"/>
        <v>4430.3820244543776</v>
      </c>
      <c r="AC37" s="29">
        <f t="shared" si="34"/>
        <v>4329.9532762214112</v>
      </c>
      <c r="AD37" s="29">
        <f t="shared" si="34"/>
        <v>4386.8003846601159</v>
      </c>
      <c r="AE37" s="29">
        <f t="shared" si="34"/>
        <v>4567.7368989974184</v>
      </c>
      <c r="AF37" s="29">
        <f t="shared" si="34"/>
        <v>4675.7487408156949</v>
      </c>
      <c r="AG37" s="29">
        <f t="shared" si="34"/>
        <v>4587.5174183952195</v>
      </c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O37" s="37">
        <v>0.10521552871170581</v>
      </c>
      <c r="BP37" t="s">
        <v>227</v>
      </c>
    </row>
    <row r="38" spans="1:68" ht="15" customHeight="1" x14ac:dyDescent="0.25">
      <c r="A38" t="s">
        <v>189</v>
      </c>
      <c r="B38" t="s">
        <v>181</v>
      </c>
      <c r="C38" t="s">
        <v>171</v>
      </c>
      <c r="D38" t="s">
        <v>182</v>
      </c>
      <c r="E38" s="29">
        <f>E40*$BO$38</f>
        <v>590.53001047474936</v>
      </c>
      <c r="F38" s="29">
        <f t="shared" ref="F38:AG38" si="35">F40*$BO$38</f>
        <v>607.40969307397438</v>
      </c>
      <c r="G38" s="29">
        <f t="shared" si="35"/>
        <v>394.66277430649291</v>
      </c>
      <c r="H38" s="29">
        <f t="shared" si="35"/>
        <v>364.71416519262789</v>
      </c>
      <c r="I38" s="29">
        <f t="shared" si="35"/>
        <v>355.17620092066886</v>
      </c>
      <c r="J38" s="29">
        <f t="shared" si="35"/>
        <v>472.05199114146916</v>
      </c>
      <c r="K38" s="29">
        <f t="shared" si="35"/>
        <v>395.74015635890339</v>
      </c>
      <c r="L38" s="29">
        <f t="shared" si="35"/>
        <v>378.70383503958271</v>
      </c>
      <c r="M38" s="29">
        <f t="shared" si="35"/>
        <v>413.13519714466304</v>
      </c>
      <c r="N38" s="29">
        <f t="shared" si="35"/>
        <v>463.06817485911102</v>
      </c>
      <c r="O38" s="29">
        <f t="shared" si="35"/>
        <v>470.00547583895269</v>
      </c>
      <c r="P38" s="29">
        <f t="shared" si="35"/>
        <v>494.39787672321017</v>
      </c>
      <c r="Q38" s="29">
        <f t="shared" si="35"/>
        <v>465.69756062657007</v>
      </c>
      <c r="R38" s="29">
        <f t="shared" si="35"/>
        <v>516.49160077472379</v>
      </c>
      <c r="S38" s="29">
        <f t="shared" si="35"/>
        <v>523.51722725968295</v>
      </c>
      <c r="T38" s="29">
        <f t="shared" si="35"/>
        <v>476.74981785005764</v>
      </c>
      <c r="U38" s="29">
        <f t="shared" si="35"/>
        <v>473.04792239432425</v>
      </c>
      <c r="V38" s="29">
        <f t="shared" si="35"/>
        <v>452.02099023390218</v>
      </c>
      <c r="W38" s="29">
        <f t="shared" si="35"/>
        <v>475.85432626794648</v>
      </c>
      <c r="X38" s="29">
        <f t="shared" si="35"/>
        <v>451.68507521147967</v>
      </c>
      <c r="Y38" s="29">
        <f t="shared" si="35"/>
        <v>491.07231021434399</v>
      </c>
      <c r="Z38" s="29">
        <f t="shared" si="35"/>
        <v>476.24434900534277</v>
      </c>
      <c r="AA38" s="29">
        <f t="shared" si="35"/>
        <v>466.21938192626266</v>
      </c>
      <c r="AB38" s="29">
        <f t="shared" si="35"/>
        <v>468.41086674800988</v>
      </c>
      <c r="AC38" s="29">
        <f t="shared" si="35"/>
        <v>457.79283951095351</v>
      </c>
      <c r="AD38" s="29">
        <f t="shared" si="35"/>
        <v>463.80311203122699</v>
      </c>
      <c r="AE38" s="29">
        <f t="shared" si="35"/>
        <v>482.93298142833333</v>
      </c>
      <c r="AF38" s="29">
        <f t="shared" si="35"/>
        <v>494.3527461722955</v>
      </c>
      <c r="AG38" s="29">
        <f t="shared" si="35"/>
        <v>485.0243158064315</v>
      </c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O38" s="37">
        <v>1.1124119032437119E-2</v>
      </c>
      <c r="BP38" t="s">
        <v>227</v>
      </c>
    </row>
    <row r="39" spans="1:68" ht="15" customHeight="1" x14ac:dyDescent="0.25">
      <c r="A39" t="s">
        <v>189</v>
      </c>
      <c r="B39" t="s">
        <v>183</v>
      </c>
      <c r="C39" t="s">
        <v>2</v>
      </c>
      <c r="D39" t="s">
        <v>184</v>
      </c>
      <c r="E39" s="29">
        <f>E40-SUM(E32:E38)</f>
        <v>14147.020479646955</v>
      </c>
      <c r="F39" s="29">
        <f t="shared" ref="F39:AG39" si="36">F40-SUM(F32:F38)</f>
        <v>15703.992318029152</v>
      </c>
      <c r="G39" s="29">
        <f t="shared" si="36"/>
        <v>7861.4527246927973</v>
      </c>
      <c r="H39" s="29">
        <f t="shared" si="36"/>
        <v>6865.6136665452141</v>
      </c>
      <c r="I39" s="29">
        <f t="shared" si="36"/>
        <v>6404.2171394538454</v>
      </c>
      <c r="J39" s="29">
        <f t="shared" si="36"/>
        <v>11242.748294494049</v>
      </c>
      <c r="K39" s="29">
        <f t="shared" si="36"/>
        <v>12729.01511211674</v>
      </c>
      <c r="L39" s="29">
        <f t="shared" si="36"/>
        <v>13750.389758300345</v>
      </c>
      <c r="M39" s="29">
        <f t="shared" si="36"/>
        <v>16018.397496343343</v>
      </c>
      <c r="N39" s="29">
        <f t="shared" si="36"/>
        <v>17502.171902574486</v>
      </c>
      <c r="O39" s="29">
        <f t="shared" si="36"/>
        <v>17774.235321981942</v>
      </c>
      <c r="P39" s="29">
        <f t="shared" si="36"/>
        <v>19736.228063321367</v>
      </c>
      <c r="Q39" s="29">
        <f t="shared" si="36"/>
        <v>18598.696162722776</v>
      </c>
      <c r="R39" s="29">
        <f t="shared" si="36"/>
        <v>21438.700994788964</v>
      </c>
      <c r="S39" s="29">
        <f t="shared" si="36"/>
        <v>21874.581793966849</v>
      </c>
      <c r="T39" s="29">
        <f t="shared" si="36"/>
        <v>19461.301434399735</v>
      </c>
      <c r="U39" s="29">
        <f t="shared" si="36"/>
        <v>19103.664766215337</v>
      </c>
      <c r="V39" s="29">
        <f t="shared" si="36"/>
        <v>18426.164458753363</v>
      </c>
      <c r="W39" s="29">
        <f t="shared" si="36"/>
        <v>19724.572674762483</v>
      </c>
      <c r="X39" s="29">
        <f t="shared" si="36"/>
        <v>18491.055948309062</v>
      </c>
      <c r="Y39" s="29">
        <f t="shared" si="36"/>
        <v>20247.528488037937</v>
      </c>
      <c r="Z39" s="29">
        <f t="shared" si="36"/>
        <v>19422.185682335672</v>
      </c>
      <c r="AA39" s="29">
        <f t="shared" si="36"/>
        <v>18698.277873006307</v>
      </c>
      <c r="AB39" s="29">
        <f t="shared" si="36"/>
        <v>18277.372136345653</v>
      </c>
      <c r="AC39" s="29">
        <f t="shared" si="36"/>
        <v>17639.126972897771</v>
      </c>
      <c r="AD39" s="29">
        <f t="shared" si="36"/>
        <v>18061.654998959009</v>
      </c>
      <c r="AE39" s="29">
        <f t="shared" si="36"/>
        <v>18705.128509880633</v>
      </c>
      <c r="AF39" s="29">
        <f t="shared" si="36"/>
        <v>19336.154939174183</v>
      </c>
      <c r="AG39" s="29">
        <f t="shared" si="36"/>
        <v>19052.877731145269</v>
      </c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O39" s="37">
        <v>0.45467869362641816</v>
      </c>
      <c r="BP39" t="s">
        <v>227</v>
      </c>
    </row>
    <row r="40" spans="1:68" ht="15" customHeight="1" x14ac:dyDescent="0.25">
      <c r="A40" t="s">
        <v>189</v>
      </c>
      <c r="B40" t="s">
        <v>185</v>
      </c>
      <c r="C40" t="s">
        <v>2</v>
      </c>
      <c r="D40" t="s">
        <v>186</v>
      </c>
      <c r="E40" s="29">
        <f>'Energieverbrauch_GHD+A(Landw+F)'!C17</f>
        <v>53085.553</v>
      </c>
      <c r="F40" s="29">
        <f>'Energieverbrauch_GHD+A(Landw+F)'!D17</f>
        <v>54602.948000000004</v>
      </c>
      <c r="G40" s="29">
        <f>'Energieverbrauch_GHD+A(Landw+F)'!E17</f>
        <v>35478.115000000005</v>
      </c>
      <c r="H40" s="29">
        <f>'Energieverbrauch_GHD+A(Landw+F)'!F17</f>
        <v>32785.892</v>
      </c>
      <c r="I40" s="29">
        <f>'Energieverbrauch_GHD+A(Landw+F)'!G17</f>
        <v>31928.478999999999</v>
      </c>
      <c r="J40" s="29">
        <f>'Energieverbrauch_GHD+A(Landw+F)'!H17</f>
        <v>42435</v>
      </c>
      <c r="K40" s="29">
        <f>'Energieverbrauch_GHD+A(Landw+F)'!I17</f>
        <v>35574.966</v>
      </c>
      <c r="L40" s="29">
        <f>'Energieverbrauch_GHD+A(Landw+F)'!J17</f>
        <v>34043.49</v>
      </c>
      <c r="M40" s="29">
        <f>'Energieverbrauch_GHD+A(Landw+F)'!K17</f>
        <v>37138.688999999998</v>
      </c>
      <c r="N40" s="29">
        <f>'Energieverbrauch_GHD+A(Landw+F)'!L17</f>
        <v>41627.402000000002</v>
      </c>
      <c r="O40" s="29">
        <f>'Energieverbrauch_GHD+A(Landw+F)'!M17</f>
        <v>42251.029000000002</v>
      </c>
      <c r="P40" s="29">
        <f>'Energieverbrauch_GHD+A(Landw+F)'!N17</f>
        <v>44443.778000000006</v>
      </c>
      <c r="Q40" s="29">
        <f>'Energieverbrauch_GHD+A(Landw+F)'!O17</f>
        <v>41863.769999999997</v>
      </c>
      <c r="R40" s="29">
        <f>'Energieverbrauch_GHD+A(Landw+F)'!P17</f>
        <v>46429.887999999999</v>
      </c>
      <c r="S40" s="29">
        <f>'Energieverbrauch_GHD+A(Landw+F)'!Q17</f>
        <v>47061.454999999994</v>
      </c>
      <c r="T40" s="29">
        <f>'Energieverbrauch_GHD+A(Landw+F)'!R17</f>
        <v>42857.31</v>
      </c>
      <c r="U40" s="29">
        <f>'Energieverbrauch_GHD+A(Landw+F)'!S17</f>
        <v>42524.529000000002</v>
      </c>
      <c r="V40" s="29">
        <f>'Energieverbrauch_GHD+A(Landw+F)'!T17</f>
        <v>40634.317999999999</v>
      </c>
      <c r="W40" s="29">
        <f>'Energieverbrauch_GHD+A(Landw+F)'!U17</f>
        <v>42776.81</v>
      </c>
      <c r="X40" s="29">
        <f>'Energieverbrauch_GHD+A(Landw+F)'!V17</f>
        <v>40604.120999999999</v>
      </c>
      <c r="Y40" s="29">
        <f>'Energieverbrauch_GHD+A(Landw+F)'!W17</f>
        <v>44144.826999999997</v>
      </c>
      <c r="Z40" s="29">
        <f>'Energieverbrauch_GHD+A(Landw+F)'!X17</f>
        <v>42811.870999999999</v>
      </c>
      <c r="AA40" s="29">
        <f>'Energieverbrauch_GHD+A(Landw+F)'!Y17</f>
        <v>41910.678999999996</v>
      </c>
      <c r="AB40" s="29">
        <f>'Energieverbrauch_GHD+A(Landw+F)'!Z17</f>
        <v>42107.682000000001</v>
      </c>
      <c r="AC40" s="29">
        <f>'Energieverbrauch_GHD+A(Landw+F)'!AA17</f>
        <v>41153.177000000003</v>
      </c>
      <c r="AD40" s="29">
        <f>'Energieverbrauch_GHD+A(Landw+F)'!AB17</f>
        <v>41693.468999999997</v>
      </c>
      <c r="AE40" s="29">
        <f>'Energieverbrauch_GHD+A(Landw+F)'!AC17</f>
        <v>43413.144</v>
      </c>
      <c r="AF40" s="29">
        <f>'Energieverbrauch_GHD+A(Landw+F)'!AD17</f>
        <v>44439.720999999998</v>
      </c>
      <c r="AG40" s="29">
        <f>'Energieverbrauch_GHD+A(Landw+F)'!AE17</f>
        <v>43601.144</v>
      </c>
      <c r="BO40" s="37"/>
    </row>
    <row r="41" spans="1:68" x14ac:dyDescent="0.25">
      <c r="A41" t="s">
        <v>190</v>
      </c>
      <c r="B41" t="s">
        <v>168</v>
      </c>
      <c r="C41" t="s">
        <v>2</v>
      </c>
      <c r="D41" t="s">
        <v>169</v>
      </c>
      <c r="E41" s="29">
        <f>Fischerei!C29+Landwirtschaft!C29</f>
        <v>11575.689</v>
      </c>
      <c r="F41" s="29">
        <f>Fischerei!D29+Landwirtschaft!D29</f>
        <v>12020.310000000001</v>
      </c>
      <c r="G41" s="29">
        <f>Fischerei!E29+Landwirtschaft!E29</f>
        <v>12035.504999999999</v>
      </c>
      <c r="H41" s="29">
        <f>Fischerei!F29+Landwirtschaft!F29</f>
        <v>11332.976999999999</v>
      </c>
      <c r="I41" s="29">
        <f>Fischerei!G29+Landwirtschaft!G29</f>
        <v>11184.892</v>
      </c>
      <c r="J41" s="29">
        <f>Fischerei!H29+Landwirtschaft!H29</f>
        <v>10985.394</v>
      </c>
      <c r="K41" s="29">
        <f>Fischerei!I29+Landwirtschaft!I29</f>
        <v>11667.908000000001</v>
      </c>
      <c r="L41" s="29">
        <f>Fischerei!J29+Landwirtschaft!J29</f>
        <v>11607.669</v>
      </c>
      <c r="M41" s="29">
        <f>Fischerei!K29+Landwirtschaft!K29</f>
        <v>11321.537</v>
      </c>
      <c r="N41" s="29">
        <f>Fischerei!L29+Landwirtschaft!L29</f>
        <v>11272.721000000001</v>
      </c>
      <c r="O41" s="29">
        <f>Fischerei!M29+Landwirtschaft!M29</f>
        <v>11225.339</v>
      </c>
      <c r="P41" s="29">
        <f>Fischerei!N29+Landwirtschaft!N29</f>
        <v>10985.42</v>
      </c>
      <c r="Q41" s="29">
        <f>Fischerei!O29+Landwirtschaft!O29</f>
        <v>10774.829999999998</v>
      </c>
      <c r="R41" s="29">
        <f>Fischerei!P29+Landwirtschaft!P29</f>
        <v>10548.285</v>
      </c>
      <c r="S41" s="29">
        <f>Fischerei!Q29+Landwirtschaft!Q29</f>
        <v>10086.550999999999</v>
      </c>
      <c r="T41" s="29">
        <f>Fischerei!R29+Landwirtschaft!R29</f>
        <v>10030.252</v>
      </c>
      <c r="U41" s="29">
        <f>Fischerei!S29+Landwirtschaft!S29</f>
        <v>10407.033000000001</v>
      </c>
      <c r="V41" s="29">
        <f>Fischerei!T29+Landwirtschaft!T29</f>
        <v>9840.476999999999</v>
      </c>
      <c r="W41" s="29">
        <f>Fischerei!U29+Landwirtschaft!U29</f>
        <v>9976.4269999999997</v>
      </c>
      <c r="X41" s="29">
        <f>Fischerei!V29+Landwirtschaft!V29</f>
        <v>9901.7119999999995</v>
      </c>
      <c r="Y41" s="29">
        <f>Fischerei!W29+Landwirtschaft!W29</f>
        <v>10171.887999999999</v>
      </c>
      <c r="Z41" s="29">
        <f>Fischerei!X29+Landwirtschaft!X29</f>
        <v>9631.0139999999992</v>
      </c>
      <c r="AA41" s="29">
        <f>Fischerei!Y29+Landwirtschaft!Y29</f>
        <v>9084.9950000000008</v>
      </c>
      <c r="AB41" s="29">
        <f>Fischerei!Z29+Landwirtschaft!Z29</f>
        <v>9161.0850000000009</v>
      </c>
      <c r="AC41" s="29">
        <f>Fischerei!AA29+Landwirtschaft!AA29</f>
        <v>8629.1149999999998</v>
      </c>
      <c r="AD41" s="29">
        <f>Fischerei!AB29+Landwirtschaft!AB29</f>
        <v>8823.4879999999994</v>
      </c>
      <c r="AE41" s="29">
        <f>Fischerei!AC29+Landwirtschaft!AC29</f>
        <v>8774.616</v>
      </c>
      <c r="AF41" s="29">
        <f>Fischerei!AD29+Landwirtschaft!AD29</f>
        <v>8379.2510000000002</v>
      </c>
      <c r="AG41" s="29">
        <f>Fischerei!AE29+Landwirtschaft!AE29</f>
        <v>8219.1229999999996</v>
      </c>
      <c r="AH41" t="e">
        <f>Fischerei!AF29+Landwirtschaft!AF29</f>
        <v>#VALUE!</v>
      </c>
      <c r="BC41" s="31">
        <f>W41/$W$49</f>
        <v>0.29865533317788512</v>
      </c>
      <c r="BD41" s="31">
        <f>X41/$X$49</f>
        <v>0.29904564456585009</v>
      </c>
      <c r="BE41" s="31">
        <f>Y41/$Y$49</f>
        <v>0.29126228715456171</v>
      </c>
      <c r="BF41" s="31">
        <f>Z41/$Z$49</f>
        <v>0.29831063380928435</v>
      </c>
      <c r="BG41" s="31">
        <f>AA41/$AA$49</f>
        <v>0.2830636168147172</v>
      </c>
      <c r="BH41" s="31">
        <f>AB41/$AB$49</f>
        <v>0.28621292544448984</v>
      </c>
      <c r="BI41" s="31">
        <f>AC41/$AC$49</f>
        <v>0.28655415434393405</v>
      </c>
      <c r="BJ41" s="31">
        <f>AD41/$AD$49</f>
        <v>0.28558662245513683</v>
      </c>
      <c r="BK41" s="31">
        <f>AE41/$AE$49</f>
        <v>0.2786817430506674</v>
      </c>
      <c r="BL41" s="31">
        <f>AF41/$AF$49</f>
        <v>0.26427287837876112</v>
      </c>
      <c r="BM41" s="31">
        <f>AG41/$AG$49</f>
        <v>0.2613784835778124</v>
      </c>
      <c r="BO41" s="37"/>
    </row>
    <row r="42" spans="1:68" x14ac:dyDescent="0.25">
      <c r="A42" t="s">
        <v>190</v>
      </c>
      <c r="B42" t="s">
        <v>170</v>
      </c>
      <c r="C42" t="s">
        <v>171</v>
      </c>
      <c r="D42" t="s">
        <v>172</v>
      </c>
      <c r="E42" s="29">
        <f>'Totale Verbräuche Odyssee'!C30*1000</f>
        <v>6008.3</v>
      </c>
      <c r="F42" s="29">
        <f>'Totale Verbräuche Odyssee'!D30*1000</f>
        <v>6059.2</v>
      </c>
      <c r="G42" s="29">
        <f>'Totale Verbräuche Odyssee'!E30*1000</f>
        <v>5830.9</v>
      </c>
      <c r="H42" s="29">
        <f>'Totale Verbräuche Odyssee'!F30*1000</f>
        <v>5803.0999999999995</v>
      </c>
      <c r="I42" s="29">
        <f>'Totale Verbräuche Odyssee'!G30*1000</f>
        <v>5654</v>
      </c>
      <c r="J42" s="29">
        <f>'Totale Verbräuche Odyssee'!H30*1000</f>
        <v>6075.2</v>
      </c>
      <c r="K42" s="29">
        <f>'Totale Verbräuche Odyssee'!I30*1000</f>
        <v>6505.5</v>
      </c>
      <c r="L42" s="29">
        <f>'Totale Verbräuche Odyssee'!J30*1000</f>
        <v>6035.5999999999995</v>
      </c>
      <c r="M42" s="29">
        <f>'Totale Verbräuche Odyssee'!K30*1000</f>
        <v>6377.1</v>
      </c>
      <c r="N42" s="29">
        <f>'Totale Verbräuche Odyssee'!L30*1000</f>
        <v>6382.1</v>
      </c>
      <c r="O42" s="29">
        <f>'Totale Verbräuche Odyssee'!M30*1000</f>
        <v>6221.2</v>
      </c>
      <c r="P42" s="29">
        <f>'Totale Verbräuche Odyssee'!N30*1000</f>
        <v>6268.6</v>
      </c>
      <c r="Q42" s="29">
        <f>'Totale Verbräuche Odyssee'!O30*1000</f>
        <v>6282.9</v>
      </c>
      <c r="R42" s="29">
        <f>'Totale Verbräuche Odyssee'!P30*1000</f>
        <v>6330.9</v>
      </c>
      <c r="S42" s="29">
        <f>'Totale Verbräuche Odyssee'!Q30*1000</f>
        <v>6367.8</v>
      </c>
      <c r="T42" s="29">
        <f>'Totale Verbräuche Odyssee'!R30*1000</f>
        <v>6274.3</v>
      </c>
      <c r="U42" s="29">
        <f>'Totale Verbräuche Odyssee'!S30*1000</f>
        <v>6471.9</v>
      </c>
      <c r="V42" s="29">
        <f>'Totale Verbräuche Odyssee'!T30*1000</f>
        <v>6403.3</v>
      </c>
      <c r="W42" s="29">
        <f>'Totale Verbräuche Odyssee'!U30*1000</f>
        <v>6319.7</v>
      </c>
      <c r="X42" s="29">
        <f>'Totale Verbräuche Odyssee'!V30*1000</f>
        <v>6178.6</v>
      </c>
      <c r="Y42" s="29">
        <f>'Totale Verbräuche Odyssee'!W30*1000</f>
        <v>6537.2000000000007</v>
      </c>
      <c r="Z42" s="29">
        <f>'Totale Verbräuche Odyssee'!X30*1000</f>
        <v>6042.0999999999995</v>
      </c>
      <c r="AA42" s="29">
        <f>'Totale Verbräuche Odyssee'!Y30*1000</f>
        <v>6060.8</v>
      </c>
      <c r="AB42" s="29">
        <f>'Totale Verbräuche Odyssee'!Z30*1000</f>
        <v>6032.8</v>
      </c>
      <c r="AC42" s="29">
        <f>'Totale Verbräuche Odyssee'!AA30*1000</f>
        <v>5709.9000000000005</v>
      </c>
      <c r="AD42" s="29">
        <f>'Totale Verbräuche Odyssee'!AB30*1000</f>
        <v>5775.2</v>
      </c>
      <c r="AE42" s="29">
        <f>'Totale Verbräuche Odyssee'!AC30*1000</f>
        <v>5822.3</v>
      </c>
      <c r="AF42" s="29">
        <f>'Totale Verbräuche Odyssee'!AD30*1000</f>
        <v>5883.7</v>
      </c>
      <c r="AG42" s="29">
        <f>'Totale Verbräuche Odyssee'!AE30*1000</f>
        <v>5775.8</v>
      </c>
      <c r="AH42" t="e">
        <f>'Totale Verbräuche Odyssee'!AF30*1000</f>
        <v>#VALUE!</v>
      </c>
      <c r="BC42" s="31">
        <f t="shared" ref="BC42:BC48" si="37">W42/$W$49</f>
        <v>0.18918718185220829</v>
      </c>
      <c r="BD42" s="31">
        <f t="shared" ref="BD42:BD48" si="38">X42/$X$49</f>
        <v>0.18660241981533715</v>
      </c>
      <c r="BE42" s="31">
        <f t="shared" ref="BE42:BE48" si="39">Y42/$Y$49</f>
        <v>0.1871864715367296</v>
      </c>
      <c r="BF42" s="31">
        <f t="shared" ref="BF42:BF48" si="40">Z42/$Z$49</f>
        <v>0.18714775832940092</v>
      </c>
      <c r="BG42" s="31">
        <f t="shared" ref="BG42:BG48" si="41">AA42/$AA$49</f>
        <v>0.18883796510516934</v>
      </c>
      <c r="BH42" s="31">
        <f t="shared" ref="BH42:BH48" si="42">AB42/$AB$49</f>
        <v>0.18847825739216675</v>
      </c>
      <c r="BI42" s="31">
        <f t="shared" ref="BI42:BI48" si="43">AC42/$AC$49</f>
        <v>0.18961336891308428</v>
      </c>
      <c r="BJ42" s="31">
        <f t="shared" ref="BJ42:BJ48" si="44">AD42/$AD$49</f>
        <v>0.1869237949893405</v>
      </c>
      <c r="BK42" s="31">
        <f t="shared" ref="BK42:BK48" si="45">AE42/$AE$49</f>
        <v>0.18491620745157406</v>
      </c>
      <c r="BL42" s="31">
        <f t="shared" ref="BL42:BL48" si="46">AF42/$AF$49</f>
        <v>0.18556579036922474</v>
      </c>
      <c r="BM42" s="31">
        <f t="shared" ref="BM42:BM48" si="47">AG42/$AG$49</f>
        <v>0.18367772880984129</v>
      </c>
      <c r="BO42" s="37"/>
    </row>
    <row r="43" spans="1:68" x14ac:dyDescent="0.25">
      <c r="A43" t="s">
        <v>190</v>
      </c>
      <c r="B43" t="s">
        <v>173</v>
      </c>
      <c r="C43" t="s">
        <v>171</v>
      </c>
      <c r="D43" t="s">
        <v>174</v>
      </c>
      <c r="E43" s="29">
        <f>'Totale Verbräuche Odyssee'!C31*1000</f>
        <v>3135.2000000000003</v>
      </c>
      <c r="F43" s="29">
        <f>'Totale Verbräuche Odyssee'!D31*1000</f>
        <v>3304.3999999999996</v>
      </c>
      <c r="G43" s="29">
        <f>'Totale Verbräuche Odyssee'!E31*1000</f>
        <v>3161.7000000000003</v>
      </c>
      <c r="H43" s="29">
        <f>'Totale Verbräuche Odyssee'!F31*1000</f>
        <v>3226.2</v>
      </c>
      <c r="I43" s="29">
        <f>'Totale Verbräuche Odyssee'!G31*1000</f>
        <v>3100</v>
      </c>
      <c r="J43" s="29">
        <f>'Totale Verbräuche Odyssee'!H31*1000</f>
        <v>3161.4</v>
      </c>
      <c r="K43" s="29">
        <f>'Totale Verbräuche Odyssee'!I31*1000</f>
        <v>3552.9</v>
      </c>
      <c r="L43" s="29">
        <f>'Totale Verbräuche Odyssee'!J31*1000</f>
        <v>3467.5</v>
      </c>
      <c r="M43" s="29">
        <f>'Totale Verbräuche Odyssee'!K31*1000</f>
        <v>3391.7000000000003</v>
      </c>
      <c r="N43" s="29">
        <f>'Totale Verbräuche Odyssee'!L31*1000</f>
        <v>3367.4</v>
      </c>
      <c r="O43" s="29">
        <f>'Totale Verbräuche Odyssee'!M31*1000</f>
        <v>3437.8</v>
      </c>
      <c r="P43" s="29">
        <f>'Totale Verbräuche Odyssee'!N31*1000</f>
        <v>3653</v>
      </c>
      <c r="Q43" s="29">
        <f>'Totale Verbräuche Odyssee'!O31*1000</f>
        <v>3848.2</v>
      </c>
      <c r="R43" s="29">
        <f>'Totale Verbräuche Odyssee'!P31*1000</f>
        <v>4237.8</v>
      </c>
      <c r="S43" s="29">
        <f>'Totale Verbräuche Odyssee'!Q31*1000</f>
        <v>4199</v>
      </c>
      <c r="T43" s="29">
        <f>'Totale Verbräuche Odyssee'!R31*1000</f>
        <v>4260.1000000000004</v>
      </c>
      <c r="U43" s="29">
        <f>'Totale Verbräuche Odyssee'!S31*1000</f>
        <v>4430.5</v>
      </c>
      <c r="V43" s="29">
        <f>'Totale Verbräuche Odyssee'!T31*1000</f>
        <v>4504.5</v>
      </c>
      <c r="W43" s="29">
        <f>'Totale Verbräuche Odyssee'!U31*1000</f>
        <v>4464.7</v>
      </c>
      <c r="X43" s="29">
        <f>'Totale Verbräuche Odyssee'!V31*1000</f>
        <v>4385.2</v>
      </c>
      <c r="Y43" s="29">
        <f>'Totale Verbräuche Odyssee'!W31*1000</f>
        <v>4601</v>
      </c>
      <c r="Z43" s="29">
        <f>'Totale Verbräuche Odyssee'!X31*1000</f>
        <v>4383.8999999999996</v>
      </c>
      <c r="AA43" s="29">
        <f>'Totale Verbräuche Odyssee'!Y31*1000</f>
        <v>4371.6000000000004</v>
      </c>
      <c r="AB43" s="29">
        <f>'Totale Verbräuche Odyssee'!Z31*1000</f>
        <v>4046.6</v>
      </c>
      <c r="AC43" s="29">
        <f>'Totale Verbräuche Odyssee'!AA31*1000</f>
        <v>3631.4</v>
      </c>
      <c r="AD43" s="29">
        <f>'Totale Verbräuche Odyssee'!AB31*1000</f>
        <v>3851.7000000000003</v>
      </c>
      <c r="AE43" s="29">
        <f>'Totale Verbräuche Odyssee'!AC31*1000</f>
        <v>4128</v>
      </c>
      <c r="AF43" s="29">
        <f>'Totale Verbräuche Odyssee'!AD31*1000</f>
        <v>4208.8</v>
      </c>
      <c r="AG43" s="29">
        <f>'Totale Verbräuche Odyssee'!AE31*1000</f>
        <v>4166.7</v>
      </c>
      <c r="AH43" t="e">
        <f>'Totale Verbräuche Odyssee'!AF31*1000</f>
        <v>#VALUE!</v>
      </c>
      <c r="BC43" s="31">
        <f t="shared" si="37"/>
        <v>0.13365571321669609</v>
      </c>
      <c r="BD43" s="31">
        <f t="shared" si="38"/>
        <v>0.13243921460755129</v>
      </c>
      <c r="BE43" s="31">
        <f t="shared" si="39"/>
        <v>0.13174523581051409</v>
      </c>
      <c r="BF43" s="31">
        <f t="shared" si="40"/>
        <v>0.13578673933570459</v>
      </c>
      <c r="BG43" s="31">
        <f t="shared" si="41"/>
        <v>0.13620710933437144</v>
      </c>
      <c r="BH43" s="31">
        <f t="shared" si="42"/>
        <v>0.12642489662563686</v>
      </c>
      <c r="BI43" s="31">
        <f t="shared" si="43"/>
        <v>0.12059090139424056</v>
      </c>
      <c r="BJ43" s="31">
        <f t="shared" si="44"/>
        <v>0.12466657105562455</v>
      </c>
      <c r="BK43" s="31">
        <f t="shared" si="45"/>
        <v>0.13110525125124051</v>
      </c>
      <c r="BL43" s="31">
        <f t="shared" si="46"/>
        <v>0.13274118301510837</v>
      </c>
      <c r="BM43" s="31">
        <f t="shared" si="47"/>
        <v>0.13250631819522241</v>
      </c>
      <c r="BO43" s="37"/>
    </row>
    <row r="44" spans="1:68" x14ac:dyDescent="0.25">
      <c r="A44" t="s">
        <v>190</v>
      </c>
      <c r="B44" t="s">
        <v>175</v>
      </c>
      <c r="C44" t="s">
        <v>171</v>
      </c>
      <c r="D44" t="s">
        <v>176</v>
      </c>
      <c r="E44" s="29">
        <f>'Totale Verbräuche Odyssee'!C32*1000</f>
        <v>1119.8</v>
      </c>
      <c r="F44" s="29">
        <f>'Totale Verbräuche Odyssee'!D32*1000</f>
        <v>1131.5</v>
      </c>
      <c r="G44" s="29">
        <f>'Totale Verbräuche Odyssee'!E32*1000</f>
        <v>1197.2</v>
      </c>
      <c r="H44" s="29">
        <f>'Totale Verbräuche Odyssee'!F32*1000</f>
        <v>1298.3</v>
      </c>
      <c r="I44" s="29">
        <f>'Totale Verbräuche Odyssee'!G32*1000</f>
        <v>1276</v>
      </c>
      <c r="J44" s="29">
        <f>'Totale Verbräuche Odyssee'!H32*1000</f>
        <v>1351.6</v>
      </c>
      <c r="K44" s="29">
        <f>'Totale Verbräuche Odyssee'!I32*1000</f>
        <v>1385.6999999999998</v>
      </c>
      <c r="L44" s="29">
        <f>'Totale Verbräuche Odyssee'!J32*1000</f>
        <v>1301.7</v>
      </c>
      <c r="M44" s="29">
        <f>'Totale Verbräuche Odyssee'!K32*1000</f>
        <v>1323.9</v>
      </c>
      <c r="N44" s="29">
        <f>'Totale Verbräuche Odyssee'!L32*1000</f>
        <v>1258</v>
      </c>
      <c r="O44" s="29">
        <f>'Totale Verbräuche Odyssee'!M32*1000</f>
        <v>1230.3999999999999</v>
      </c>
      <c r="P44" s="29">
        <f>'Totale Verbräuche Odyssee'!N32*1000</f>
        <v>1323</v>
      </c>
      <c r="Q44" s="29">
        <f>'Totale Verbräuche Odyssee'!O32*1000</f>
        <v>1299.5</v>
      </c>
      <c r="R44" s="29">
        <f>'Totale Verbräuche Odyssee'!P32*1000</f>
        <v>1273.6000000000001</v>
      </c>
      <c r="S44" s="29">
        <f>'Totale Verbräuche Odyssee'!Q32*1000</f>
        <v>1369.6999999999998</v>
      </c>
      <c r="T44" s="29">
        <f>'Totale Verbräuche Odyssee'!R32*1000</f>
        <v>1390</v>
      </c>
      <c r="U44" s="29">
        <f>'Totale Verbräuche Odyssee'!S32*1000</f>
        <v>1447.2</v>
      </c>
      <c r="V44" s="29">
        <f>'Totale Verbräuche Odyssee'!T32*1000</f>
        <v>1469.8</v>
      </c>
      <c r="W44" s="29">
        <f>'Totale Verbräuche Odyssee'!U32*1000</f>
        <v>1579</v>
      </c>
      <c r="X44" s="29">
        <f>'Totale Verbräuche Odyssee'!V32*1000</f>
        <v>1587.8000000000002</v>
      </c>
      <c r="Y44" s="29">
        <f>'Totale Verbräuche Odyssee'!W32*1000</f>
        <v>1701.8</v>
      </c>
      <c r="Z44" s="29">
        <f>'Totale Verbräuche Odyssee'!X32*1000</f>
        <v>1693.3</v>
      </c>
      <c r="AA44" s="29">
        <f>'Totale Verbräuche Odyssee'!Y32*1000</f>
        <v>1888.1</v>
      </c>
      <c r="AB44" s="29">
        <f>'Totale Verbräuche Odyssee'!Z32*1000</f>
        <v>1756.1</v>
      </c>
      <c r="AC44" s="29">
        <f>'Totale Verbräuche Odyssee'!AA32*1000</f>
        <v>1679</v>
      </c>
      <c r="AD44" s="29">
        <f>'Totale Verbräuche Odyssee'!AB32*1000</f>
        <v>1732.2</v>
      </c>
      <c r="AE44" s="29">
        <f>'Totale Verbräuche Odyssee'!AC32*1000</f>
        <v>1852.9</v>
      </c>
      <c r="AF44" s="29">
        <f>'Totale Verbräuche Odyssee'!AD32*1000</f>
        <v>1953.5</v>
      </c>
      <c r="AG44" s="29">
        <f>'Totale Verbräuche Odyssee'!AE32*1000</f>
        <v>1937.3</v>
      </c>
      <c r="AH44" t="e">
        <f>'Totale Verbräuche Odyssee'!AF32*1000</f>
        <v>#VALUE!</v>
      </c>
      <c r="BC44" s="31">
        <f t="shared" si="37"/>
        <v>4.7269104568988536E-2</v>
      </c>
      <c r="BD44" s="31">
        <f t="shared" si="38"/>
        <v>4.7953795711454431E-2</v>
      </c>
      <c r="BE44" s="31">
        <f t="shared" si="39"/>
        <v>4.8729415844888699E-2</v>
      </c>
      <c r="BF44" s="31">
        <f t="shared" si="40"/>
        <v>5.2448204958404299E-2</v>
      </c>
      <c r="BG44" s="31">
        <f t="shared" si="41"/>
        <v>5.8828036218827581E-2</v>
      </c>
      <c r="BH44" s="31">
        <f t="shared" si="42"/>
        <v>5.4864518599387353E-2</v>
      </c>
      <c r="BI44" s="31">
        <f t="shared" si="43"/>
        <v>5.5755940805455165E-2</v>
      </c>
      <c r="BJ44" s="31">
        <f t="shared" si="44"/>
        <v>5.6065486507919322E-2</v>
      </c>
      <c r="BK44" s="31">
        <f t="shared" si="45"/>
        <v>5.8848091095790589E-2</v>
      </c>
      <c r="BL44" s="31">
        <f t="shared" si="46"/>
        <v>6.161136215073517E-2</v>
      </c>
      <c r="BM44" s="31">
        <f t="shared" si="47"/>
        <v>6.1608584788826741E-2</v>
      </c>
      <c r="BO44" s="37"/>
    </row>
    <row r="45" spans="1:68" x14ac:dyDescent="0.25">
      <c r="A45" t="s">
        <v>190</v>
      </c>
      <c r="B45" t="s">
        <v>177</v>
      </c>
      <c r="C45" t="s">
        <v>171</v>
      </c>
      <c r="D45" t="s">
        <v>178</v>
      </c>
      <c r="E45" s="29">
        <f>'Totale Verbräuche Odyssee'!C33*1000</f>
        <v>896</v>
      </c>
      <c r="F45" s="29">
        <f>'Totale Verbräuche Odyssee'!D33*1000</f>
        <v>927</v>
      </c>
      <c r="G45" s="29">
        <f>'Totale Verbräuche Odyssee'!E33*1000</f>
        <v>950.9</v>
      </c>
      <c r="H45" s="29">
        <f>'Totale Verbräuche Odyssee'!F33*1000</f>
        <v>997.9</v>
      </c>
      <c r="I45" s="29">
        <f>'Totale Verbräuche Odyssee'!G33*1000</f>
        <v>998.6</v>
      </c>
      <c r="J45" s="29">
        <f>'Totale Verbräuche Odyssee'!H33*1000</f>
        <v>998.5</v>
      </c>
      <c r="K45" s="29">
        <f>'Totale Verbräuche Odyssee'!I33*1000</f>
        <v>1070.5999999999999</v>
      </c>
      <c r="L45" s="29">
        <f>'Totale Verbräuche Odyssee'!J33*1000</f>
        <v>1001.7</v>
      </c>
      <c r="M45" s="29">
        <f>'Totale Verbräuche Odyssee'!K33*1000</f>
        <v>947</v>
      </c>
      <c r="N45" s="29">
        <f>'Totale Verbräuche Odyssee'!L33*1000</f>
        <v>925.1</v>
      </c>
      <c r="O45" s="29">
        <f>'Totale Verbräuche Odyssee'!M33*1000</f>
        <v>852.6</v>
      </c>
      <c r="P45" s="29">
        <f>'Totale Verbräuche Odyssee'!N33*1000</f>
        <v>865.7</v>
      </c>
      <c r="Q45" s="29">
        <f>'Totale Verbräuche Odyssee'!O33*1000</f>
        <v>843.7</v>
      </c>
      <c r="R45" s="29">
        <f>'Totale Verbräuche Odyssee'!P33*1000</f>
        <v>872.3</v>
      </c>
      <c r="S45" s="29">
        <f>'Totale Verbräuche Odyssee'!Q33*1000</f>
        <v>878.19999999999993</v>
      </c>
      <c r="T45" s="29">
        <f>'Totale Verbräuche Odyssee'!R33*1000</f>
        <v>884.3</v>
      </c>
      <c r="U45" s="29">
        <f>'Totale Verbräuche Odyssee'!S33*1000</f>
        <v>866</v>
      </c>
      <c r="V45" s="29">
        <f>'Totale Verbräuche Odyssee'!T33*1000</f>
        <v>845.7</v>
      </c>
      <c r="W45" s="29">
        <f>'Totale Verbräuche Odyssee'!U33*1000</f>
        <v>835</v>
      </c>
      <c r="X45" s="29">
        <f>'Totale Verbräuche Odyssee'!V33*1000</f>
        <v>802.9</v>
      </c>
      <c r="Y45" s="29">
        <f>'Totale Verbräuche Odyssee'!W33*1000</f>
        <v>848.8</v>
      </c>
      <c r="Z45" s="29">
        <f>'Totale Verbräuche Odyssee'!X33*1000</f>
        <v>916.1</v>
      </c>
      <c r="AA45" s="29">
        <f>'Totale Verbräuche Odyssee'!Y33*1000</f>
        <v>922.3</v>
      </c>
      <c r="AB45" s="29">
        <f>'Totale Verbräuche Odyssee'!Z33*1000</f>
        <v>914.3</v>
      </c>
      <c r="AC45" s="29">
        <f>'Totale Verbräuche Odyssee'!AA33*1000</f>
        <v>784.1</v>
      </c>
      <c r="AD45" s="29">
        <f>'Totale Verbräuche Odyssee'!AB33*1000</f>
        <v>837.8</v>
      </c>
      <c r="AE45" s="29">
        <f>'Totale Verbräuche Odyssee'!AC33*1000</f>
        <v>819.9</v>
      </c>
      <c r="AF45" s="29">
        <f>'Totale Verbräuche Odyssee'!AD33*1000</f>
        <v>842.19999999999993</v>
      </c>
      <c r="AG45" s="29">
        <f>'Totale Verbräuche Odyssee'!AE33*1000</f>
        <v>837.2</v>
      </c>
      <c r="AH45" t="e">
        <f>'Totale Verbräuche Odyssee'!AF33*1000</f>
        <v>#VALUE!</v>
      </c>
      <c r="BC45" s="31">
        <f t="shared" si="37"/>
        <v>2.4996644911403059E-2</v>
      </c>
      <c r="BD45" s="31">
        <f t="shared" si="38"/>
        <v>2.4248710528231989E-2</v>
      </c>
      <c r="BE45" s="31">
        <f t="shared" si="39"/>
        <v>2.4304576430333485E-2</v>
      </c>
      <c r="BF45" s="31">
        <f t="shared" si="40"/>
        <v>2.8375243939286705E-2</v>
      </c>
      <c r="BG45" s="31">
        <f t="shared" si="41"/>
        <v>2.8736347547600592E-2</v>
      </c>
      <c r="BH45" s="31">
        <f t="shared" si="42"/>
        <v>2.8564790931848903E-2</v>
      </c>
      <c r="BI45" s="31">
        <f t="shared" si="43"/>
        <v>2.6038256810933531E-2</v>
      </c>
      <c r="BJ45" s="31">
        <f t="shared" si="44"/>
        <v>2.7116767461225495E-2</v>
      </c>
      <c r="BK45" s="31">
        <f t="shared" si="45"/>
        <v>2.6040018289944789E-2</v>
      </c>
      <c r="BL45" s="31">
        <f t="shared" si="46"/>
        <v>2.6562113746275484E-2</v>
      </c>
      <c r="BM45" s="31">
        <f t="shared" si="47"/>
        <v>2.6624016510197572E-2</v>
      </c>
      <c r="BO45" s="37"/>
    </row>
    <row r="46" spans="1:68" x14ac:dyDescent="0.25">
      <c r="A46" t="s">
        <v>190</v>
      </c>
      <c r="B46" t="s">
        <v>179</v>
      </c>
      <c r="C46" t="s">
        <v>171</v>
      </c>
      <c r="D46" t="s">
        <v>180</v>
      </c>
      <c r="E46" s="29">
        <f>'Totale Verbräuche Odyssee'!C34*1000</f>
        <v>3520.1</v>
      </c>
      <c r="F46" s="29">
        <f>'Totale Verbräuche Odyssee'!D34*1000</f>
        <v>3729.2000000000003</v>
      </c>
      <c r="G46" s="29">
        <f>'Totale Verbräuche Odyssee'!E34*1000</f>
        <v>3645.1</v>
      </c>
      <c r="H46" s="29">
        <f>'Totale Verbräuche Odyssee'!F34*1000</f>
        <v>3844.9</v>
      </c>
      <c r="I46" s="29">
        <f>'Totale Verbräuche Odyssee'!G34*1000</f>
        <v>3563.8</v>
      </c>
      <c r="J46" s="29">
        <f>'Totale Verbräuche Odyssee'!H34*1000</f>
        <v>3506.9</v>
      </c>
      <c r="K46" s="29">
        <f>'Totale Verbräuche Odyssee'!I34*1000</f>
        <v>3897.2000000000003</v>
      </c>
      <c r="L46" s="29">
        <f>'Totale Verbräuche Odyssee'!J34*1000</f>
        <v>3727</v>
      </c>
      <c r="M46" s="29">
        <f>'Totale Verbräuche Odyssee'!K34*1000</f>
        <v>3640.8</v>
      </c>
      <c r="N46" s="29">
        <f>'Totale Verbräuche Odyssee'!L34*1000</f>
        <v>3587.4</v>
      </c>
      <c r="O46" s="29">
        <f>'Totale Verbräuche Odyssee'!M34*1000</f>
        <v>3515.2999999999997</v>
      </c>
      <c r="P46" s="29">
        <f>'Totale Verbräuche Odyssee'!N34*1000</f>
        <v>3686.9</v>
      </c>
      <c r="Q46" s="29">
        <f>'Totale Verbräuche Odyssee'!O34*1000</f>
        <v>3600.4</v>
      </c>
      <c r="R46" s="29">
        <f>'Totale Verbräuche Odyssee'!P34*1000</f>
        <v>3817.4</v>
      </c>
      <c r="S46" s="29">
        <f>'Totale Verbräuche Odyssee'!Q34*1000</f>
        <v>3825.4</v>
      </c>
      <c r="T46" s="29">
        <f>'Totale Verbräuche Odyssee'!R34*1000</f>
        <v>3846</v>
      </c>
      <c r="U46" s="29">
        <f>'Totale Verbräuche Odyssee'!S34*1000</f>
        <v>3845.2999999999997</v>
      </c>
      <c r="V46" s="29">
        <f>'Totale Verbräuche Odyssee'!T34*1000</f>
        <v>3766.6</v>
      </c>
      <c r="W46" s="29">
        <f>'Totale Verbräuche Odyssee'!U34*1000</f>
        <v>3702.5</v>
      </c>
      <c r="X46" s="29">
        <f>'Totale Verbräuche Odyssee'!V34*1000</f>
        <v>3670.3</v>
      </c>
      <c r="Y46" s="29">
        <f>'Totale Verbräuche Odyssee'!W34*1000</f>
        <v>3950</v>
      </c>
      <c r="Z46" s="29">
        <f>'Totale Verbräuche Odyssee'!X34*1000</f>
        <v>3357.9</v>
      </c>
      <c r="AA46" s="29">
        <f>'Totale Verbräuche Odyssee'!Y34*1000</f>
        <v>3362.1</v>
      </c>
      <c r="AB46" s="29">
        <f>'Totale Verbräuche Odyssee'!Z34*1000</f>
        <v>3351.4</v>
      </c>
      <c r="AC46" s="29">
        <f>'Totale Verbräuche Odyssee'!AA34*1000</f>
        <v>3128.6</v>
      </c>
      <c r="AD46" s="29">
        <f>'Totale Verbräuche Odyssee'!AB34*1000</f>
        <v>3332</v>
      </c>
      <c r="AE46" s="29">
        <f>'Totale Verbräuche Odyssee'!AC34*1000</f>
        <v>3427.2</v>
      </c>
      <c r="AF46" s="29">
        <f>'Totale Verbräuche Odyssee'!AD34*1000</f>
        <v>3515</v>
      </c>
      <c r="AG46" s="29">
        <f>'Totale Verbräuche Odyssee'!AE34*1000</f>
        <v>3449.1</v>
      </c>
      <c r="AH46" t="e">
        <f>'Totale Verbräuche Odyssee'!AF34*1000</f>
        <v>#VALUE!</v>
      </c>
      <c r="BC46" s="31">
        <f t="shared" si="37"/>
        <v>0.1108384165083471</v>
      </c>
      <c r="BD46" s="31">
        <f t="shared" si="38"/>
        <v>0.11084822798825493</v>
      </c>
      <c r="BE46" s="31">
        <f t="shared" si="39"/>
        <v>0.11310447325614664</v>
      </c>
      <c r="BF46" s="31">
        <f t="shared" si="40"/>
        <v>0.10400745729039497</v>
      </c>
      <c r="BG46" s="31">
        <f t="shared" si="41"/>
        <v>0.10475384808607607</v>
      </c>
      <c r="BH46" s="31">
        <f t="shared" si="42"/>
        <v>0.10470528308979374</v>
      </c>
      <c r="BI46" s="31">
        <f t="shared" si="43"/>
        <v>0.10389400619651401</v>
      </c>
      <c r="BJ46" s="31">
        <f t="shared" si="44"/>
        <v>0.10784563043781732</v>
      </c>
      <c r="BK46" s="31">
        <f t="shared" si="45"/>
        <v>0.10884784813184387</v>
      </c>
      <c r="BL46" s="31">
        <f t="shared" si="46"/>
        <v>0.11085945122080068</v>
      </c>
      <c r="BM46" s="31">
        <f t="shared" si="47"/>
        <v>0.10968573261505307</v>
      </c>
      <c r="BO46" s="37"/>
    </row>
    <row r="47" spans="1:68" x14ac:dyDescent="0.25">
      <c r="A47" t="s">
        <v>190</v>
      </c>
      <c r="B47" t="s">
        <v>181</v>
      </c>
      <c r="C47" t="s">
        <v>171</v>
      </c>
      <c r="D47" t="s">
        <v>182</v>
      </c>
      <c r="E47" s="29">
        <f>'Totale Verbräuche Odyssee'!C35*1000</f>
        <v>1814.3</v>
      </c>
      <c r="F47" s="29">
        <f>'Totale Verbräuche Odyssee'!D35*1000</f>
        <v>1936.1</v>
      </c>
      <c r="G47" s="29">
        <f>'Totale Verbräuche Odyssee'!E35*1000</f>
        <v>1860</v>
      </c>
      <c r="H47" s="29">
        <f>'Totale Verbräuche Odyssee'!F35*1000</f>
        <v>2011.0000000000002</v>
      </c>
      <c r="I47" s="29">
        <f>'Totale Verbräuche Odyssee'!G35*1000</f>
        <v>1957.4</v>
      </c>
      <c r="J47" s="29">
        <f>'Totale Verbräuche Odyssee'!H35*1000</f>
        <v>1944.1999999999998</v>
      </c>
      <c r="K47" s="29">
        <f>'Totale Verbräuche Odyssee'!I35*1000</f>
        <v>2152.6999999999998</v>
      </c>
      <c r="L47" s="29">
        <f>'Totale Verbräuche Odyssee'!J35*1000</f>
        <v>2024.2</v>
      </c>
      <c r="M47" s="29">
        <f>'Totale Verbräuche Odyssee'!K35*1000</f>
        <v>1964.3999999999999</v>
      </c>
      <c r="N47" s="29">
        <f>'Totale Verbräuche Odyssee'!L35*1000</f>
        <v>1922.6000000000001</v>
      </c>
      <c r="O47" s="29">
        <f>'Totale Verbräuche Odyssee'!M35*1000</f>
        <v>1896.5</v>
      </c>
      <c r="P47" s="29">
        <f>'Totale Verbräuche Odyssee'!N35*1000</f>
        <v>1955.4</v>
      </c>
      <c r="Q47" s="29">
        <f>'Totale Verbräuche Odyssee'!O35*1000</f>
        <v>1932.7</v>
      </c>
      <c r="R47" s="29">
        <f>'Totale Verbräuche Odyssee'!P35*1000</f>
        <v>2028.8</v>
      </c>
      <c r="S47" s="29">
        <f>'Totale Verbräuche Odyssee'!Q35*1000</f>
        <v>2085.1999999999998</v>
      </c>
      <c r="T47" s="29">
        <f>'Totale Verbräuche Odyssee'!R35*1000</f>
        <v>2137.1000000000004</v>
      </c>
      <c r="U47" s="29">
        <f>'Totale Verbräuche Odyssee'!S35*1000</f>
        <v>2112</v>
      </c>
      <c r="V47" s="29">
        <f>'Totale Verbräuche Odyssee'!T35*1000</f>
        <v>2043.1</v>
      </c>
      <c r="W47" s="29">
        <f>'Totale Verbräuche Odyssee'!U35*1000</f>
        <v>2086.6999999999998</v>
      </c>
      <c r="X47" s="29">
        <f>'Totale Verbräuche Odyssee'!V35*1000</f>
        <v>2242.3000000000002</v>
      </c>
      <c r="Y47" s="29">
        <f>'Totale Verbräuche Odyssee'!W35*1000</f>
        <v>2423.6</v>
      </c>
      <c r="Z47" s="29">
        <f>'Totale Verbräuche Odyssee'!X35*1000</f>
        <v>2531</v>
      </c>
      <c r="AA47" s="29">
        <f>'Totale Verbräuche Odyssee'!Y35*1000</f>
        <v>2542</v>
      </c>
      <c r="AB47" s="29">
        <f>'Totale Verbräuche Odyssee'!Z35*1000</f>
        <v>2501.6999999999998</v>
      </c>
      <c r="AC47" s="29">
        <f>'Totale Verbräuche Odyssee'!AA35*1000</f>
        <v>2326.6</v>
      </c>
      <c r="AD47" s="29">
        <f>'Totale Verbräuche Odyssee'!AB35*1000</f>
        <v>2532.7000000000003</v>
      </c>
      <c r="AE47" s="29">
        <f>'Totale Verbräuche Odyssee'!AC35*1000</f>
        <v>2557.7999999999997</v>
      </c>
      <c r="AF47" s="29">
        <f>'Totale Verbräuche Odyssee'!AD35*1000</f>
        <v>2574.3000000000002</v>
      </c>
      <c r="AG47" s="29">
        <f>'Totale Verbräuche Odyssee'!AE35*1000</f>
        <v>2510.6000000000004</v>
      </c>
      <c r="AH47" t="e">
        <f>'Totale Verbräuche Odyssee'!AF35*1000</f>
        <v>#VALUE!</v>
      </c>
      <c r="BC47" s="31">
        <f t="shared" si="37"/>
        <v>6.2467663397155399E-2</v>
      </c>
      <c r="BD47" s="31">
        <f t="shared" si="38"/>
        <v>6.7720617284163162E-2</v>
      </c>
      <c r="BE47" s="31">
        <f t="shared" si="39"/>
        <v>6.9397468704708101E-2</v>
      </c>
      <c r="BF47" s="31">
        <f t="shared" si="40"/>
        <v>7.8395090503585479E-2</v>
      </c>
      <c r="BG47" s="31">
        <f t="shared" si="41"/>
        <v>7.9201773247317267E-2</v>
      </c>
      <c r="BH47" s="31">
        <f t="shared" si="42"/>
        <v>7.8158741632075243E-2</v>
      </c>
      <c r="BI47" s="31">
        <f t="shared" si="43"/>
        <v>7.7261329290036915E-2</v>
      </c>
      <c r="BJ47" s="31">
        <f t="shared" si="44"/>
        <v>8.1974978454339723E-2</v>
      </c>
      <c r="BK47" s="31">
        <f t="shared" si="45"/>
        <v>8.1235710186633461E-2</v>
      </c>
      <c r="BL47" s="31">
        <f t="shared" si="46"/>
        <v>8.1190749723387551E-2</v>
      </c>
      <c r="BM47" s="31">
        <f t="shared" si="47"/>
        <v>7.9840248268635963E-2</v>
      </c>
      <c r="BO47" s="37"/>
    </row>
    <row r="48" spans="1:68" x14ac:dyDescent="0.25">
      <c r="A48" t="s">
        <v>190</v>
      </c>
      <c r="B48" t="s">
        <v>183</v>
      </c>
      <c r="C48" t="s">
        <v>2</v>
      </c>
      <c r="D48" t="s">
        <v>184</v>
      </c>
      <c r="E48" s="29">
        <f>E49-SUM(E41:E47)</f>
        <v>3742.9419999999991</v>
      </c>
      <c r="F48" s="29">
        <f t="shared" ref="F48:AH48" si="48">F49-SUM(F41:F47)</f>
        <v>3774.4889999999978</v>
      </c>
      <c r="G48" s="29">
        <f t="shared" si="48"/>
        <v>3930.8619999999974</v>
      </c>
      <c r="H48" s="29">
        <f t="shared" si="48"/>
        <v>4248.9209999999985</v>
      </c>
      <c r="I48" s="29">
        <f t="shared" si="48"/>
        <v>4246.3729999999996</v>
      </c>
      <c r="J48" s="29">
        <f t="shared" si="48"/>
        <v>4340.5399999999972</v>
      </c>
      <c r="K48" s="29">
        <f t="shared" si="48"/>
        <v>4585.8299999999981</v>
      </c>
      <c r="L48" s="29">
        <f t="shared" si="48"/>
        <v>4512.2429999999986</v>
      </c>
      <c r="M48" s="29">
        <f t="shared" si="48"/>
        <v>4334.4609999999957</v>
      </c>
      <c r="N48" s="29">
        <f t="shared" si="48"/>
        <v>4352.7189999999973</v>
      </c>
      <c r="O48" s="29">
        <f t="shared" si="48"/>
        <v>4283.0560000000005</v>
      </c>
      <c r="P48" s="29">
        <f t="shared" si="48"/>
        <v>4394.4879999999976</v>
      </c>
      <c r="Q48" s="29">
        <f t="shared" si="48"/>
        <v>4613.6539999999986</v>
      </c>
      <c r="R48" s="29">
        <f t="shared" si="48"/>
        <v>4534.9090000000033</v>
      </c>
      <c r="S48" s="29">
        <f t="shared" si="48"/>
        <v>4537.9159999999974</v>
      </c>
      <c r="T48" s="29">
        <f t="shared" si="48"/>
        <v>4492.8659999999945</v>
      </c>
      <c r="U48" s="29">
        <f t="shared" si="48"/>
        <v>4502.5219999999936</v>
      </c>
      <c r="V48" s="29">
        <f t="shared" si="48"/>
        <v>4295.1670000000049</v>
      </c>
      <c r="W48" s="29">
        <f t="shared" si="48"/>
        <v>4440.4559999999983</v>
      </c>
      <c r="X48" s="29">
        <f t="shared" si="48"/>
        <v>4342.226999999999</v>
      </c>
      <c r="Y48" s="29">
        <f t="shared" si="48"/>
        <v>4689.1760000000031</v>
      </c>
      <c r="Z48" s="29">
        <f t="shared" si="48"/>
        <v>3729.8710000000028</v>
      </c>
      <c r="AA48" s="29">
        <f t="shared" si="48"/>
        <v>3863.3459999999977</v>
      </c>
      <c r="AB48" s="29">
        <f t="shared" si="48"/>
        <v>4243.9509999999973</v>
      </c>
      <c r="AC48" s="29">
        <f t="shared" si="48"/>
        <v>4224.6680000000051</v>
      </c>
      <c r="AD48" s="29">
        <f t="shared" si="48"/>
        <v>4010.9250000000029</v>
      </c>
      <c r="AE48" s="29">
        <f t="shared" si="48"/>
        <v>4103.4369999999944</v>
      </c>
      <c r="AF48" s="29">
        <f t="shared" si="48"/>
        <v>4350.0629999999983</v>
      </c>
      <c r="AG48" s="29">
        <f t="shared" si="48"/>
        <v>4549.4700000000012</v>
      </c>
      <c r="AH48" s="29" t="e">
        <f t="shared" si="48"/>
        <v>#VALUE!</v>
      </c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C48" s="31">
        <f t="shared" si="37"/>
        <v>0.13292994236731634</v>
      </c>
      <c r="BD48" s="31">
        <f t="shared" si="38"/>
        <v>0.13114136949915706</v>
      </c>
      <c r="BE48" s="31">
        <f t="shared" si="39"/>
        <v>0.13427007126211774</v>
      </c>
      <c r="BF48" s="31">
        <f t="shared" si="40"/>
        <v>0.11552887183393878</v>
      </c>
      <c r="BG48" s="31">
        <f t="shared" si="41"/>
        <v>0.12037130364592052</v>
      </c>
      <c r="BH48" s="31">
        <f t="shared" si="42"/>
        <v>0.13259058628460135</v>
      </c>
      <c r="BI48" s="31">
        <f t="shared" si="43"/>
        <v>0.14029204224580163</v>
      </c>
      <c r="BJ48" s="31">
        <f t="shared" si="44"/>
        <v>0.12982014863859626</v>
      </c>
      <c r="BK48" s="31">
        <f t="shared" si="45"/>
        <v>0.13032513054230521</v>
      </c>
      <c r="BL48" s="31">
        <f t="shared" si="46"/>
        <v>0.13719647139570687</v>
      </c>
      <c r="BM48" s="31">
        <f t="shared" si="47"/>
        <v>0.14467888723441061</v>
      </c>
      <c r="BO48" s="37"/>
    </row>
    <row r="49" spans="1:68" x14ac:dyDescent="0.25">
      <c r="A49" t="s">
        <v>190</v>
      </c>
      <c r="B49" t="s">
        <v>185</v>
      </c>
      <c r="C49" t="s">
        <v>2</v>
      </c>
      <c r="D49" t="s">
        <v>186</v>
      </c>
      <c r="E49" s="29">
        <f>'Energieverbrauch_GHD+A(Landw+F)'!C23</f>
        <v>31812.330999999998</v>
      </c>
      <c r="F49" s="29">
        <f>'Energieverbrauch_GHD+A(Landw+F)'!D23</f>
        <v>32882.199000000001</v>
      </c>
      <c r="G49" s="29">
        <f>'Energieverbrauch_GHD+A(Landw+F)'!E23</f>
        <v>32612.166999999998</v>
      </c>
      <c r="H49" s="29">
        <f>'Energieverbrauch_GHD+A(Landw+F)'!F23</f>
        <v>32763.297999999999</v>
      </c>
      <c r="I49" s="29">
        <f>'Energieverbrauch_GHD+A(Landw+F)'!G23</f>
        <v>31981.064999999999</v>
      </c>
      <c r="J49" s="29">
        <f>'Energieverbrauch_GHD+A(Landw+F)'!H23</f>
        <v>32363.734</v>
      </c>
      <c r="K49" s="29">
        <f>'Energieverbrauch_GHD+A(Landw+F)'!I23</f>
        <v>34818.338000000003</v>
      </c>
      <c r="L49" s="29">
        <f>'Energieverbrauch_GHD+A(Landw+F)'!J23</f>
        <v>33677.612000000001</v>
      </c>
      <c r="M49" s="29">
        <f>'Energieverbrauch_GHD+A(Landw+F)'!K23</f>
        <v>33300.898000000001</v>
      </c>
      <c r="N49" s="29">
        <f>'Energieverbrauch_GHD+A(Landw+F)'!L23</f>
        <v>33068.04</v>
      </c>
      <c r="O49" s="29">
        <f>'Energieverbrauch_GHD+A(Landw+F)'!M23</f>
        <v>32662.195</v>
      </c>
      <c r="P49" s="29">
        <f>'Energieverbrauch_GHD+A(Landw+F)'!N23</f>
        <v>33132.508000000002</v>
      </c>
      <c r="Q49" s="29">
        <f>'Energieverbrauch_GHD+A(Landw+F)'!O23</f>
        <v>33195.883999999998</v>
      </c>
      <c r="R49" s="29">
        <f>'Energieverbrauch_GHD+A(Landw+F)'!P23</f>
        <v>33643.993999999999</v>
      </c>
      <c r="S49" s="29">
        <f>'Energieverbrauch_GHD+A(Landw+F)'!Q23</f>
        <v>33349.767</v>
      </c>
      <c r="T49" s="29">
        <f>'Energieverbrauch_GHD+A(Landw+F)'!R23</f>
        <v>33314.917999999998</v>
      </c>
      <c r="U49" s="29">
        <f>'Energieverbrauch_GHD+A(Landw+F)'!S23</f>
        <v>34082.454999999994</v>
      </c>
      <c r="V49" s="29">
        <f>'Energieverbrauch_GHD+A(Landw+F)'!T23</f>
        <v>33168.644</v>
      </c>
      <c r="W49" s="29">
        <f>'Energieverbrauch_GHD+A(Landw+F)'!U23</f>
        <v>33404.483</v>
      </c>
      <c r="X49" s="29">
        <f>'Energieverbrauch_GHD+A(Landw+F)'!V23</f>
        <v>33111.038999999997</v>
      </c>
      <c r="Y49" s="29">
        <f>'Energieverbrauch_GHD+A(Landw+F)'!W23</f>
        <v>34923.464</v>
      </c>
      <c r="Z49" s="29">
        <f>'Energieverbrauch_GHD+A(Landw+F)'!X23</f>
        <v>32285.184999999998</v>
      </c>
      <c r="AA49" s="29">
        <f>'Energieverbrauch_GHD+A(Landw+F)'!Y23</f>
        <v>32095.240999999998</v>
      </c>
      <c r="AB49" s="29">
        <f>'Energieverbrauch_GHD+A(Landw+F)'!Z23</f>
        <v>32007.935999999998</v>
      </c>
      <c r="AC49" s="29">
        <f>'Energieverbrauch_GHD+A(Landw+F)'!AA23</f>
        <v>30113.383000000002</v>
      </c>
      <c r="AD49" s="29">
        <f>'Energieverbrauch_GHD+A(Landw+F)'!AB23</f>
        <v>30896.013000000003</v>
      </c>
      <c r="AE49" s="29">
        <f>'Energieverbrauch_GHD+A(Landw+F)'!AC23</f>
        <v>31486.152999999998</v>
      </c>
      <c r="AF49" s="29">
        <f>'Energieverbrauch_GHD+A(Landw+F)'!AD23</f>
        <v>31706.813999999998</v>
      </c>
      <c r="AG49" s="29">
        <f>'Energieverbrauch_GHD+A(Landw+F)'!AE23</f>
        <v>31445.292999999998</v>
      </c>
      <c r="AH49" s="29" t="e">
        <f>'Energieverbrauch_GHD+A(Landw+F)'!AF23</f>
        <v>#VALUE!</v>
      </c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O49" s="37"/>
    </row>
    <row r="50" spans="1:68" ht="15" customHeight="1" x14ac:dyDescent="0.25">
      <c r="A50" t="s">
        <v>191</v>
      </c>
      <c r="B50" t="s">
        <v>168</v>
      </c>
      <c r="C50" t="s">
        <v>2</v>
      </c>
      <c r="D50" t="s">
        <v>169</v>
      </c>
      <c r="E50" s="29">
        <f>Landwirtschaft!C41+Fischerei!C41</f>
        <v>7906.9560000000001</v>
      </c>
      <c r="F50" s="29">
        <f>Landwirtschaft!D41+Fischerei!D41</f>
        <v>8238.9439999999995</v>
      </c>
      <c r="G50" s="29">
        <f>Landwirtschaft!E41+Fischerei!E41</f>
        <v>4669.3779999999997</v>
      </c>
      <c r="H50" s="29">
        <f>Landwirtschaft!F41+Fischerei!F41</f>
        <v>2535.7330000000002</v>
      </c>
      <c r="I50" s="29">
        <f>Landwirtschaft!G41+Fischerei!G41</f>
        <v>1221.482</v>
      </c>
      <c r="J50" s="29">
        <f>Landwirtschaft!H41+Fischerei!H41</f>
        <v>971.03899999999999</v>
      </c>
      <c r="K50" s="29">
        <f>Landwirtschaft!I41+Fischerei!I41</f>
        <v>1153.463</v>
      </c>
      <c r="L50" s="29">
        <f>Landwirtschaft!J41+Fischerei!J41</f>
        <v>974.40800000000002</v>
      </c>
      <c r="M50" s="29">
        <f>Landwirtschaft!K41+Fischerei!K41</f>
        <v>1017.088</v>
      </c>
      <c r="N50" s="29">
        <f>Landwirtschaft!L41+Fischerei!L41</f>
        <v>656.95899999999995</v>
      </c>
      <c r="O50" s="29">
        <f>Landwirtschaft!M41+Fischerei!M41</f>
        <v>680.53200000000004</v>
      </c>
      <c r="P50" s="29">
        <f>Landwirtschaft!N41+Fischerei!N41</f>
        <v>1169.9390000000001</v>
      </c>
      <c r="Q50" s="29">
        <f>Landwirtschaft!O41+Fischerei!O41</f>
        <v>1279.2260000000001</v>
      </c>
      <c r="R50" s="29">
        <f>Landwirtschaft!P41+Fischerei!P41</f>
        <v>1332.2650000000001</v>
      </c>
      <c r="S50" s="29">
        <f>Landwirtschaft!Q41+Fischerei!Q41</f>
        <v>1229.4780000000001</v>
      </c>
      <c r="T50" s="29">
        <f>Landwirtschaft!R41+Fischerei!R41</f>
        <v>1210.5989999999999</v>
      </c>
      <c r="U50" s="29">
        <f>Landwirtschaft!S41+Fischerei!S41</f>
        <v>1147.528</v>
      </c>
      <c r="V50" s="29">
        <f>Landwirtschaft!T41+Fischerei!T41</f>
        <v>1084.904</v>
      </c>
      <c r="W50" s="29">
        <f>Landwirtschaft!U41+Fischerei!U41</f>
        <v>1104.722</v>
      </c>
      <c r="X50" s="29">
        <f>Landwirtschaft!V41+Fischerei!V41</f>
        <v>1079.3610000000001</v>
      </c>
      <c r="Y50" s="29">
        <f>Landwirtschaft!W41+Fischerei!W41</f>
        <v>1106.472</v>
      </c>
      <c r="Z50" s="29">
        <f>Landwirtschaft!X41+Fischerei!X41</f>
        <v>1267.75</v>
      </c>
      <c r="AA50" s="29">
        <f>Landwirtschaft!Y41+Fischerei!Y41</f>
        <v>1289.1389999999999</v>
      </c>
      <c r="AB50" s="29">
        <f>Landwirtschaft!Z41+Fischerei!Z41</f>
        <v>1281.056</v>
      </c>
      <c r="AC50" s="29">
        <f>Landwirtschaft!AA41+Fischerei!AA41</f>
        <v>1526.5830000000001</v>
      </c>
      <c r="AD50" s="29">
        <f>Landwirtschaft!AB41+Fischerei!AB41</f>
        <v>1542.028</v>
      </c>
      <c r="AE50" s="29">
        <f>Landwirtschaft!AC41+Fischerei!AC41</f>
        <v>1515.7460000000001</v>
      </c>
      <c r="AF50" s="29">
        <f>Landwirtschaft!AD41+Fischerei!AD41</f>
        <v>1546.155</v>
      </c>
      <c r="AG50" s="29">
        <f>Landwirtschaft!AE41+Fischerei!AE41</f>
        <v>1449.248</v>
      </c>
      <c r="BC50" s="31">
        <f>W50/W58</f>
        <v>0.17982839890799601</v>
      </c>
      <c r="BD50" s="31">
        <f t="shared" ref="BD50:BM50" si="49">X50/X58</f>
        <v>0.18147230908907497</v>
      </c>
      <c r="BE50" s="31">
        <f t="shared" si="49"/>
        <v>0.18316771120979997</v>
      </c>
      <c r="BF50" s="31">
        <f t="shared" si="49"/>
        <v>0.21323200685168134</v>
      </c>
      <c r="BG50" s="31">
        <f t="shared" si="49"/>
        <v>0.20741273354343739</v>
      </c>
      <c r="BH50" s="31">
        <f t="shared" si="49"/>
        <v>0.20859103485288219</v>
      </c>
      <c r="BI50" s="31">
        <f t="shared" si="49"/>
        <v>0.22287142353881895</v>
      </c>
      <c r="BJ50" s="31">
        <f t="shared" si="49"/>
        <v>0.2216973021279679</v>
      </c>
      <c r="BK50" s="31">
        <f t="shared" si="49"/>
        <v>0.20732743527454972</v>
      </c>
      <c r="BL50" s="31">
        <f t="shared" si="49"/>
        <v>0.22174186155573755</v>
      </c>
      <c r="BM50" s="31">
        <f t="shared" si="49"/>
        <v>0.20266158621767863</v>
      </c>
      <c r="BO50" s="37">
        <v>0.20465172324208447</v>
      </c>
    </row>
    <row r="51" spans="1:68" ht="15" customHeight="1" x14ac:dyDescent="0.25">
      <c r="A51" t="s">
        <v>191</v>
      </c>
      <c r="B51" t="s">
        <v>170</v>
      </c>
      <c r="C51" t="s">
        <v>171</v>
      </c>
      <c r="D51" t="s">
        <v>172</v>
      </c>
      <c r="E51" s="29">
        <f>E58*$BO$51</f>
        <v>3189.2097213943912</v>
      </c>
      <c r="F51" s="29">
        <f t="shared" ref="F51:AG51" si="50">F58*$BO$51</f>
        <v>3228.2572540148881</v>
      </c>
      <c r="G51" s="29">
        <f t="shared" si="50"/>
        <v>2247.2611345092264</v>
      </c>
      <c r="H51" s="29">
        <f t="shared" si="50"/>
        <v>1164.0402165135229</v>
      </c>
      <c r="I51" s="29">
        <f t="shared" si="50"/>
        <v>1227.5094657623731</v>
      </c>
      <c r="J51" s="29">
        <f t="shared" si="50"/>
        <v>842.08375114533851</v>
      </c>
      <c r="K51" s="29">
        <f t="shared" si="50"/>
        <v>1061.9427000985381</v>
      </c>
      <c r="L51" s="29">
        <f t="shared" si="50"/>
        <v>1097.3041551645551</v>
      </c>
      <c r="M51" s="29">
        <f t="shared" si="50"/>
        <v>1107.0796453121131</v>
      </c>
      <c r="N51" s="29">
        <f t="shared" si="50"/>
        <v>1096.9687994968669</v>
      </c>
      <c r="O51" s="29">
        <f t="shared" si="50"/>
        <v>1142.8975015826763</v>
      </c>
      <c r="P51" s="29">
        <f t="shared" si="50"/>
        <v>1308.0815705843142</v>
      </c>
      <c r="Q51" s="29">
        <f t="shared" si="50"/>
        <v>1339.5755215300687</v>
      </c>
      <c r="R51" s="29">
        <f t="shared" si="50"/>
        <v>1494.8559678720646</v>
      </c>
      <c r="S51" s="29">
        <f t="shared" si="50"/>
        <v>1603.5044007068361</v>
      </c>
      <c r="T51" s="29">
        <f t="shared" si="50"/>
        <v>1624.8415822378806</v>
      </c>
      <c r="U51" s="29">
        <f t="shared" si="50"/>
        <v>1621.3065989952158</v>
      </c>
      <c r="V51" s="29">
        <f t="shared" si="50"/>
        <v>1628.9922818881689</v>
      </c>
      <c r="W51" s="29">
        <f t="shared" si="50"/>
        <v>1741.4685317819378</v>
      </c>
      <c r="X51" s="29">
        <f t="shared" si="50"/>
        <v>1686.076449937518</v>
      </c>
      <c r="Y51" s="29">
        <f t="shared" si="50"/>
        <v>1712.4283751383891</v>
      </c>
      <c r="Z51" s="29">
        <f t="shared" si="50"/>
        <v>1685.3966672738522</v>
      </c>
      <c r="AA51" s="29">
        <f t="shared" si="50"/>
        <v>1761.9161561826311</v>
      </c>
      <c r="AB51" s="29">
        <f t="shared" si="50"/>
        <v>1740.9783965753165</v>
      </c>
      <c r="AC51" s="29">
        <f t="shared" si="50"/>
        <v>1941.7215055122685</v>
      </c>
      <c r="AD51" s="29">
        <f t="shared" si="50"/>
        <v>1971.7541221664487</v>
      </c>
      <c r="AE51" s="29">
        <f t="shared" si="50"/>
        <v>2072.4810175727498</v>
      </c>
      <c r="AF51" s="29">
        <f t="shared" si="50"/>
        <v>1976.6339298279743</v>
      </c>
      <c r="AG51" s="29">
        <f t="shared" si="50"/>
        <v>2027.1793710549257</v>
      </c>
      <c r="BO51" s="37">
        <v>0.28347900903485623</v>
      </c>
      <c r="BP51" t="s">
        <v>226</v>
      </c>
    </row>
    <row r="52" spans="1:68" ht="15" customHeight="1" x14ac:dyDescent="0.25">
      <c r="A52" t="s">
        <v>191</v>
      </c>
      <c r="B52" t="s">
        <v>173</v>
      </c>
      <c r="C52" t="s">
        <v>171</v>
      </c>
      <c r="D52" t="s">
        <v>174</v>
      </c>
      <c r="E52" s="29">
        <f>E58*$BO$52</f>
        <v>2410.2751885572161</v>
      </c>
      <c r="F52" s="29">
        <f t="shared" ref="F52:AG52" si="51">F58*$BO$52</f>
        <v>2439.7857279294631</v>
      </c>
      <c r="G52" s="29">
        <f t="shared" si="51"/>
        <v>1698.3887006177536</v>
      </c>
      <c r="H52" s="29">
        <f t="shared" si="51"/>
        <v>879.73432211871591</v>
      </c>
      <c r="I52" s="29">
        <f t="shared" si="51"/>
        <v>927.70180311396757</v>
      </c>
      <c r="J52" s="29">
        <f t="shared" si="51"/>
        <v>636.41270075691045</v>
      </c>
      <c r="K52" s="29">
        <f t="shared" si="51"/>
        <v>802.57316555458829</v>
      </c>
      <c r="L52" s="29">
        <f t="shared" si="51"/>
        <v>829.29791720862397</v>
      </c>
      <c r="M52" s="29">
        <f t="shared" si="51"/>
        <v>836.68583566396569</v>
      </c>
      <c r="N52" s="29">
        <f t="shared" si="51"/>
        <v>829.04446901431163</v>
      </c>
      <c r="O52" s="29">
        <f t="shared" si="51"/>
        <v>863.7555168132194</v>
      </c>
      <c r="P52" s="29">
        <f t="shared" si="51"/>
        <v>988.59492777722971</v>
      </c>
      <c r="Q52" s="29">
        <f t="shared" si="51"/>
        <v>1012.3967768826567</v>
      </c>
      <c r="R52" s="29">
        <f t="shared" si="51"/>
        <v>1129.751432042357</v>
      </c>
      <c r="S52" s="29">
        <f t="shared" si="51"/>
        <v>1211.863505193438</v>
      </c>
      <c r="T52" s="29">
        <f t="shared" si="51"/>
        <v>1227.9892804577667</v>
      </c>
      <c r="U52" s="29">
        <f t="shared" si="51"/>
        <v>1225.3176836842451</v>
      </c>
      <c r="V52" s="29">
        <f t="shared" si="51"/>
        <v>1231.1262106869485</v>
      </c>
      <c r="W52" s="29">
        <f t="shared" si="51"/>
        <v>1316.1311925174887</v>
      </c>
      <c r="X52" s="29">
        <f t="shared" si="51"/>
        <v>1274.268106619907</v>
      </c>
      <c r="Y52" s="29">
        <f t="shared" si="51"/>
        <v>1294.1838214931845</v>
      </c>
      <c r="Z52" s="29">
        <f t="shared" si="51"/>
        <v>1273.7543544897624</v>
      </c>
      <c r="AA52" s="29">
        <f t="shared" si="51"/>
        <v>1331.5846766290258</v>
      </c>
      <c r="AB52" s="29">
        <f t="shared" si="51"/>
        <v>1315.7607682334935</v>
      </c>
      <c r="AC52" s="29">
        <f t="shared" si="51"/>
        <v>1467.474257471519</v>
      </c>
      <c r="AD52" s="29">
        <f t="shared" si="51"/>
        <v>1490.1716894664808</v>
      </c>
      <c r="AE52" s="29">
        <f t="shared" si="51"/>
        <v>1566.2969863353419</v>
      </c>
      <c r="AF52" s="29">
        <f t="shared" si="51"/>
        <v>1493.8596499203215</v>
      </c>
      <c r="AG52" s="29">
        <f t="shared" si="51"/>
        <v>1532.0598416689945</v>
      </c>
      <c r="BO52" s="37">
        <v>0.21424192249569707</v>
      </c>
      <c r="BP52" t="s">
        <v>226</v>
      </c>
    </row>
    <row r="53" spans="1:68" ht="15" customHeight="1" x14ac:dyDescent="0.25">
      <c r="A53" t="s">
        <v>191</v>
      </c>
      <c r="B53" t="s">
        <v>175</v>
      </c>
      <c r="C53" t="s">
        <v>171</v>
      </c>
      <c r="D53" t="s">
        <v>176</v>
      </c>
      <c r="E53" s="29">
        <f>E58*$BO$53</f>
        <v>668.89881015766514</v>
      </c>
      <c r="F53" s="29">
        <f t="shared" ref="F53:AG53" si="52">F58*$BO$53</f>
        <v>677.08856573699506</v>
      </c>
      <c r="G53" s="29">
        <f t="shared" si="52"/>
        <v>471.33629654482519</v>
      </c>
      <c r="H53" s="29">
        <f t="shared" si="52"/>
        <v>244.14359161715294</v>
      </c>
      <c r="I53" s="29">
        <f t="shared" si="52"/>
        <v>257.45551181460991</v>
      </c>
      <c r="J53" s="29">
        <f t="shared" si="52"/>
        <v>176.61705199742934</v>
      </c>
      <c r="K53" s="29">
        <f t="shared" si="52"/>
        <v>222.72985178314264</v>
      </c>
      <c r="L53" s="29">
        <f t="shared" si="52"/>
        <v>230.14649643351729</v>
      </c>
      <c r="M53" s="29">
        <f t="shared" si="52"/>
        <v>232.19678923318637</v>
      </c>
      <c r="N53" s="29">
        <f t="shared" si="52"/>
        <v>230.07615957056609</v>
      </c>
      <c r="O53" s="29">
        <f t="shared" si="52"/>
        <v>239.70915860828745</v>
      </c>
      <c r="P53" s="29">
        <f t="shared" si="52"/>
        <v>274.35455256622635</v>
      </c>
      <c r="Q53" s="29">
        <f t="shared" si="52"/>
        <v>280.96003422315812</v>
      </c>
      <c r="R53" s="29">
        <f t="shared" si="52"/>
        <v>313.52826111088359</v>
      </c>
      <c r="S53" s="29">
        <f t="shared" si="52"/>
        <v>336.31597775464775</v>
      </c>
      <c r="T53" s="29">
        <f t="shared" si="52"/>
        <v>340.79119782013589</v>
      </c>
      <c r="U53" s="29">
        <f t="shared" si="52"/>
        <v>340.04977712613652</v>
      </c>
      <c r="V53" s="29">
        <f t="shared" si="52"/>
        <v>341.66175770798975</v>
      </c>
      <c r="W53" s="29">
        <f t="shared" si="52"/>
        <v>365.25231345609018</v>
      </c>
      <c r="X53" s="29">
        <f t="shared" si="52"/>
        <v>353.6344830608885</v>
      </c>
      <c r="Y53" s="29">
        <f t="shared" si="52"/>
        <v>359.16148597135236</v>
      </c>
      <c r="Z53" s="29">
        <f t="shared" si="52"/>
        <v>353.49190673176179</v>
      </c>
      <c r="AA53" s="29">
        <f t="shared" si="52"/>
        <v>369.54095949288785</v>
      </c>
      <c r="AB53" s="29">
        <f t="shared" si="52"/>
        <v>365.14951342562307</v>
      </c>
      <c r="AC53" s="29">
        <f t="shared" si="52"/>
        <v>407.25299311041755</v>
      </c>
      <c r="AD53" s="29">
        <f t="shared" si="52"/>
        <v>413.55197727917238</v>
      </c>
      <c r="AE53" s="29">
        <f t="shared" si="52"/>
        <v>434.67824565724948</v>
      </c>
      <c r="AF53" s="29">
        <f t="shared" si="52"/>
        <v>414.57545890118553</v>
      </c>
      <c r="AG53" s="29">
        <f t="shared" si="52"/>
        <v>425.17676406741322</v>
      </c>
      <c r="BO53" s="37">
        <v>5.945635076177553E-2</v>
      </c>
      <c r="BP53" t="s">
        <v>226</v>
      </c>
    </row>
    <row r="54" spans="1:68" ht="15" customHeight="1" x14ac:dyDescent="0.25">
      <c r="A54" t="s">
        <v>191</v>
      </c>
      <c r="B54" t="s">
        <v>177</v>
      </c>
      <c r="C54" t="s">
        <v>171</v>
      </c>
      <c r="D54" t="s">
        <v>178</v>
      </c>
      <c r="E54" s="29">
        <f>E58*$BO$54</f>
        <v>855.95050581609632</v>
      </c>
      <c r="F54" s="29">
        <f t="shared" ref="F54:AG54" si="53">F58*$BO$54</f>
        <v>866.43045483706317</v>
      </c>
      <c r="G54" s="29">
        <f t="shared" si="53"/>
        <v>603.1413650473296</v>
      </c>
      <c r="H54" s="29">
        <f t="shared" si="53"/>
        <v>312.41620939227471</v>
      </c>
      <c r="I54" s="29">
        <f t="shared" si="53"/>
        <v>329.45069151926646</v>
      </c>
      <c r="J54" s="29">
        <f t="shared" si="53"/>
        <v>226.0064642024316</v>
      </c>
      <c r="K54" s="29">
        <f t="shared" si="53"/>
        <v>285.01430470355939</v>
      </c>
      <c r="L54" s="29">
        <f t="shared" si="53"/>
        <v>294.504949093329</v>
      </c>
      <c r="M54" s="29">
        <f t="shared" si="53"/>
        <v>297.12858832290726</v>
      </c>
      <c r="N54" s="29">
        <f t="shared" si="53"/>
        <v>294.41494314249411</v>
      </c>
      <c r="O54" s="29">
        <f t="shared" si="53"/>
        <v>306.74172601854684</v>
      </c>
      <c r="P54" s="29">
        <f t="shared" si="53"/>
        <v>351.07540105603999</v>
      </c>
      <c r="Q54" s="29">
        <f t="shared" si="53"/>
        <v>359.52804782345908</v>
      </c>
      <c r="R54" s="29">
        <f t="shared" si="53"/>
        <v>401.20369420637195</v>
      </c>
      <c r="S54" s="29">
        <f t="shared" si="53"/>
        <v>430.3637962897144</v>
      </c>
      <c r="T54" s="29">
        <f t="shared" si="53"/>
        <v>436.09047246333472</v>
      </c>
      <c r="U54" s="29">
        <f t="shared" si="53"/>
        <v>435.14171996383232</v>
      </c>
      <c r="V54" s="29">
        <f t="shared" si="53"/>
        <v>437.2044768015636</v>
      </c>
      <c r="W54" s="29">
        <f t="shared" si="53"/>
        <v>467.39192491544179</v>
      </c>
      <c r="X54" s="29">
        <f t="shared" si="53"/>
        <v>452.52526997115427</v>
      </c>
      <c r="Y54" s="29">
        <f t="shared" si="53"/>
        <v>459.59785085337091</v>
      </c>
      <c r="Z54" s="29">
        <f t="shared" si="53"/>
        <v>452.34282341992673</v>
      </c>
      <c r="AA54" s="29">
        <f t="shared" si="53"/>
        <v>472.87985326681365</v>
      </c>
      <c r="AB54" s="29">
        <f t="shared" si="53"/>
        <v>467.26037775652918</v>
      </c>
      <c r="AC54" s="29">
        <f t="shared" si="53"/>
        <v>521.13772689446978</v>
      </c>
      <c r="AD54" s="29">
        <f t="shared" si="53"/>
        <v>529.1981668347089</v>
      </c>
      <c r="AE54" s="29">
        <f t="shared" si="53"/>
        <v>556.23221119182085</v>
      </c>
      <c r="AF54" s="29">
        <f t="shared" si="53"/>
        <v>530.50785613113499</v>
      </c>
      <c r="AG54" s="29">
        <f t="shared" si="53"/>
        <v>544.07372346644172</v>
      </c>
      <c r="BO54" s="37">
        <v>7.6082798677015742E-2</v>
      </c>
      <c r="BP54" t="s">
        <v>226</v>
      </c>
    </row>
    <row r="55" spans="1:68" ht="15" customHeight="1" x14ac:dyDescent="0.25">
      <c r="A55" t="s">
        <v>191</v>
      </c>
      <c r="B55" t="s">
        <v>179</v>
      </c>
      <c r="C55" t="s">
        <v>171</v>
      </c>
      <c r="D55" t="s">
        <v>180</v>
      </c>
      <c r="E55" s="29">
        <f>E58*$BO$55</f>
        <v>619.81493215044327</v>
      </c>
      <c r="F55" s="29">
        <f t="shared" ref="F55:AG55" si="54">F58*$BO$55</f>
        <v>627.40372244524826</v>
      </c>
      <c r="G55" s="29">
        <f t="shared" si="54"/>
        <v>436.74958039484602</v>
      </c>
      <c r="H55" s="29">
        <f t="shared" si="54"/>
        <v>226.22830445382741</v>
      </c>
      <c r="I55" s="29">
        <f t="shared" si="54"/>
        <v>238.56339428906585</v>
      </c>
      <c r="J55" s="29">
        <f t="shared" si="54"/>
        <v>163.65687072248639</v>
      </c>
      <c r="K55" s="29">
        <f t="shared" si="54"/>
        <v>206.38590751612634</v>
      </c>
      <c r="L55" s="29">
        <f t="shared" si="54"/>
        <v>213.25831785824127</v>
      </c>
      <c r="M55" s="29">
        <f t="shared" si="54"/>
        <v>215.15815991688675</v>
      </c>
      <c r="N55" s="29">
        <f t="shared" si="54"/>
        <v>213.19314232305459</v>
      </c>
      <c r="O55" s="29">
        <f t="shared" si="54"/>
        <v>222.11927069150423</v>
      </c>
      <c r="P55" s="29">
        <f t="shared" si="54"/>
        <v>254.2223813253888</v>
      </c>
      <c r="Q55" s="29">
        <f t="shared" si="54"/>
        <v>260.34315191555788</v>
      </c>
      <c r="R55" s="29">
        <f t="shared" si="54"/>
        <v>290.52151825757267</v>
      </c>
      <c r="S55" s="29">
        <f t="shared" si="54"/>
        <v>311.6370694155857</v>
      </c>
      <c r="T55" s="29">
        <f t="shared" si="54"/>
        <v>315.78389727523609</v>
      </c>
      <c r="U55" s="29">
        <f t="shared" si="54"/>
        <v>315.09688212411356</v>
      </c>
      <c r="V55" s="29">
        <f t="shared" si="54"/>
        <v>316.5905753700826</v>
      </c>
      <c r="W55" s="29">
        <f t="shared" si="54"/>
        <v>338.45005319895427</v>
      </c>
      <c r="X55" s="29">
        <f t="shared" si="54"/>
        <v>327.68474064526623</v>
      </c>
      <c r="Y55" s="29">
        <f t="shared" si="54"/>
        <v>332.80617139371827</v>
      </c>
      <c r="Z55" s="29">
        <f t="shared" si="54"/>
        <v>327.55262658493007</v>
      </c>
      <c r="AA55" s="29">
        <f t="shared" si="54"/>
        <v>342.42399785537913</v>
      </c>
      <c r="AB55" s="29">
        <f t="shared" si="54"/>
        <v>338.35479664752756</v>
      </c>
      <c r="AC55" s="29">
        <f t="shared" si="54"/>
        <v>377.36871774865392</v>
      </c>
      <c r="AD55" s="29">
        <f t="shared" si="54"/>
        <v>383.20548167450579</v>
      </c>
      <c r="AE55" s="29">
        <f t="shared" si="54"/>
        <v>402.7815018475174</v>
      </c>
      <c r="AF55" s="29">
        <f t="shared" si="54"/>
        <v>384.15386008761101</v>
      </c>
      <c r="AG55" s="29">
        <f t="shared" si="54"/>
        <v>393.97724016024523</v>
      </c>
      <c r="BO55" s="37">
        <v>5.5093436337009687E-2</v>
      </c>
      <c r="BP55" t="s">
        <v>226</v>
      </c>
    </row>
    <row r="56" spans="1:68" ht="15" customHeight="1" x14ac:dyDescent="0.25">
      <c r="A56" t="s">
        <v>191</v>
      </c>
      <c r="B56" t="s">
        <v>181</v>
      </c>
      <c r="C56" t="s">
        <v>171</v>
      </c>
      <c r="D56" t="s">
        <v>182</v>
      </c>
      <c r="E56" s="29">
        <f>E58*$BO$56</f>
        <v>435.91851014270429</v>
      </c>
      <c r="F56" s="29">
        <f t="shared" ref="F56:AG56" si="55">F58*$BO$56</f>
        <v>441.25573902749318</v>
      </c>
      <c r="G56" s="29">
        <f t="shared" si="55"/>
        <v>307.16786013951855</v>
      </c>
      <c r="H56" s="29">
        <f t="shared" si="55"/>
        <v>159.10734045640245</v>
      </c>
      <c r="I56" s="29">
        <f t="shared" si="55"/>
        <v>167.78266224124198</v>
      </c>
      <c r="J56" s="29">
        <f t="shared" si="55"/>
        <v>115.10058173727143</v>
      </c>
      <c r="K56" s="29">
        <f t="shared" si="55"/>
        <v>145.15209726674124</v>
      </c>
      <c r="L56" s="29">
        <f t="shared" si="55"/>
        <v>149.98549304672045</v>
      </c>
      <c r="M56" s="29">
        <f t="shared" si="55"/>
        <v>151.3216601455637</v>
      </c>
      <c r="N56" s="29">
        <f t="shared" si="55"/>
        <v>149.93965481223688</v>
      </c>
      <c r="O56" s="29">
        <f t="shared" si="55"/>
        <v>156.21743932158563</v>
      </c>
      <c r="P56" s="29">
        <f t="shared" si="55"/>
        <v>178.79569523729276</v>
      </c>
      <c r="Q56" s="29">
        <f t="shared" si="55"/>
        <v>183.10045954384898</v>
      </c>
      <c r="R56" s="29">
        <f t="shared" si="55"/>
        <v>204.3250345128798</v>
      </c>
      <c r="S56" s="29">
        <f t="shared" si="55"/>
        <v>219.1756925467345</v>
      </c>
      <c r="T56" s="29">
        <f t="shared" si="55"/>
        <v>222.09217443290871</v>
      </c>
      <c r="U56" s="29">
        <f t="shared" si="55"/>
        <v>221.6089937194597</v>
      </c>
      <c r="V56" s="29">
        <f t="shared" si="55"/>
        <v>222.65951460983894</v>
      </c>
      <c r="W56" s="29">
        <f t="shared" si="55"/>
        <v>238.03337947398248</v>
      </c>
      <c r="X56" s="29">
        <f t="shared" si="55"/>
        <v>230.46208880929552</v>
      </c>
      <c r="Y56" s="29">
        <f t="shared" si="55"/>
        <v>234.0640131029206</v>
      </c>
      <c r="Z56" s="29">
        <f t="shared" si="55"/>
        <v>230.3691724218977</v>
      </c>
      <c r="AA56" s="29">
        <f t="shared" si="55"/>
        <v>240.82827185904978</v>
      </c>
      <c r="AB56" s="29">
        <f t="shared" si="55"/>
        <v>237.9663851312757</v>
      </c>
      <c r="AC56" s="29">
        <f t="shared" si="55"/>
        <v>265.40504380027988</v>
      </c>
      <c r="AD56" s="29">
        <f t="shared" si="55"/>
        <v>269.51006499714657</v>
      </c>
      <c r="AE56" s="29">
        <f t="shared" si="55"/>
        <v>283.27796426142481</v>
      </c>
      <c r="AF56" s="29">
        <f t="shared" si="55"/>
        <v>270.17706361794131</v>
      </c>
      <c r="AG56" s="29">
        <f t="shared" si="55"/>
        <v>277.08588911359567</v>
      </c>
      <c r="BO56" s="37">
        <v>3.874745095821909E-2</v>
      </c>
      <c r="BP56" t="s">
        <v>226</v>
      </c>
    </row>
    <row r="57" spans="1:68" ht="15" customHeight="1" x14ac:dyDescent="0.25">
      <c r="A57" t="s">
        <v>191</v>
      </c>
      <c r="B57" t="s">
        <v>183</v>
      </c>
      <c r="C57" t="s">
        <v>2</v>
      </c>
      <c r="D57" t="s">
        <v>184</v>
      </c>
      <c r="E57" s="29">
        <f>E58-SUM(E50:E56)</f>
        <v>-4836.773668218515</v>
      </c>
      <c r="F57" s="29">
        <f t="shared" ref="F57:AG57" si="56">F58-SUM(F50:F56)</f>
        <v>-5131.1714639911515</v>
      </c>
      <c r="G57" s="29">
        <f t="shared" si="56"/>
        <v>-2505.9889372534981</v>
      </c>
      <c r="H57" s="29">
        <f t="shared" si="56"/>
        <v>-1415.1369845518966</v>
      </c>
      <c r="I57" s="29">
        <f t="shared" si="56"/>
        <v>-39.785528740525478</v>
      </c>
      <c r="J57" s="29">
        <f t="shared" si="56"/>
        <v>-160.38342056186821</v>
      </c>
      <c r="K57" s="29">
        <f t="shared" si="56"/>
        <v>-131.15402692269618</v>
      </c>
      <c r="L57" s="29">
        <f t="shared" si="56"/>
        <v>81.94267119501319</v>
      </c>
      <c r="M57" s="29">
        <f t="shared" si="56"/>
        <v>48.673321405377919</v>
      </c>
      <c r="N57" s="29">
        <f t="shared" si="56"/>
        <v>399.06883164046985</v>
      </c>
      <c r="O57" s="29">
        <f t="shared" si="56"/>
        <v>419.71038696417963</v>
      </c>
      <c r="P57" s="29">
        <f t="shared" si="56"/>
        <v>89.322471453509024</v>
      </c>
      <c r="Q57" s="29">
        <f t="shared" si="56"/>
        <v>10.354008081251777</v>
      </c>
      <c r="R57" s="29">
        <f t="shared" si="56"/>
        <v>106.80009199786946</v>
      </c>
      <c r="S57" s="29">
        <f t="shared" si="56"/>
        <v>314.18055809304315</v>
      </c>
      <c r="T57" s="29">
        <f t="shared" si="56"/>
        <v>353.60039531273833</v>
      </c>
      <c r="U57" s="29">
        <f t="shared" si="56"/>
        <v>413.26834438699825</v>
      </c>
      <c r="V57" s="29">
        <f t="shared" si="56"/>
        <v>483.29118293540705</v>
      </c>
      <c r="W57" s="29">
        <f t="shared" si="56"/>
        <v>571.75160465610406</v>
      </c>
      <c r="X57" s="29">
        <f t="shared" si="56"/>
        <v>543.78786095597025</v>
      </c>
      <c r="Y57" s="29">
        <f t="shared" si="56"/>
        <v>542.04528204706457</v>
      </c>
      <c r="Z57" s="29">
        <f t="shared" si="56"/>
        <v>354.74444907786892</v>
      </c>
      <c r="AA57" s="29">
        <f t="shared" si="56"/>
        <v>407.01908471421393</v>
      </c>
      <c r="AB57" s="29">
        <f t="shared" si="56"/>
        <v>394.94576223023523</v>
      </c>
      <c r="AC57" s="29">
        <f t="shared" si="56"/>
        <v>342.66975546239155</v>
      </c>
      <c r="AD57" s="29">
        <f t="shared" si="56"/>
        <v>356.1364975815377</v>
      </c>
      <c r="AE57" s="29">
        <f t="shared" si="56"/>
        <v>479.38607313389548</v>
      </c>
      <c r="AF57" s="29">
        <f t="shared" si="56"/>
        <v>356.70718151383062</v>
      </c>
      <c r="AG57" s="29">
        <f t="shared" si="56"/>
        <v>502.2731704683838</v>
      </c>
      <c r="BO57" s="37">
        <v>6.8247308493342193E-2</v>
      </c>
      <c r="BP57" t="s">
        <v>226</v>
      </c>
    </row>
    <row r="58" spans="1:68" ht="15" customHeight="1" x14ac:dyDescent="0.25">
      <c r="A58" t="s">
        <v>191</v>
      </c>
      <c r="B58" t="s">
        <v>185</v>
      </c>
      <c r="C58" t="s">
        <v>2</v>
      </c>
      <c r="D58" t="s">
        <v>186</v>
      </c>
      <c r="E58" s="29">
        <v>11250.25</v>
      </c>
      <c r="F58" s="29">
        <v>11387.993999999999</v>
      </c>
      <c r="G58" s="29">
        <v>7927.4339999999993</v>
      </c>
      <c r="H58" s="29">
        <v>4106.2659999999996</v>
      </c>
      <c r="I58" s="29">
        <v>4330.16</v>
      </c>
      <c r="J58" s="29">
        <v>2970.5329999999999</v>
      </c>
      <c r="K58" s="29">
        <v>3746.107</v>
      </c>
      <c r="L58" s="29">
        <v>3870.848</v>
      </c>
      <c r="M58" s="29">
        <v>3905.3320000000003</v>
      </c>
      <c r="N58" s="29">
        <v>3869.665</v>
      </c>
      <c r="O58" s="29">
        <v>4031.683</v>
      </c>
      <c r="P58" s="29">
        <v>4614.3860000000004</v>
      </c>
      <c r="Q58" s="29">
        <v>4725.4840000000004</v>
      </c>
      <c r="R58" s="29">
        <v>5273.2510000000002</v>
      </c>
      <c r="S58" s="29">
        <v>5656.5190000000002</v>
      </c>
      <c r="T58" s="29">
        <v>5731.7880000000005</v>
      </c>
      <c r="U58" s="29">
        <v>5719.3180000000002</v>
      </c>
      <c r="V58" s="29">
        <v>5746.43</v>
      </c>
      <c r="W58" s="29">
        <v>6143.201</v>
      </c>
      <c r="X58" s="29">
        <v>5947.8</v>
      </c>
      <c r="Y58" s="29">
        <v>6040.759</v>
      </c>
      <c r="Z58" s="29">
        <v>5945.402</v>
      </c>
      <c r="AA58" s="29">
        <v>6215.3320000000003</v>
      </c>
      <c r="AB58" s="29">
        <v>6141.4719999999998</v>
      </c>
      <c r="AC58" s="29">
        <v>6849.6129999999994</v>
      </c>
      <c r="AD58" s="29">
        <v>6955.5560000000005</v>
      </c>
      <c r="AE58" s="29">
        <v>7310.88</v>
      </c>
      <c r="AF58" s="29">
        <v>6972.7699999999995</v>
      </c>
      <c r="AG58" s="29">
        <v>7151.0740000000005</v>
      </c>
      <c r="BO58" s="37"/>
    </row>
    <row r="59" spans="1:68" ht="15" customHeight="1" x14ac:dyDescent="0.25">
      <c r="A59" t="s">
        <v>192</v>
      </c>
      <c r="B59" t="s">
        <v>168</v>
      </c>
      <c r="C59" t="s">
        <v>2</v>
      </c>
      <c r="D59" t="s">
        <v>169</v>
      </c>
      <c r="E59" s="29">
        <f>Landwirtschaft!C149+Fischerei!C149</f>
        <v>10813.472</v>
      </c>
      <c r="F59" s="29">
        <f>Landwirtschaft!D149+Fischerei!D149</f>
        <v>9422.6669999999995</v>
      </c>
      <c r="G59" s="29">
        <f>Landwirtschaft!E149+Fischerei!E149</f>
        <v>9830.5560000000005</v>
      </c>
      <c r="H59" s="29">
        <f>Landwirtschaft!F149+Fischerei!F149</f>
        <v>9836.1939999999995</v>
      </c>
      <c r="I59" s="29">
        <f>Landwirtschaft!G149+Fischerei!G149</f>
        <v>8796.9719999999998</v>
      </c>
      <c r="J59" s="29">
        <f>Landwirtschaft!H149+Fischerei!H149</f>
        <v>8824.1110000000008</v>
      </c>
      <c r="K59" s="29">
        <f>Landwirtschaft!I149+Fischerei!I149</f>
        <v>8475.6669999999995</v>
      </c>
      <c r="L59" s="29">
        <f>Landwirtschaft!J149+Fischerei!J149</f>
        <v>8328.8889999999992</v>
      </c>
      <c r="M59" s="29">
        <f>Landwirtschaft!K149+Fischerei!K149</f>
        <v>8512.6110000000008</v>
      </c>
      <c r="N59" s="29">
        <f>Landwirtschaft!L149+Fischerei!L149</f>
        <v>8240.5550000000003</v>
      </c>
      <c r="O59" s="29">
        <f>Landwirtschaft!M149+Fischerei!M149</f>
        <v>8947.5010000000002</v>
      </c>
      <c r="P59" s="29">
        <f>Landwirtschaft!N149+Fischerei!N149</f>
        <v>9166.8739999999998</v>
      </c>
      <c r="Q59" s="29">
        <f>Landwirtschaft!O149+Fischerei!O149</f>
        <v>9415.7970000000005</v>
      </c>
      <c r="R59" s="29">
        <f>Landwirtschaft!P149+Fischerei!P149</f>
        <v>9092.58</v>
      </c>
      <c r="S59" s="29">
        <f>Landwirtschaft!Q149+Fischerei!Q149</f>
        <v>9047.3589999999986</v>
      </c>
      <c r="T59" s="29">
        <f>Landwirtschaft!R149+Fischerei!R149</f>
        <v>8768.1369999999988</v>
      </c>
      <c r="U59" s="29">
        <f>Landwirtschaft!S149+Fischerei!S149</f>
        <v>8932.9709999999995</v>
      </c>
      <c r="V59" s="29">
        <f>Landwirtschaft!T149+Fischerei!T149</f>
        <v>9187.8369999999995</v>
      </c>
      <c r="W59" s="29">
        <f>Landwirtschaft!U149+Fischerei!U149</f>
        <v>8985.5030000000006</v>
      </c>
      <c r="X59" s="29">
        <f>Landwirtschaft!V149+Fischerei!V149</f>
        <v>8946.3449999999993</v>
      </c>
      <c r="Y59" s="29">
        <f>Landwirtschaft!W149+Fischerei!W149</f>
        <v>9417.5450000000001</v>
      </c>
      <c r="Z59" s="29">
        <f>Landwirtschaft!X149+Fischerei!X149</f>
        <v>8680.2989999999991</v>
      </c>
      <c r="AA59" s="29">
        <f>Landwirtschaft!Y149+Fischerei!Y149</f>
        <v>9268.3209999999999</v>
      </c>
      <c r="AB59" s="29">
        <f>Landwirtschaft!Z149+Fischerei!Z149</f>
        <v>9255.7569999999996</v>
      </c>
      <c r="AC59" s="29">
        <f>Landwirtschaft!AA149+Fischerei!AA149</f>
        <v>8953.7549999999992</v>
      </c>
      <c r="AD59" s="29">
        <f>Landwirtschaft!AB149+Fischerei!AB149</f>
        <v>8668.9339999999993</v>
      </c>
      <c r="AE59" s="29">
        <f>Landwirtschaft!AC149+Fischerei!AC149</f>
        <v>8892.9900000000016</v>
      </c>
      <c r="AF59" s="29">
        <f>Landwirtschaft!AD149+Fischerei!AD149</f>
        <v>8614.0570000000007</v>
      </c>
      <c r="AG59" s="29">
        <f>Landwirtschaft!AE149+Fischerei!AE149</f>
        <v>8352.2330000000002</v>
      </c>
      <c r="BC59" s="31">
        <f>W59/W67</f>
        <v>0.22436199676841928</v>
      </c>
      <c r="BD59" s="31">
        <f t="shared" ref="BD59:BM59" si="57">X59/X67</f>
        <v>0.21024705967453805</v>
      </c>
      <c r="BE59" s="31">
        <f t="shared" si="57"/>
        <v>0.20712083641273132</v>
      </c>
      <c r="BF59" s="31">
        <f t="shared" si="57"/>
        <v>0.20664489970937633</v>
      </c>
      <c r="BG59" s="31">
        <f t="shared" si="57"/>
        <v>0.20829167213428351</v>
      </c>
      <c r="BH59" s="31">
        <f t="shared" si="57"/>
        <v>0.21490484069841725</v>
      </c>
      <c r="BI59" s="31">
        <f t="shared" si="57"/>
        <v>0.2103409484211981</v>
      </c>
      <c r="BJ59" s="31">
        <f t="shared" si="57"/>
        <v>0.21407983863260491</v>
      </c>
      <c r="BK59" s="31">
        <f t="shared" si="57"/>
        <v>0.20929331619289832</v>
      </c>
      <c r="BL59" s="31">
        <f t="shared" si="57"/>
        <v>0.20016536421780348</v>
      </c>
      <c r="BM59" s="31">
        <f t="shared" si="57"/>
        <v>0.18917957020923465</v>
      </c>
      <c r="BO59" s="37">
        <v>0.20465172324208447</v>
      </c>
      <c r="BP59" t="s">
        <v>226</v>
      </c>
    </row>
    <row r="60" spans="1:68" ht="15" customHeight="1" x14ac:dyDescent="0.25">
      <c r="A60" t="s">
        <v>192</v>
      </c>
      <c r="B60" t="s">
        <v>170</v>
      </c>
      <c r="C60" t="s">
        <v>171</v>
      </c>
      <c r="D60" t="s">
        <v>172</v>
      </c>
      <c r="E60" s="29">
        <f>E67*$BO$60</f>
        <v>6013.8574997577052</v>
      </c>
      <c r="F60" s="29">
        <f t="shared" ref="F60:AG60" si="58">F67*$BO$60</f>
        <v>5717.1102557049726</v>
      </c>
      <c r="G60" s="29">
        <f t="shared" si="58"/>
        <v>5891.4183800914061</v>
      </c>
      <c r="H60" s="29">
        <f t="shared" si="58"/>
        <v>5917.1123505123069</v>
      </c>
      <c r="I60" s="29">
        <f t="shared" si="58"/>
        <v>5680.3444456281968</v>
      </c>
      <c r="J60" s="29">
        <f t="shared" si="58"/>
        <v>5831.0688173369845</v>
      </c>
      <c r="K60" s="29">
        <f t="shared" si="58"/>
        <v>7082.4160329690985</v>
      </c>
      <c r="L60" s="29">
        <f t="shared" si="58"/>
        <v>7139.5449907018747</v>
      </c>
      <c r="M60" s="29">
        <f t="shared" si="58"/>
        <v>7304.2539488843704</v>
      </c>
      <c r="N60" s="29">
        <f t="shared" si="58"/>
        <v>7149.8602248826346</v>
      </c>
      <c r="O60" s="29">
        <f t="shared" si="58"/>
        <v>10203.550538175839</v>
      </c>
      <c r="P60" s="29">
        <f t="shared" si="58"/>
        <v>10916.805836270245</v>
      </c>
      <c r="Q60" s="29">
        <f t="shared" si="58"/>
        <v>11225.668973169124</v>
      </c>
      <c r="R60" s="29">
        <f t="shared" si="58"/>
        <v>11182.228366345616</v>
      </c>
      <c r="S60" s="29">
        <f t="shared" si="58"/>
        <v>11209.171061801315</v>
      </c>
      <c r="T60" s="29">
        <f t="shared" si="58"/>
        <v>11121.092999778151</v>
      </c>
      <c r="U60" s="29">
        <f t="shared" si="58"/>
        <v>11360.834882946046</v>
      </c>
      <c r="V60" s="29">
        <f t="shared" si="58"/>
        <v>11431.820011161435</v>
      </c>
      <c r="W60" s="29">
        <f t="shared" si="58"/>
        <v>11353.08796858714</v>
      </c>
      <c r="X60" s="29">
        <f t="shared" si="58"/>
        <v>12062.480298225426</v>
      </c>
      <c r="Y60" s="29">
        <f t="shared" si="58"/>
        <v>12889.462839080468</v>
      </c>
      <c r="Z60" s="29">
        <f t="shared" si="58"/>
        <v>11907.782684726006</v>
      </c>
      <c r="AA60" s="29">
        <f t="shared" si="58"/>
        <v>12613.919824903543</v>
      </c>
      <c r="AB60" s="29">
        <f t="shared" si="58"/>
        <v>12209.184370628082</v>
      </c>
      <c r="AC60" s="29">
        <f t="shared" si="58"/>
        <v>12067.082579937105</v>
      </c>
      <c r="AD60" s="29">
        <f t="shared" si="58"/>
        <v>11479.179148326835</v>
      </c>
      <c r="AE60" s="29">
        <f t="shared" si="58"/>
        <v>12045.181558657092</v>
      </c>
      <c r="AF60" s="29">
        <f t="shared" si="58"/>
        <v>12199.434960549355</v>
      </c>
      <c r="AG60" s="29">
        <f t="shared" si="58"/>
        <v>12515.530780884754</v>
      </c>
      <c r="BO60" s="37">
        <v>0.28347900903485623</v>
      </c>
      <c r="BP60" t="s">
        <v>226</v>
      </c>
    </row>
    <row r="61" spans="1:68" ht="15" customHeight="1" x14ac:dyDescent="0.25">
      <c r="A61" t="s">
        <v>192</v>
      </c>
      <c r="B61" t="s">
        <v>173</v>
      </c>
      <c r="C61" t="s">
        <v>171</v>
      </c>
      <c r="D61" t="s">
        <v>174</v>
      </c>
      <c r="E61" s="29">
        <f>E67*$BO$61</f>
        <v>4545.0292660111363</v>
      </c>
      <c r="F61" s="29">
        <f t="shared" ref="F61:AG61" si="59">F67*$BO$61</f>
        <v>4320.759750333028</v>
      </c>
      <c r="G61" s="29">
        <f t="shared" si="59"/>
        <v>4452.4947518144845</v>
      </c>
      <c r="H61" s="29">
        <f t="shared" si="59"/>
        <v>4471.9132111856488</v>
      </c>
      <c r="I61" s="29">
        <f t="shared" si="59"/>
        <v>4292.9736441949481</v>
      </c>
      <c r="J61" s="29">
        <f t="shared" si="59"/>
        <v>4406.8850031762977</v>
      </c>
      <c r="K61" s="29">
        <f t="shared" si="59"/>
        <v>5352.6024095529283</v>
      </c>
      <c r="L61" s="29">
        <f t="shared" si="59"/>
        <v>5395.7781557096414</v>
      </c>
      <c r="M61" s="29">
        <f t="shared" si="59"/>
        <v>5520.2584972115492</v>
      </c>
      <c r="N61" s="29">
        <f t="shared" si="59"/>
        <v>5403.573990785414</v>
      </c>
      <c r="O61" s="29">
        <f t="shared" si="59"/>
        <v>7711.4291143581813</v>
      </c>
      <c r="P61" s="29">
        <f t="shared" si="59"/>
        <v>8250.4785022273118</v>
      </c>
      <c r="Q61" s="29">
        <f t="shared" si="59"/>
        <v>8483.9047176728836</v>
      </c>
      <c r="R61" s="29">
        <f t="shared" si="59"/>
        <v>8451.074071227722</v>
      </c>
      <c r="S61" s="29">
        <f t="shared" si="59"/>
        <v>8471.4362662674794</v>
      </c>
      <c r="T61" s="29">
        <f t="shared" si="59"/>
        <v>8404.8704439803787</v>
      </c>
      <c r="U61" s="29">
        <f t="shared" si="59"/>
        <v>8586.0576229799826</v>
      </c>
      <c r="V61" s="29">
        <f t="shared" si="59"/>
        <v>8639.70530006636</v>
      </c>
      <c r="W61" s="29">
        <f t="shared" si="59"/>
        <v>8580.2028197220188</v>
      </c>
      <c r="X61" s="29">
        <f t="shared" si="59"/>
        <v>9116.332732913299</v>
      </c>
      <c r="Y61" s="29">
        <f t="shared" si="59"/>
        <v>9741.3325522169398</v>
      </c>
      <c r="Z61" s="29">
        <f t="shared" si="59"/>
        <v>8999.4185591462483</v>
      </c>
      <c r="AA61" s="29">
        <f t="shared" si="59"/>
        <v>9533.088332341511</v>
      </c>
      <c r="AB61" s="29">
        <f t="shared" si="59"/>
        <v>9227.2057129498135</v>
      </c>
      <c r="AC61" s="29">
        <f t="shared" si="59"/>
        <v>9119.8109505250159</v>
      </c>
      <c r="AD61" s="29">
        <f t="shared" si="59"/>
        <v>8675.4974126061825</v>
      </c>
      <c r="AE61" s="29">
        <f t="shared" si="59"/>
        <v>9103.2590480768431</v>
      </c>
      <c r="AF61" s="29">
        <f t="shared" si="59"/>
        <v>9219.8375047513418</v>
      </c>
      <c r="AG61" s="29">
        <f t="shared" si="59"/>
        <v>9458.7298886074714</v>
      </c>
      <c r="BO61" s="37">
        <v>0.21424192249569707</v>
      </c>
      <c r="BP61" t="s">
        <v>226</v>
      </c>
    </row>
    <row r="62" spans="1:68" ht="15" customHeight="1" x14ac:dyDescent="0.25">
      <c r="A62" t="s">
        <v>192</v>
      </c>
      <c r="B62" t="s">
        <v>175</v>
      </c>
      <c r="C62" t="s">
        <v>171</v>
      </c>
      <c r="D62" t="s">
        <v>176</v>
      </c>
      <c r="E62" s="29">
        <f>E67*$BO$62</f>
        <v>1261.3350884578658</v>
      </c>
      <c r="F62" s="29">
        <f t="shared" ref="F62:AG62" si="60">F67*$BO$62</f>
        <v>1199.0958831986852</v>
      </c>
      <c r="G62" s="29">
        <f t="shared" si="60"/>
        <v>1235.6549392622426</v>
      </c>
      <c r="H62" s="29">
        <f t="shared" si="60"/>
        <v>1241.0439439825884</v>
      </c>
      <c r="I62" s="29">
        <f t="shared" si="60"/>
        <v>1191.3846917866367</v>
      </c>
      <c r="J62" s="29">
        <f t="shared" si="60"/>
        <v>1222.9973362049191</v>
      </c>
      <c r="K62" s="29">
        <f t="shared" si="60"/>
        <v>1485.4525325550867</v>
      </c>
      <c r="L62" s="29">
        <f t="shared" si="60"/>
        <v>1497.4346520114057</v>
      </c>
      <c r="M62" s="29">
        <f t="shared" si="60"/>
        <v>1531.980397125468</v>
      </c>
      <c r="N62" s="29">
        <f t="shared" si="60"/>
        <v>1499.5981497029252</v>
      </c>
      <c r="O62" s="29">
        <f t="shared" si="60"/>
        <v>2140.0733757281173</v>
      </c>
      <c r="P62" s="29">
        <f t="shared" si="60"/>
        <v>2289.6701918401041</v>
      </c>
      <c r="Q62" s="29">
        <f t="shared" si="60"/>
        <v>2354.4505615308426</v>
      </c>
      <c r="R62" s="29">
        <f t="shared" si="60"/>
        <v>2345.3394108837574</v>
      </c>
      <c r="S62" s="29">
        <f t="shared" si="60"/>
        <v>2350.9903208292089</v>
      </c>
      <c r="T62" s="29">
        <f t="shared" si="60"/>
        <v>2332.5169948221228</v>
      </c>
      <c r="U62" s="29">
        <f t="shared" si="60"/>
        <v>2382.8000035939158</v>
      </c>
      <c r="V62" s="29">
        <f t="shared" si="60"/>
        <v>2397.6882900191194</v>
      </c>
      <c r="W62" s="29">
        <f t="shared" si="60"/>
        <v>2381.1751804402979</v>
      </c>
      <c r="X62" s="29">
        <f t="shared" si="60"/>
        <v>2529.9617848604539</v>
      </c>
      <c r="Y62" s="29">
        <f t="shared" si="60"/>
        <v>2703.4115375964525</v>
      </c>
      <c r="Z62" s="29">
        <f t="shared" si="60"/>
        <v>2497.5158002298945</v>
      </c>
      <c r="AA62" s="29">
        <f t="shared" si="60"/>
        <v>2645.6196673742529</v>
      </c>
      <c r="AB62" s="29">
        <f t="shared" si="60"/>
        <v>2560.7312193122325</v>
      </c>
      <c r="AC62" s="29">
        <f t="shared" si="60"/>
        <v>2530.9270587150709</v>
      </c>
      <c r="AD62" s="29">
        <f t="shared" si="60"/>
        <v>2407.6213058027852</v>
      </c>
      <c r="AE62" s="29">
        <f t="shared" si="60"/>
        <v>2526.333579967918</v>
      </c>
      <c r="AF62" s="29">
        <f t="shared" si="60"/>
        <v>2558.6863964968338</v>
      </c>
      <c r="AG62" s="29">
        <f t="shared" si="60"/>
        <v>2624.9837355209083</v>
      </c>
      <c r="BO62" s="37">
        <v>5.945635076177553E-2</v>
      </c>
      <c r="BP62" t="s">
        <v>226</v>
      </c>
    </row>
    <row r="63" spans="1:68" ht="15" customHeight="1" x14ac:dyDescent="0.25">
      <c r="A63" t="s">
        <v>192</v>
      </c>
      <c r="B63" t="s">
        <v>177</v>
      </c>
      <c r="C63" t="s">
        <v>171</v>
      </c>
      <c r="D63" t="s">
        <v>178</v>
      </c>
      <c r="E63" s="29">
        <f>E67*$BO$63</f>
        <v>1614.0564022151875</v>
      </c>
      <c r="F63" s="29">
        <f t="shared" ref="F63:AG63" si="61">F67*$BO$63</f>
        <v>1534.4125481460942</v>
      </c>
      <c r="G63" s="29">
        <f t="shared" si="61"/>
        <v>1581.1950241418056</v>
      </c>
      <c r="H63" s="29">
        <f t="shared" si="61"/>
        <v>1588.0910168482928</v>
      </c>
      <c r="I63" s="29">
        <f t="shared" si="61"/>
        <v>1524.5449895716786</v>
      </c>
      <c r="J63" s="29">
        <f t="shared" si="61"/>
        <v>1564.9978332142546</v>
      </c>
      <c r="K63" s="29">
        <f t="shared" si="61"/>
        <v>1900.8463272742713</v>
      </c>
      <c r="L63" s="29">
        <f t="shared" si="61"/>
        <v>1916.1791415260527</v>
      </c>
      <c r="M63" s="29">
        <f t="shared" si="61"/>
        <v>1960.3853017929632</v>
      </c>
      <c r="N63" s="29">
        <f t="shared" si="61"/>
        <v>1918.9476424043119</v>
      </c>
      <c r="O63" s="29">
        <f t="shared" si="61"/>
        <v>2738.5261576504713</v>
      </c>
      <c r="P63" s="29">
        <f t="shared" si="61"/>
        <v>2929.9564135801402</v>
      </c>
      <c r="Q63" s="29">
        <f t="shared" si="61"/>
        <v>3012.8520464646886</v>
      </c>
      <c r="R63" s="29">
        <f t="shared" si="61"/>
        <v>3001.1930423126246</v>
      </c>
      <c r="S63" s="29">
        <f t="shared" si="61"/>
        <v>3008.4241797472837</v>
      </c>
      <c r="T63" s="29">
        <f t="shared" si="61"/>
        <v>2984.7849498671412</v>
      </c>
      <c r="U63" s="29">
        <f t="shared" si="61"/>
        <v>3049.1291617846759</v>
      </c>
      <c r="V63" s="29">
        <f t="shared" si="61"/>
        <v>3068.1808271529908</v>
      </c>
      <c r="W63" s="29">
        <f t="shared" si="61"/>
        <v>3047.0499710624304</v>
      </c>
      <c r="X63" s="29">
        <f t="shared" si="61"/>
        <v>3237.4434466945272</v>
      </c>
      <c r="Y63" s="29">
        <f t="shared" si="61"/>
        <v>3459.396904128635</v>
      </c>
      <c r="Z63" s="29">
        <f t="shared" si="61"/>
        <v>3195.9242265456937</v>
      </c>
      <c r="AA63" s="29">
        <f t="shared" si="61"/>
        <v>3385.4440434005824</v>
      </c>
      <c r="AB63" s="29">
        <f t="shared" si="61"/>
        <v>3276.8172840862653</v>
      </c>
      <c r="AC63" s="29">
        <f t="shared" si="61"/>
        <v>3238.6786509310477</v>
      </c>
      <c r="AD63" s="29">
        <f t="shared" si="61"/>
        <v>3080.8915238311679</v>
      </c>
      <c r="AE63" s="29">
        <f t="shared" si="61"/>
        <v>3232.8006460708593</v>
      </c>
      <c r="AF63" s="29">
        <f t="shared" si="61"/>
        <v>3274.2006444741655</v>
      </c>
      <c r="AG63" s="29">
        <f t="shared" si="61"/>
        <v>3359.0374538841602</v>
      </c>
      <c r="BO63" s="37">
        <v>7.6082798677015742E-2</v>
      </c>
      <c r="BP63" t="s">
        <v>226</v>
      </c>
    </row>
    <row r="64" spans="1:68" ht="15" customHeight="1" x14ac:dyDescent="0.25">
      <c r="A64" t="s">
        <v>192</v>
      </c>
      <c r="B64" t="s">
        <v>179</v>
      </c>
      <c r="C64" t="s">
        <v>171</v>
      </c>
      <c r="D64" t="s">
        <v>180</v>
      </c>
      <c r="E64" s="29">
        <f>E67*$BO$64</f>
        <v>1168.7781625552745</v>
      </c>
      <c r="F64" s="29">
        <f t="shared" ref="F64:AG64" si="62">F67*$BO$64</f>
        <v>1111.1060779305112</v>
      </c>
      <c r="G64" s="29">
        <f t="shared" si="62"/>
        <v>1144.9824259063387</v>
      </c>
      <c r="H64" s="29">
        <f t="shared" si="62"/>
        <v>1149.9759847890525</v>
      </c>
      <c r="I64" s="29">
        <f t="shared" si="62"/>
        <v>1103.9607347047827</v>
      </c>
      <c r="J64" s="29">
        <f t="shared" si="62"/>
        <v>1133.2536393379892</v>
      </c>
      <c r="K64" s="29">
        <f t="shared" si="62"/>
        <v>1376.4498406886341</v>
      </c>
      <c r="L64" s="29">
        <f t="shared" si="62"/>
        <v>1387.552710726759</v>
      </c>
      <c r="M64" s="29">
        <f t="shared" si="62"/>
        <v>1419.5634847613428</v>
      </c>
      <c r="N64" s="29">
        <f t="shared" si="62"/>
        <v>1389.5574506881899</v>
      </c>
      <c r="O64" s="29">
        <f t="shared" si="62"/>
        <v>1983.0345248502347</v>
      </c>
      <c r="P64" s="29">
        <f t="shared" si="62"/>
        <v>2121.6539079621857</v>
      </c>
      <c r="Q64" s="29">
        <f t="shared" si="62"/>
        <v>2181.6806860559927</v>
      </c>
      <c r="R64" s="29">
        <f t="shared" si="62"/>
        <v>2173.2381127782733</v>
      </c>
      <c r="S64" s="29">
        <f t="shared" si="62"/>
        <v>2178.4743582480514</v>
      </c>
      <c r="T64" s="29">
        <f t="shared" si="62"/>
        <v>2161.3566072043977</v>
      </c>
      <c r="U64" s="29">
        <f t="shared" si="62"/>
        <v>2207.9498425292791</v>
      </c>
      <c r="V64" s="29">
        <f t="shared" si="62"/>
        <v>2221.7456246421202</v>
      </c>
      <c r="W64" s="29">
        <f t="shared" si="62"/>
        <v>2206.4442491010614</v>
      </c>
      <c r="X64" s="29">
        <f t="shared" si="62"/>
        <v>2344.3128739560475</v>
      </c>
      <c r="Y64" s="29">
        <f t="shared" si="62"/>
        <v>2505.0348622314245</v>
      </c>
      <c r="Z64" s="29">
        <f t="shared" si="62"/>
        <v>2314.2477797191414</v>
      </c>
      <c r="AA64" s="29">
        <f t="shared" si="62"/>
        <v>2451.4837666446697</v>
      </c>
      <c r="AB64" s="29">
        <f t="shared" si="62"/>
        <v>2372.8244434751223</v>
      </c>
      <c r="AC64" s="29">
        <f t="shared" si="62"/>
        <v>2345.2073158949784</v>
      </c>
      <c r="AD64" s="29">
        <f t="shared" si="62"/>
        <v>2230.9497544903265</v>
      </c>
      <c r="AE64" s="29">
        <f t="shared" si="62"/>
        <v>2340.950907190454</v>
      </c>
      <c r="AF64" s="29">
        <f t="shared" si="62"/>
        <v>2370.9296700126197</v>
      </c>
      <c r="AG64" s="29">
        <f t="shared" si="62"/>
        <v>2432.3621020411297</v>
      </c>
      <c r="BO64" s="37">
        <v>5.5093436337009687E-2</v>
      </c>
      <c r="BP64" t="s">
        <v>226</v>
      </c>
    </row>
    <row r="65" spans="1:68" ht="15" customHeight="1" x14ac:dyDescent="0.25">
      <c r="A65" t="s">
        <v>192</v>
      </c>
      <c r="B65" t="s">
        <v>181</v>
      </c>
      <c r="C65" t="s">
        <v>171</v>
      </c>
      <c r="D65" t="s">
        <v>182</v>
      </c>
      <c r="E65" s="29">
        <f>E67*$BO$65</f>
        <v>822.0067134245121</v>
      </c>
      <c r="F65" s="29">
        <f t="shared" ref="F65:AG65" si="63">F67*$BO$65</f>
        <v>781.4456880241936</v>
      </c>
      <c r="G65" s="29">
        <f t="shared" si="63"/>
        <v>805.27106939644193</v>
      </c>
      <c r="H65" s="29">
        <f t="shared" si="63"/>
        <v>808.78306085639292</v>
      </c>
      <c r="I65" s="29">
        <f t="shared" si="63"/>
        <v>776.42033737216741</v>
      </c>
      <c r="J65" s="29">
        <f t="shared" si="63"/>
        <v>797.02216330939768</v>
      </c>
      <c r="K65" s="29">
        <f t="shared" si="63"/>
        <v>968.06309870171629</v>
      </c>
      <c r="L65" s="29">
        <f t="shared" si="63"/>
        <v>975.87179499842421</v>
      </c>
      <c r="M65" s="29">
        <f t="shared" si="63"/>
        <v>998.38511018632539</v>
      </c>
      <c r="N65" s="29">
        <f t="shared" si="63"/>
        <v>977.28173724389183</v>
      </c>
      <c r="O65" s="29">
        <f t="shared" si="63"/>
        <v>1394.6767184764117</v>
      </c>
      <c r="P65" s="29">
        <f t="shared" si="63"/>
        <v>1492.168327388466</v>
      </c>
      <c r="Q65" s="29">
        <f t="shared" si="63"/>
        <v>1534.3854188427385</v>
      </c>
      <c r="R65" s="29">
        <f t="shared" si="63"/>
        <v>1528.4477207104501</v>
      </c>
      <c r="S65" s="29">
        <f t="shared" si="63"/>
        <v>1532.1303946918722</v>
      </c>
      <c r="T65" s="29">
        <f t="shared" si="63"/>
        <v>1520.0914066893499</v>
      </c>
      <c r="U65" s="29">
        <f t="shared" si="63"/>
        <v>1552.8606296815781</v>
      </c>
      <c r="V65" s="29">
        <f t="shared" si="63"/>
        <v>1562.5632626336726</v>
      </c>
      <c r="W65" s="29">
        <f t="shared" si="63"/>
        <v>1551.801739341792</v>
      </c>
      <c r="X65" s="29">
        <f t="shared" si="63"/>
        <v>1648.7653367396383</v>
      </c>
      <c r="Y65" s="29">
        <f t="shared" si="63"/>
        <v>1761.8018030169142</v>
      </c>
      <c r="Z65" s="29">
        <f t="shared" si="63"/>
        <v>1627.6204265297774</v>
      </c>
      <c r="AA65" s="29">
        <f t="shared" si="63"/>
        <v>1724.1390869482707</v>
      </c>
      <c r="AB65" s="29">
        <f t="shared" si="63"/>
        <v>1668.8176463273792</v>
      </c>
      <c r="AC65" s="29">
        <f t="shared" si="63"/>
        <v>1649.3944016059447</v>
      </c>
      <c r="AD65" s="29">
        <f t="shared" si="63"/>
        <v>1569.0365667805568</v>
      </c>
      <c r="AE65" s="29">
        <f t="shared" si="63"/>
        <v>1646.4008510398148</v>
      </c>
      <c r="AF65" s="29">
        <f t="shared" si="63"/>
        <v>1667.485043994024</v>
      </c>
      <c r="AG65" s="29">
        <f t="shared" si="63"/>
        <v>1710.6907379120448</v>
      </c>
      <c r="BO65" s="37">
        <v>3.874745095821909E-2</v>
      </c>
      <c r="BP65" t="s">
        <v>226</v>
      </c>
    </row>
    <row r="66" spans="1:68" ht="15" customHeight="1" x14ac:dyDescent="0.25">
      <c r="A66" t="s">
        <v>192</v>
      </c>
      <c r="B66" t="s">
        <v>183</v>
      </c>
      <c r="C66" t="s">
        <v>2</v>
      </c>
      <c r="D66" t="s">
        <v>184</v>
      </c>
      <c r="E66" s="29">
        <f>E67-SUM(E59:E65)</f>
        <v>-5024.0631324216774</v>
      </c>
      <c r="F66" s="29">
        <f t="shared" ref="F66" si="64">F67-SUM(F59:F65)</f>
        <v>-3918.9302033374843</v>
      </c>
      <c r="G66" s="29">
        <f t="shared" ref="G66" si="65">G67-SUM(G59:G65)</f>
        <v>-4159.0165906127222</v>
      </c>
      <c r="H66" s="29">
        <f t="shared" ref="H66" si="66">H67-SUM(H59:H65)</f>
        <v>-4139.9195681742822</v>
      </c>
      <c r="I66" s="29">
        <f t="shared" ref="I66" si="67">I67-SUM(I59:I65)</f>
        <v>-3328.6288432584079</v>
      </c>
      <c r="J66" s="29">
        <f t="shared" ref="J66" si="68">J67-SUM(J59:J65)</f>
        <v>-3210.6687925798433</v>
      </c>
      <c r="K66" s="29">
        <f t="shared" ref="K66" si="69">K67-SUM(K59:K65)</f>
        <v>-1657.5802417417326</v>
      </c>
      <c r="L66" s="29">
        <f t="shared" ref="L66" si="70">L67-SUM(L59:L65)</f>
        <v>-1455.8054456741556</v>
      </c>
      <c r="M66" s="29">
        <f t="shared" ref="M66" si="71">M67-SUM(M59:M65)</f>
        <v>-1480.9657399620228</v>
      </c>
      <c r="N66" s="29">
        <f t="shared" ref="N66" si="72">N67-SUM(N59:N65)</f>
        <v>-1357.5411957073702</v>
      </c>
      <c r="O66" s="29">
        <f t="shared" ref="O66" si="73">O67-SUM(O59:O65)</f>
        <v>875.23357076074171</v>
      </c>
      <c r="P66" s="29">
        <f t="shared" ref="P66" si="74">P67-SUM(P59:P65)</f>
        <v>1342.4958207315503</v>
      </c>
      <c r="Q66" s="29">
        <f t="shared" ref="Q66" si="75">Q67-SUM(Q59:Q65)</f>
        <v>1390.9085962637255</v>
      </c>
      <c r="R66" s="29">
        <f t="shared" ref="R66" si="76">R67-SUM(R59:R65)</f>
        <v>1672.306275741561</v>
      </c>
      <c r="S66" s="29">
        <f t="shared" ref="S66" si="77">S67-SUM(S59:S65)</f>
        <v>1743.464418414791</v>
      </c>
      <c r="T66" s="29">
        <f t="shared" ref="T66" si="78">T67-SUM(T59:T65)</f>
        <v>1937.8955976584621</v>
      </c>
      <c r="U66" s="29">
        <f t="shared" ref="U66" si="79">U67-SUM(U59:U65)</f>
        <v>2003.8558564845298</v>
      </c>
      <c r="V66" s="29">
        <f t="shared" ref="V66" si="80">V67-SUM(V59:V65)</f>
        <v>1817.3256843242998</v>
      </c>
      <c r="W66" s="29">
        <f t="shared" ref="W66" si="81">W67-SUM(W59:W65)</f>
        <v>1943.8660717452585</v>
      </c>
      <c r="X66" s="29">
        <f t="shared" ref="X66" si="82">X67-SUM(X59:X65)</f>
        <v>2665.9405266106041</v>
      </c>
      <c r="Y66" s="29">
        <f t="shared" ref="Y66" si="83">Y67-SUM(Y59:Y65)</f>
        <v>2990.8585017291625</v>
      </c>
      <c r="Z66" s="29">
        <f t="shared" ref="Z66" si="84">Z67-SUM(Z59:Z65)</f>
        <v>2783.0625231032391</v>
      </c>
      <c r="AA66" s="29">
        <f t="shared" ref="AA66" si="85">AA67-SUM(AA59:AA65)</f>
        <v>2874.8232783871717</v>
      </c>
      <c r="AB66" s="29">
        <f t="shared" ref="AB66" si="86">AB67-SUM(AB59:AB65)</f>
        <v>2497.7573232210998</v>
      </c>
      <c r="AC66" s="29">
        <f t="shared" ref="AC66" si="87">AC67-SUM(AC59:AC65)</f>
        <v>2662.9610423908234</v>
      </c>
      <c r="AD66" s="29">
        <f t="shared" ref="AD66" si="88">AD67-SUM(AD59:AD65)</f>
        <v>2381.8202881621401</v>
      </c>
      <c r="AE66" s="29">
        <f t="shared" ref="AE66" si="89">AE67-SUM(AE59:AE65)</f>
        <v>2702.6424089970242</v>
      </c>
      <c r="AF66" s="29">
        <f t="shared" ref="AF66" si="90">AF67-SUM(AF59:AF65)</f>
        <v>3130.0717797216566</v>
      </c>
      <c r="AG66" s="29">
        <f t="shared" ref="AG66" si="91">AG67-SUM(AG59:AG65)</f>
        <v>3696.1943011495387</v>
      </c>
      <c r="BO66" s="37">
        <v>6.8247308493342193E-2</v>
      </c>
      <c r="BP66" t="s">
        <v>226</v>
      </c>
    </row>
    <row r="67" spans="1:68" ht="15" customHeight="1" x14ac:dyDescent="0.25">
      <c r="A67" t="s">
        <v>192</v>
      </c>
      <c r="B67" t="s">
        <v>185</v>
      </c>
      <c r="C67" t="s">
        <v>2</v>
      </c>
      <c r="D67" t="s">
        <v>186</v>
      </c>
      <c r="E67" s="29">
        <f>'Energieverbrauch_GHD+A(Landw+F)'!C143</f>
        <v>21214.472000000002</v>
      </c>
      <c r="F67" s="29">
        <f>'Energieverbrauch_GHD+A(Landw+F)'!D143</f>
        <v>20167.667000000001</v>
      </c>
      <c r="G67" s="29">
        <f>'Energieverbrauch_GHD+A(Landw+F)'!E143</f>
        <v>20782.556</v>
      </c>
      <c r="H67" s="29">
        <f>'Energieverbrauch_GHD+A(Landw+F)'!F143</f>
        <v>20873.194</v>
      </c>
      <c r="I67" s="29">
        <f>'Energieverbrauch_GHD+A(Landw+F)'!G143</f>
        <v>20037.972000000002</v>
      </c>
      <c r="J67" s="29">
        <f>'Energieverbrauch_GHD+A(Landw+F)'!H143</f>
        <v>20569.667000000001</v>
      </c>
      <c r="K67" s="29">
        <f>'Energieverbrauch_GHD+A(Landw+F)'!I143</f>
        <v>24983.917000000001</v>
      </c>
      <c r="L67" s="29">
        <f>'Energieverbrauch_GHD+A(Landw+F)'!J143</f>
        <v>25185.445</v>
      </c>
      <c r="M67" s="29">
        <f>'Energieverbrauch_GHD+A(Landw+F)'!K143</f>
        <v>25766.472000000002</v>
      </c>
      <c r="N67" s="29">
        <f>'Energieverbrauch_GHD+A(Landw+F)'!L143</f>
        <v>25221.832999999999</v>
      </c>
      <c r="O67" s="29">
        <f>'Energieverbrauch_GHD+A(Landw+F)'!M143</f>
        <v>35994.024999999994</v>
      </c>
      <c r="P67" s="29">
        <f>'Energieverbrauch_GHD+A(Landw+F)'!N143</f>
        <v>38510.103000000003</v>
      </c>
      <c r="Q67" s="29">
        <f>'Energieverbrauch_GHD+A(Landw+F)'!O143</f>
        <v>39599.647999999994</v>
      </c>
      <c r="R67" s="29">
        <f>'Energieverbrauch_GHD+A(Landw+F)'!P143</f>
        <v>39446.406999999999</v>
      </c>
      <c r="S67" s="29">
        <f>'Energieverbrauch_GHD+A(Landw+F)'!Q143</f>
        <v>39541.449999999997</v>
      </c>
      <c r="T67" s="29">
        <f>'Energieverbrauch_GHD+A(Landw+F)'!R143</f>
        <v>39230.746000000006</v>
      </c>
      <c r="U67" s="29">
        <f>'Energieverbrauch_GHD+A(Landw+F)'!S143</f>
        <v>40076.459000000003</v>
      </c>
      <c r="V67" s="29">
        <f>'Energieverbrauch_GHD+A(Landw+F)'!T143</f>
        <v>40326.865999999995</v>
      </c>
      <c r="W67" s="29">
        <f>'Energieverbrauch_GHD+A(Landw+F)'!U143</f>
        <v>40049.131000000001</v>
      </c>
      <c r="X67" s="29">
        <f>'Energieverbrauch_GHD+A(Landw+F)'!V143</f>
        <v>42551.582000000002</v>
      </c>
      <c r="Y67" s="29">
        <f>'Energieverbrauch_GHD+A(Landw+F)'!W143</f>
        <v>45468.843999999997</v>
      </c>
      <c r="Z67" s="29">
        <f>'Energieverbrauch_GHD+A(Landw+F)'!X143</f>
        <v>42005.870999999999</v>
      </c>
      <c r="AA67" s="29">
        <f>'Energieverbrauch_GHD+A(Landw+F)'!Y143</f>
        <v>44496.839</v>
      </c>
      <c r="AB67" s="29">
        <f>'Energieverbrauch_GHD+A(Landw+F)'!Z143</f>
        <v>43069.095000000001</v>
      </c>
      <c r="AC67" s="29">
        <f>'Energieverbrauch_GHD+A(Landw+F)'!AA143</f>
        <v>42567.816999999995</v>
      </c>
      <c r="AD67" s="29">
        <f>'Energieverbrauch_GHD+A(Landw+F)'!AB143</f>
        <v>40493.93</v>
      </c>
      <c r="AE67" s="29">
        <f>'Energieverbrauch_GHD+A(Landw+F)'!AC143</f>
        <v>42490.559000000001</v>
      </c>
      <c r="AF67" s="29">
        <f>'Energieverbrauch_GHD+A(Landw+F)'!AD143</f>
        <v>43034.703000000001</v>
      </c>
      <c r="AG67" s="29">
        <f>'Energieverbrauch_GHD+A(Landw+F)'!AE143</f>
        <v>44149.762000000002</v>
      </c>
      <c r="AH67" s="29" t="e">
        <f>'Energieverbrauch_GHD+A(Landw+F)'!AF143</f>
        <v>#VALUE!</v>
      </c>
      <c r="BO67" s="37"/>
    </row>
    <row r="68" spans="1:68" ht="15" customHeight="1" x14ac:dyDescent="0.25">
      <c r="A68" t="s">
        <v>193</v>
      </c>
      <c r="B68" t="s">
        <v>168</v>
      </c>
      <c r="C68" t="s">
        <v>2</v>
      </c>
      <c r="D68" t="s">
        <v>169</v>
      </c>
      <c r="E68" s="29">
        <f>Landwirtschaft!C65+Fischerei!C65</f>
        <v>45879.560000000005</v>
      </c>
      <c r="F68" s="29">
        <f>Landwirtschaft!D65+Fischerei!D65</f>
        <v>46247.917000000001</v>
      </c>
      <c r="G68" s="29">
        <f>Landwirtschaft!E65+Fischerei!E65</f>
        <v>47104.091</v>
      </c>
      <c r="H68" s="29">
        <f>Landwirtschaft!F65+Fischerei!F65</f>
        <v>47968.445</v>
      </c>
      <c r="I68" s="29">
        <f>Landwirtschaft!G65+Fischerei!G65</f>
        <v>47208.843000000001</v>
      </c>
      <c r="J68" s="29">
        <f>Landwirtschaft!H65+Fischerei!H65</f>
        <v>47495.071000000004</v>
      </c>
      <c r="K68" s="29">
        <f>Landwirtschaft!I65+Fischerei!I65</f>
        <v>48972.896000000001</v>
      </c>
      <c r="L68" s="29">
        <f>Landwirtschaft!J65+Fischerei!J65</f>
        <v>48554.680999999997</v>
      </c>
      <c r="M68" s="29">
        <f>Landwirtschaft!K65+Fischerei!K65</f>
        <v>49739.766000000003</v>
      </c>
      <c r="N68" s="29">
        <f>Landwirtschaft!L65+Fischerei!L65</f>
        <v>49569.678</v>
      </c>
      <c r="O68" s="29">
        <f>Landwirtschaft!M65+Fischerei!M65</f>
        <v>49992.991000000002</v>
      </c>
      <c r="P68" s="29">
        <f>Landwirtschaft!N65+Fischerei!N65</f>
        <v>50911.155999999995</v>
      </c>
      <c r="Q68" s="29">
        <f>Landwirtschaft!O65+Fischerei!O65</f>
        <v>49227.545999999995</v>
      </c>
      <c r="R68" s="29">
        <f>Landwirtschaft!P65+Fischerei!P65</f>
        <v>48491.805</v>
      </c>
      <c r="S68" s="29">
        <f>Landwirtschaft!Q65+Fischerei!Q65</f>
        <v>54000.636999999995</v>
      </c>
      <c r="T68" s="29">
        <f>Landwirtschaft!R65+Fischerei!R65</f>
        <v>53751.118000000002</v>
      </c>
      <c r="U68" s="29">
        <f>Landwirtschaft!S65+Fischerei!S65</f>
        <v>52368.472000000002</v>
      </c>
      <c r="V68" s="29">
        <f>Landwirtschaft!T65+Fischerei!T65</f>
        <v>50857.421000000002</v>
      </c>
      <c r="W68" s="29">
        <f>Landwirtschaft!U65+Fischerei!U65</f>
        <v>51590.612000000001</v>
      </c>
      <c r="X68" s="29">
        <f>Landwirtschaft!V65+Fischerei!V65</f>
        <v>52854.506000000001</v>
      </c>
      <c r="Y68" s="29">
        <f>Landwirtschaft!W65+Fischerei!W65</f>
        <v>51657.773000000001</v>
      </c>
      <c r="Z68" s="29">
        <f>Landwirtschaft!X65+Fischerei!X65</f>
        <v>52275.839999999997</v>
      </c>
      <c r="AA68" s="29">
        <f>Landwirtschaft!Y65+Fischerei!Y65</f>
        <v>50896.023000000001</v>
      </c>
      <c r="AB68" s="29">
        <f>Landwirtschaft!Z65+Fischerei!Z65</f>
        <v>53128.671999999999</v>
      </c>
      <c r="AC68" s="29">
        <f>Landwirtschaft!AA65+Fischerei!AA65</f>
        <v>52482.745999999999</v>
      </c>
      <c r="AD68" s="29">
        <f>Landwirtschaft!AB65+Fischerei!AB65</f>
        <v>52558.714999999997</v>
      </c>
      <c r="AE68" s="29">
        <f>Landwirtschaft!AC65+Fischerei!AC65</f>
        <v>51016.39</v>
      </c>
      <c r="AF68" s="29">
        <f>Landwirtschaft!AD65+Fischerei!AD65</f>
        <v>50542.415999999997</v>
      </c>
      <c r="AG68" s="29">
        <f>Landwirtschaft!AE65+Fischerei!AE65</f>
        <v>51194.5</v>
      </c>
      <c r="BC68" s="31">
        <f>W68/W76</f>
        <v>0.17127501886177385</v>
      </c>
      <c r="BD68" s="31">
        <f t="shared" ref="BD68:BM68" si="92">X68/X76</f>
        <v>0.16565377730435726</v>
      </c>
      <c r="BE68" s="31">
        <f t="shared" si="92"/>
        <v>0.1556075884459355</v>
      </c>
      <c r="BF68" s="31">
        <f t="shared" si="92"/>
        <v>0.17661408558199626</v>
      </c>
      <c r="BG68" s="31">
        <f t="shared" si="92"/>
        <v>0.16296979803031675</v>
      </c>
      <c r="BH68" s="31">
        <f t="shared" si="92"/>
        <v>0.16444598576386499</v>
      </c>
      <c r="BI68" s="31">
        <f t="shared" si="92"/>
        <v>0.17456808874106286</v>
      </c>
      <c r="BJ68" s="31">
        <f t="shared" si="92"/>
        <v>0.16959448293335541</v>
      </c>
      <c r="BK68" s="31">
        <f t="shared" si="92"/>
        <v>0.16489313735497216</v>
      </c>
      <c r="BL68" s="31">
        <f t="shared" si="92"/>
        <v>0.16138878868563231</v>
      </c>
      <c r="BM68" s="31">
        <f t="shared" si="92"/>
        <v>0.16554646230933626</v>
      </c>
      <c r="BO68" s="37">
        <v>0.15054664278504057</v>
      </c>
      <c r="BP68" t="s">
        <v>227</v>
      </c>
    </row>
    <row r="69" spans="1:68" ht="15" customHeight="1" x14ac:dyDescent="0.25">
      <c r="A69" t="s">
        <v>193</v>
      </c>
      <c r="B69" t="s">
        <v>170</v>
      </c>
      <c r="C69" t="s">
        <v>171</v>
      </c>
      <c r="D69" t="s">
        <v>172</v>
      </c>
      <c r="E69" s="29">
        <f>E76*$BO$69</f>
        <v>26380.089604288256</v>
      </c>
      <c r="F69" s="29">
        <f t="shared" ref="F69:AG69" si="93">F76*$BO$69</f>
        <v>28851.840509443016</v>
      </c>
      <c r="G69" s="29">
        <f t="shared" si="93"/>
        <v>28940.555982631093</v>
      </c>
      <c r="H69" s="29">
        <f t="shared" si="93"/>
        <v>29106.404775221505</v>
      </c>
      <c r="I69" s="29">
        <f t="shared" si="93"/>
        <v>28508.337392007321</v>
      </c>
      <c r="J69" s="29">
        <f t="shared" si="93"/>
        <v>29087.130744541213</v>
      </c>
      <c r="K69" s="29">
        <f t="shared" si="93"/>
        <v>31094.20563187655</v>
      </c>
      <c r="L69" s="29">
        <f t="shared" si="93"/>
        <v>29792.423066241892</v>
      </c>
      <c r="M69" s="29">
        <f t="shared" si="93"/>
        <v>30646.011017108824</v>
      </c>
      <c r="N69" s="29">
        <f t="shared" si="93"/>
        <v>31113.705818378166</v>
      </c>
      <c r="O69" s="29">
        <f t="shared" si="93"/>
        <v>26483.04644679436</v>
      </c>
      <c r="P69" s="29">
        <f t="shared" si="93"/>
        <v>27262.366413000305</v>
      </c>
      <c r="Q69" s="29">
        <f t="shared" si="93"/>
        <v>26051.334822136694</v>
      </c>
      <c r="R69" s="29">
        <f t="shared" si="93"/>
        <v>28309.775556628498</v>
      </c>
      <c r="S69" s="29">
        <f t="shared" si="93"/>
        <v>29599.414348187816</v>
      </c>
      <c r="T69" s="29">
        <f t="shared" si="93"/>
        <v>29518.923110794727</v>
      </c>
      <c r="U69" s="29">
        <f t="shared" si="93"/>
        <v>28624.425555675167</v>
      </c>
      <c r="V69" s="29">
        <f t="shared" si="93"/>
        <v>29536.600560729472</v>
      </c>
      <c r="W69" s="29">
        <f t="shared" si="93"/>
        <v>29877.866322592556</v>
      </c>
      <c r="X69" s="29">
        <f t="shared" si="93"/>
        <v>31648.534082484097</v>
      </c>
      <c r="Y69" s="29">
        <f t="shared" si="93"/>
        <v>32928.946113298422</v>
      </c>
      <c r="Z69" s="29">
        <f t="shared" si="93"/>
        <v>29359.496746765017</v>
      </c>
      <c r="AA69" s="29">
        <f t="shared" si="93"/>
        <v>30977.733896032816</v>
      </c>
      <c r="AB69" s="29">
        <f t="shared" si="93"/>
        <v>32046.35268643653</v>
      </c>
      <c r="AC69" s="29">
        <f t="shared" si="93"/>
        <v>29821.165784881297</v>
      </c>
      <c r="AD69" s="29">
        <f t="shared" si="93"/>
        <v>30740.1471874368</v>
      </c>
      <c r="AE69" s="29">
        <f t="shared" si="93"/>
        <v>30688.811303865863</v>
      </c>
      <c r="AF69" s="29">
        <f t="shared" si="93"/>
        <v>31063.870002564126</v>
      </c>
      <c r="AG69" s="29">
        <f t="shared" si="93"/>
        <v>30674.417576941898</v>
      </c>
      <c r="BO69" s="37">
        <v>9.9191149698933542E-2</v>
      </c>
      <c r="BP69" t="s">
        <v>227</v>
      </c>
    </row>
    <row r="70" spans="1:68" ht="15" customHeight="1" x14ac:dyDescent="0.25">
      <c r="A70" t="s">
        <v>193</v>
      </c>
      <c r="B70" t="s">
        <v>173</v>
      </c>
      <c r="C70" t="s">
        <v>171</v>
      </c>
      <c r="D70" t="s">
        <v>174</v>
      </c>
      <c r="E70" s="29">
        <f>E76*$BO$70</f>
        <v>20751.272225086563</v>
      </c>
      <c r="F70" s="29">
        <f t="shared" ref="F70:AG70" si="94">F76*$BO$70</f>
        <v>22695.616489070133</v>
      </c>
      <c r="G70" s="29">
        <f t="shared" si="94"/>
        <v>22765.402413315209</v>
      </c>
      <c r="H70" s="29">
        <f t="shared" si="94"/>
        <v>22895.86343505056</v>
      </c>
      <c r="I70" s="29">
        <f t="shared" si="94"/>
        <v>22425.407903466417</v>
      </c>
      <c r="J70" s="29">
        <f t="shared" si="94"/>
        <v>22880.701975649892</v>
      </c>
      <c r="K70" s="29">
        <f t="shared" si="94"/>
        <v>24459.519863988688</v>
      </c>
      <c r="L70" s="29">
        <f t="shared" si="94"/>
        <v>23435.50346364389</v>
      </c>
      <c r="M70" s="29">
        <f t="shared" si="94"/>
        <v>24106.95819341153</v>
      </c>
      <c r="N70" s="29">
        <f t="shared" si="94"/>
        <v>24474.859223505842</v>
      </c>
      <c r="O70" s="29">
        <f t="shared" si="94"/>
        <v>20832.260784956055</v>
      </c>
      <c r="P70" s="29">
        <f t="shared" si="94"/>
        <v>21445.294364893405</v>
      </c>
      <c r="Q70" s="29">
        <f t="shared" si="94"/>
        <v>20492.665067868373</v>
      </c>
      <c r="R70" s="29">
        <f t="shared" si="94"/>
        <v>22269.213941987648</v>
      </c>
      <c r="S70" s="29">
        <f t="shared" si="94"/>
        <v>23283.677730288378</v>
      </c>
      <c r="T70" s="29">
        <f t="shared" si="94"/>
        <v>23220.361206200207</v>
      </c>
      <c r="U70" s="29">
        <f t="shared" si="94"/>
        <v>22516.725905888605</v>
      </c>
      <c r="V70" s="29">
        <f t="shared" si="94"/>
        <v>23234.266753199627</v>
      </c>
      <c r="W70" s="29">
        <f t="shared" si="94"/>
        <v>23502.71537607205</v>
      </c>
      <c r="X70" s="29">
        <f t="shared" si="94"/>
        <v>24895.569200940055</v>
      </c>
      <c r="Y70" s="29">
        <f t="shared" si="94"/>
        <v>25902.774976593857</v>
      </c>
      <c r="Z70" s="29">
        <f t="shared" si="94"/>
        <v>23094.952235667428</v>
      </c>
      <c r="AA70" s="29">
        <f t="shared" si="94"/>
        <v>24367.900133605781</v>
      </c>
      <c r="AB70" s="29">
        <f t="shared" si="94"/>
        <v>25208.503776623944</v>
      </c>
      <c r="AC70" s="29">
        <f t="shared" si="94"/>
        <v>23458.113242000305</v>
      </c>
      <c r="AD70" s="29">
        <f t="shared" si="94"/>
        <v>24181.008180580087</v>
      </c>
      <c r="AE70" s="29">
        <f t="shared" si="94"/>
        <v>24140.62602453454</v>
      </c>
      <c r="AF70" s="29">
        <f t="shared" si="94"/>
        <v>24435.65706020658</v>
      </c>
      <c r="AG70" s="29">
        <f t="shared" si="94"/>
        <v>24129.303540410598</v>
      </c>
      <c r="BO70" s="37">
        <v>7.8026366877362155E-2</v>
      </c>
      <c r="BP70" t="s">
        <v>227</v>
      </c>
    </row>
    <row r="71" spans="1:68" ht="15" customHeight="1" x14ac:dyDescent="0.25">
      <c r="A71" t="s">
        <v>193</v>
      </c>
      <c r="B71" t="s">
        <v>175</v>
      </c>
      <c r="C71" t="s">
        <v>171</v>
      </c>
      <c r="D71" t="s">
        <v>176</v>
      </c>
      <c r="E71" s="29">
        <f>E76*$BO$71</f>
        <v>13796.285117002981</v>
      </c>
      <c r="F71" s="29">
        <f t="shared" ref="F71:AG71" si="95">F76*$BO$71</f>
        <v>15088.963828002579</v>
      </c>
      <c r="G71" s="29">
        <f t="shared" si="95"/>
        <v>15135.360333122622</v>
      </c>
      <c r="H71" s="29">
        <f t="shared" si="95"/>
        <v>15222.096097223895</v>
      </c>
      <c r="I71" s="29">
        <f t="shared" si="95"/>
        <v>14909.318230970497</v>
      </c>
      <c r="J71" s="29">
        <f t="shared" si="95"/>
        <v>15212.016145767782</v>
      </c>
      <c r="K71" s="29">
        <f t="shared" si="95"/>
        <v>16261.678137528179</v>
      </c>
      <c r="L71" s="29">
        <f t="shared" si="95"/>
        <v>15580.870615444557</v>
      </c>
      <c r="M71" s="29">
        <f t="shared" si="95"/>
        <v>16027.280878610767</v>
      </c>
      <c r="N71" s="29">
        <f t="shared" si="95"/>
        <v>16271.876364177389</v>
      </c>
      <c r="O71" s="29">
        <f t="shared" si="95"/>
        <v>13850.129587407269</v>
      </c>
      <c r="P71" s="29">
        <f t="shared" si="95"/>
        <v>14257.699107163662</v>
      </c>
      <c r="Q71" s="29">
        <f t="shared" si="95"/>
        <v>13624.352618812989</v>
      </c>
      <c r="R71" s="29">
        <f t="shared" si="95"/>
        <v>14805.47416768891</v>
      </c>
      <c r="S71" s="29">
        <f t="shared" si="95"/>
        <v>15479.930726904207</v>
      </c>
      <c r="T71" s="29">
        <f t="shared" si="95"/>
        <v>15437.835340680997</v>
      </c>
      <c r="U71" s="29">
        <f t="shared" si="95"/>
        <v>14970.030132586273</v>
      </c>
      <c r="V71" s="29">
        <f t="shared" si="95"/>
        <v>15447.080310773959</v>
      </c>
      <c r="W71" s="29">
        <f t="shared" si="95"/>
        <v>15625.555813395793</v>
      </c>
      <c r="X71" s="29">
        <f t="shared" si="95"/>
        <v>16551.581373937392</v>
      </c>
      <c r="Y71" s="29">
        <f t="shared" si="95"/>
        <v>17221.212512774906</v>
      </c>
      <c r="Z71" s="29">
        <f t="shared" si="95"/>
        <v>15354.458384563175</v>
      </c>
      <c r="AA71" s="29">
        <f t="shared" si="95"/>
        <v>16200.765634959909</v>
      </c>
      <c r="AB71" s="29">
        <f t="shared" si="95"/>
        <v>16759.632937343897</v>
      </c>
      <c r="AC71" s="29">
        <f t="shared" si="95"/>
        <v>15595.902510610014</v>
      </c>
      <c r="AD71" s="29">
        <f t="shared" si="95"/>
        <v>16076.51230523399</v>
      </c>
      <c r="AE71" s="29">
        <f t="shared" si="95"/>
        <v>16049.664614528541</v>
      </c>
      <c r="AF71" s="29">
        <f t="shared" si="95"/>
        <v>16245.813180377696</v>
      </c>
      <c r="AG71" s="29">
        <f t="shared" si="95"/>
        <v>16042.136969114212</v>
      </c>
      <c r="BO71" s="37">
        <v>5.1875084689149725E-2</v>
      </c>
      <c r="BP71" t="s">
        <v>227</v>
      </c>
    </row>
    <row r="72" spans="1:68" ht="15" customHeight="1" x14ac:dyDescent="0.25">
      <c r="A72" t="s">
        <v>193</v>
      </c>
      <c r="B72" t="s">
        <v>177</v>
      </c>
      <c r="C72" t="s">
        <v>171</v>
      </c>
      <c r="D72" t="s">
        <v>178</v>
      </c>
      <c r="E72" s="29">
        <f>E76*$BO$72</f>
        <v>13046.450014529439</v>
      </c>
      <c r="F72" s="29">
        <f t="shared" ref="F72:AG72" si="96">F76*$BO$72</f>
        <v>14268.870981106726</v>
      </c>
      <c r="G72" s="29">
        <f t="shared" si="96"/>
        <v>14312.745812611294</v>
      </c>
      <c r="H72" s="29">
        <f t="shared" si="96"/>
        <v>14394.767443885401</v>
      </c>
      <c r="I72" s="29">
        <f t="shared" si="96"/>
        <v>14098.989213505323</v>
      </c>
      <c r="J72" s="29">
        <f t="shared" si="96"/>
        <v>14385.235342909973</v>
      </c>
      <c r="K72" s="29">
        <f t="shared" si="96"/>
        <v>15377.847672353359</v>
      </c>
      <c r="L72" s="29">
        <f t="shared" si="96"/>
        <v>14734.042384839186</v>
      </c>
      <c r="M72" s="29">
        <f t="shared" si="96"/>
        <v>15156.190023495414</v>
      </c>
      <c r="N72" s="29">
        <f t="shared" si="96"/>
        <v>15387.491620205074</v>
      </c>
      <c r="O72" s="29">
        <f t="shared" si="96"/>
        <v>13097.368010622647</v>
      </c>
      <c r="P72" s="29">
        <f t="shared" si="96"/>
        <v>13482.785919998432</v>
      </c>
      <c r="Q72" s="29">
        <f t="shared" si="96"/>
        <v>12883.862134931007</v>
      </c>
      <c r="R72" s="29">
        <f t="shared" si="96"/>
        <v>14000.789127799704</v>
      </c>
      <c r="S72" s="29">
        <f t="shared" si="96"/>
        <v>14638.588630502749</v>
      </c>
      <c r="T72" s="29">
        <f t="shared" si="96"/>
        <v>14598.78114989867</v>
      </c>
      <c r="U72" s="29">
        <f t="shared" si="96"/>
        <v>14156.401392436092</v>
      </c>
      <c r="V72" s="29">
        <f t="shared" si="96"/>
        <v>14607.523651172074</v>
      </c>
      <c r="W72" s="29">
        <f t="shared" si="96"/>
        <v>14776.298919588648</v>
      </c>
      <c r="X72" s="29">
        <f t="shared" si="96"/>
        <v>15651.994520638033</v>
      </c>
      <c r="Y72" s="29">
        <f t="shared" si="96"/>
        <v>16285.230867011385</v>
      </c>
      <c r="Z72" s="29">
        <f t="shared" si="96"/>
        <v>14519.935773688361</v>
      </c>
      <c r="AA72" s="29">
        <f t="shared" si="96"/>
        <v>15320.245795233739</v>
      </c>
      <c r="AB72" s="29">
        <f t="shared" si="96"/>
        <v>15848.738375915598</v>
      </c>
      <c r="AC72" s="29">
        <f t="shared" si="96"/>
        <v>14748.257288868537</v>
      </c>
      <c r="AD72" s="29">
        <f t="shared" si="96"/>
        <v>15202.745697079765</v>
      </c>
      <c r="AE72" s="29">
        <f t="shared" si="96"/>
        <v>15177.357191998604</v>
      </c>
      <c r="AF72" s="29">
        <f t="shared" si="96"/>
        <v>15362.844983680932</v>
      </c>
      <c r="AG72" s="29">
        <f t="shared" si="96"/>
        <v>15170.238677935416</v>
      </c>
      <c r="BO72" s="37">
        <v>4.9055647491829599E-2</v>
      </c>
      <c r="BP72" t="s">
        <v>227</v>
      </c>
    </row>
    <row r="73" spans="1:68" ht="15" customHeight="1" x14ac:dyDescent="0.25">
      <c r="A73" t="s">
        <v>193</v>
      </c>
      <c r="B73" t="s">
        <v>179</v>
      </c>
      <c r="C73" t="s">
        <v>171</v>
      </c>
      <c r="D73" t="s">
        <v>180</v>
      </c>
      <c r="E73" s="29">
        <f>E76*$BO$73</f>
        <v>27982.285552712019</v>
      </c>
      <c r="F73" s="29">
        <f t="shared" ref="F73:AG73" si="97">F76*$BO$73</f>
        <v>30604.15836211944</v>
      </c>
      <c r="G73" s="29">
        <f t="shared" si="97"/>
        <v>30698.261973628374</v>
      </c>
      <c r="H73" s="29">
        <f t="shared" si="97"/>
        <v>30874.183600220687</v>
      </c>
      <c r="I73" s="29">
        <f t="shared" si="97"/>
        <v>30239.792567138596</v>
      </c>
      <c r="J73" s="29">
        <f t="shared" si="97"/>
        <v>30853.738960405666</v>
      </c>
      <c r="K73" s="29">
        <f t="shared" si="97"/>
        <v>32982.713632802726</v>
      </c>
      <c r="L73" s="29">
        <f t="shared" si="97"/>
        <v>31601.867243516408</v>
      </c>
      <c r="M73" s="29">
        <f t="shared" si="97"/>
        <v>32507.297897612065</v>
      </c>
      <c r="N73" s="29">
        <f t="shared" si="97"/>
        <v>33003.398164023223</v>
      </c>
      <c r="O73" s="29">
        <f t="shared" si="97"/>
        <v>28091.495483755731</v>
      </c>
      <c r="P73" s="29">
        <f t="shared" si="97"/>
        <v>28918.147483745899</v>
      </c>
      <c r="Q73" s="29">
        <f t="shared" si="97"/>
        <v>27633.563833833199</v>
      </c>
      <c r="R73" s="29">
        <f t="shared" si="97"/>
        <v>30029.171069608219</v>
      </c>
      <c r="S73" s="29">
        <f t="shared" si="97"/>
        <v>31397.136132145424</v>
      </c>
      <c r="T73" s="29">
        <f t="shared" si="97"/>
        <v>31311.756255768567</v>
      </c>
      <c r="U73" s="29">
        <f t="shared" si="97"/>
        <v>30362.931350735285</v>
      </c>
      <c r="V73" s="29">
        <f t="shared" si="97"/>
        <v>31330.507346433453</v>
      </c>
      <c r="W73" s="29">
        <f t="shared" si="97"/>
        <v>31692.499899948674</v>
      </c>
      <c r="X73" s="29">
        <f t="shared" si="97"/>
        <v>33570.709247206229</v>
      </c>
      <c r="Y73" s="29">
        <f t="shared" si="97"/>
        <v>34928.887161262668</v>
      </c>
      <c r="Z73" s="29">
        <f t="shared" si="97"/>
        <v>31142.647124229272</v>
      </c>
      <c r="AA73" s="29">
        <f t="shared" si="97"/>
        <v>32859.167980756509</v>
      </c>
      <c r="AB73" s="29">
        <f t="shared" si="97"/>
        <v>33992.689382261138</v>
      </c>
      <c r="AC73" s="29">
        <f t="shared" si="97"/>
        <v>31632.35565248672</v>
      </c>
      <c r="AD73" s="29">
        <f t="shared" si="97"/>
        <v>32607.151432549566</v>
      </c>
      <c r="AE73" s="29">
        <f t="shared" si="97"/>
        <v>32552.697661742463</v>
      </c>
      <c r="AF73" s="29">
        <f t="shared" si="97"/>
        <v>32950.535567656829</v>
      </c>
      <c r="AG73" s="29">
        <f t="shared" si="97"/>
        <v>32537.429731155571</v>
      </c>
      <c r="BO73" s="37">
        <v>0.10521552871170581</v>
      </c>
      <c r="BP73" t="s">
        <v>227</v>
      </c>
    </row>
    <row r="74" spans="1:68" ht="15" customHeight="1" x14ac:dyDescent="0.25">
      <c r="A74" t="s">
        <v>193</v>
      </c>
      <c r="B74" t="s">
        <v>181</v>
      </c>
      <c r="C74" t="s">
        <v>171</v>
      </c>
      <c r="D74" t="s">
        <v>182</v>
      </c>
      <c r="E74" s="29">
        <f>E76*$BO$74</f>
        <v>2925.4725499999995</v>
      </c>
      <c r="F74" s="29">
        <f t="shared" ref="F74:AG74" si="98">F76*$BO$74</f>
        <v>3199.5822870000002</v>
      </c>
      <c r="G74" s="29">
        <f t="shared" si="98"/>
        <v>3209.4205659999998</v>
      </c>
      <c r="H74" s="29">
        <f t="shared" si="98"/>
        <v>3227.8126979999997</v>
      </c>
      <c r="I74" s="29">
        <f t="shared" si="98"/>
        <v>3161.4888249999999</v>
      </c>
      <c r="J74" s="29">
        <f t="shared" si="98"/>
        <v>3225.6752660000006</v>
      </c>
      <c r="K74" s="29">
        <f t="shared" si="98"/>
        <v>3448.2538309999995</v>
      </c>
      <c r="L74" s="29">
        <f t="shared" si="98"/>
        <v>3303.8900619999999</v>
      </c>
      <c r="M74" s="29">
        <f t="shared" si="98"/>
        <v>3398.5503970000004</v>
      </c>
      <c r="N74" s="29">
        <f t="shared" si="98"/>
        <v>3450.4163429999999</v>
      </c>
      <c r="O74" s="29">
        <f t="shared" si="98"/>
        <v>2936.8901539999993</v>
      </c>
      <c r="P74" s="29">
        <f t="shared" si="98"/>
        <v>3023.3143929999997</v>
      </c>
      <c r="Q74" s="29">
        <f t="shared" si="98"/>
        <v>2889.0146339999992</v>
      </c>
      <c r="R74" s="29">
        <f t="shared" si="98"/>
        <v>3139.4689149999999</v>
      </c>
      <c r="S74" s="29">
        <f t="shared" si="98"/>
        <v>3282.4859759999999</v>
      </c>
      <c r="T74" s="29">
        <f t="shared" si="98"/>
        <v>3273.5597400000001</v>
      </c>
      <c r="U74" s="29">
        <f t="shared" si="98"/>
        <v>3174.3626530000001</v>
      </c>
      <c r="V74" s="29">
        <f t="shared" si="98"/>
        <v>3275.5201160000001</v>
      </c>
      <c r="W74" s="29">
        <f t="shared" si="98"/>
        <v>3313.3654620000002</v>
      </c>
      <c r="X74" s="29">
        <f t="shared" si="98"/>
        <v>3509.7271879999998</v>
      </c>
      <c r="Y74" s="29">
        <f t="shared" si="98"/>
        <v>3651.7210289999994</v>
      </c>
      <c r="Z74" s="29">
        <f t="shared" si="98"/>
        <v>3255.8798359999996</v>
      </c>
      <c r="AA74" s="29">
        <f t="shared" si="98"/>
        <v>3435.3374659999995</v>
      </c>
      <c r="AB74" s="29">
        <f t="shared" si="98"/>
        <v>3553.8440739999996</v>
      </c>
      <c r="AC74" s="29">
        <f t="shared" si="98"/>
        <v>3307.077542999999</v>
      </c>
      <c r="AD74" s="29">
        <f t="shared" si="98"/>
        <v>3408.9898150000004</v>
      </c>
      <c r="AE74" s="29">
        <f t="shared" si="98"/>
        <v>3403.2968199999996</v>
      </c>
      <c r="AF74" s="29">
        <f t="shared" si="98"/>
        <v>3444.8897009999996</v>
      </c>
      <c r="AG74" s="29">
        <f t="shared" si="98"/>
        <v>3401.7005989999993</v>
      </c>
      <c r="BO74" s="37">
        <v>1.0999999999999999E-2</v>
      </c>
      <c r="BP74" t="s">
        <v>227</v>
      </c>
    </row>
    <row r="75" spans="1:68" ht="15" customHeight="1" x14ac:dyDescent="0.25">
      <c r="A75" t="s">
        <v>193</v>
      </c>
      <c r="B75" t="s">
        <v>183</v>
      </c>
      <c r="C75" t="s">
        <v>2</v>
      </c>
      <c r="D75" t="s">
        <v>184</v>
      </c>
      <c r="E75" s="29">
        <f>E76-SUM(E68:E74)</f>
        <v>115190.63493638072</v>
      </c>
      <c r="F75" s="29">
        <f t="shared" ref="F75" si="99">F76-SUM(F68:F74)</f>
        <v>129914.16754325814</v>
      </c>
      <c r="G75" s="29">
        <f t="shared" ref="G75" si="100">G76-SUM(G68:G74)</f>
        <v>129599.66791869141</v>
      </c>
      <c r="H75" s="29">
        <f t="shared" ref="H75" si="101">H76-SUM(H68:H74)</f>
        <v>129747.94495039794</v>
      </c>
      <c r="I75" s="29">
        <f t="shared" ref="I75" si="102">I76-SUM(I68:I74)</f>
        <v>126855.89786791184</v>
      </c>
      <c r="J75" s="29">
        <f t="shared" ref="J75" si="103">J76-SUM(J68:J74)</f>
        <v>130103.63656472552</v>
      </c>
      <c r="K75" s="29">
        <f t="shared" ref="K75" si="104">K76-SUM(K68:K74)</f>
        <v>140880.50623045047</v>
      </c>
      <c r="L75" s="29">
        <f t="shared" ref="L75" si="105">L76-SUM(L68:L74)</f>
        <v>133350.36416431409</v>
      </c>
      <c r="M75" s="29">
        <f t="shared" ref="M75" si="106">M76-SUM(M68:M74)</f>
        <v>137377.07259276143</v>
      </c>
      <c r="N75" s="29">
        <f t="shared" ref="N75" si="107">N76-SUM(N68:N74)</f>
        <v>140402.78746671029</v>
      </c>
      <c r="O75" s="29">
        <f t="shared" ref="O75" si="108">O76-SUM(O68:O74)</f>
        <v>111705.83253246392</v>
      </c>
      <c r="P75" s="29">
        <f t="shared" ref="P75" si="109">P76-SUM(P68:P74)</f>
        <v>115545.99931819827</v>
      </c>
      <c r="Q75" s="29">
        <f t="shared" ref="Q75" si="110">Q76-SUM(Q68:Q74)</f>
        <v>109835.3548884177</v>
      </c>
      <c r="R75" s="29">
        <f t="shared" ref="R75" si="111">R76-SUM(R68:R74)</f>
        <v>124360.56722128703</v>
      </c>
      <c r="S75" s="29">
        <f t="shared" ref="S75" si="112">S76-SUM(S68:S74)</f>
        <v>126725.94545597144</v>
      </c>
      <c r="T75" s="29">
        <f t="shared" ref="T75" si="113">T76-SUM(T68:T74)</f>
        <v>126484.00519665689</v>
      </c>
      <c r="U75" s="29">
        <f t="shared" ref="U75" si="114">U76-SUM(U68:U74)</f>
        <v>122405.07400967859</v>
      </c>
      <c r="V75" s="29">
        <f t="shared" ref="V75" si="115">V76-SUM(V68:V74)</f>
        <v>129485.63626169146</v>
      </c>
      <c r="W75" s="29">
        <f t="shared" ref="W75" si="116">W76-SUM(W68:W74)</f>
        <v>130836.1282064023</v>
      </c>
      <c r="X75" s="29">
        <f t="shared" ref="X75" si="117">X76-SUM(X68:X74)</f>
        <v>140383.48638679422</v>
      </c>
      <c r="Y75" s="29">
        <f t="shared" ref="Y75" si="118">Y76-SUM(Y68:Y74)</f>
        <v>149398.09334005869</v>
      </c>
      <c r="Z75" s="29">
        <f t="shared" ref="Z75" si="119">Z76-SUM(Z68:Z74)</f>
        <v>126985.86589908676</v>
      </c>
      <c r="AA75" s="29">
        <f t="shared" ref="AA75" si="120">AA76-SUM(AA68:AA74)</f>
        <v>138246.23209341121</v>
      </c>
      <c r="AB75" s="29">
        <f t="shared" ref="AB75" si="121">AB76-SUM(AB68:AB74)</f>
        <v>142538.3007674189</v>
      </c>
      <c r="AC75" s="29">
        <f t="shared" ref="AC75" si="122">AC76-SUM(AC68:AC74)</f>
        <v>129597.79497815308</v>
      </c>
      <c r="AD75" s="29">
        <f t="shared" ref="AD75" si="123">AD76-SUM(AD68:AD74)</f>
        <v>135132.89538211984</v>
      </c>
      <c r="AE75" s="29">
        <f t="shared" ref="AE75" si="124">AE76-SUM(AE68:AE74)</f>
        <v>136361.77638333003</v>
      </c>
      <c r="AF75" s="29">
        <f t="shared" ref="AF75" si="125">AF76-SUM(AF68:AF74)</f>
        <v>139125.76450451379</v>
      </c>
      <c r="AG75" s="29">
        <f t="shared" ref="AG75" si="126">AG76-SUM(AG68:AG74)</f>
        <v>136095.78190544227</v>
      </c>
      <c r="BO75" s="37"/>
    </row>
    <row r="76" spans="1:68" ht="15" customHeight="1" x14ac:dyDescent="0.25">
      <c r="A76" t="s">
        <v>193</v>
      </c>
      <c r="B76" t="s">
        <v>185</v>
      </c>
      <c r="C76" t="s">
        <v>2</v>
      </c>
      <c r="D76" t="s">
        <v>186</v>
      </c>
      <c r="E76" s="29">
        <f>'Energieverbrauch_GHD+A(Landw+F)'!C59</f>
        <v>265952.05</v>
      </c>
      <c r="F76" s="29">
        <f>'Energieverbrauch_GHD+A(Landw+F)'!D59</f>
        <v>290871.11700000003</v>
      </c>
      <c r="G76" s="29">
        <f>'Energieverbrauch_GHD+A(Landw+F)'!E59</f>
        <v>291765.50599999999</v>
      </c>
      <c r="H76" s="29">
        <f>'Energieverbrauch_GHD+A(Landw+F)'!F59</f>
        <v>293437.51799999998</v>
      </c>
      <c r="I76" s="29">
        <f>'Energieverbrauch_GHD+A(Landw+F)'!G59</f>
        <v>287408.07500000001</v>
      </c>
      <c r="J76" s="29">
        <f>'Energieverbrauch_GHD+A(Landw+F)'!H59</f>
        <v>293243.20600000006</v>
      </c>
      <c r="K76" s="29">
        <f>'Energieverbrauch_GHD+A(Landw+F)'!I59</f>
        <v>313477.62099999998</v>
      </c>
      <c r="L76" s="29">
        <f>'Energieverbrauch_GHD+A(Landw+F)'!J59</f>
        <v>300353.64199999999</v>
      </c>
      <c r="M76" s="29">
        <f>'Energieverbrauch_GHD+A(Landw+F)'!K59</f>
        <v>308959.12700000004</v>
      </c>
      <c r="N76" s="29">
        <f>'Energieverbrauch_GHD+A(Landw+F)'!L59</f>
        <v>313674.21299999999</v>
      </c>
      <c r="O76" s="29">
        <f>'Energieverbrauch_GHD+A(Landw+F)'!M59</f>
        <v>266990.01399999997</v>
      </c>
      <c r="P76" s="29">
        <f>'Energieverbrauch_GHD+A(Landw+F)'!N59</f>
        <v>274846.76299999998</v>
      </c>
      <c r="Q76" s="29">
        <f>'Energieverbrauch_GHD+A(Landw+F)'!O59</f>
        <v>262637.69399999996</v>
      </c>
      <c r="R76" s="29">
        <f>'Energieverbrauch_GHD+A(Landw+F)'!P59</f>
        <v>285406.26500000001</v>
      </c>
      <c r="S76" s="29">
        <f>'Energieverbrauch_GHD+A(Landw+F)'!Q59</f>
        <v>298407.81599999999</v>
      </c>
      <c r="T76" s="29">
        <f>'Energieverbrauch_GHD+A(Landw+F)'!R59</f>
        <v>297596.34000000003</v>
      </c>
      <c r="U76" s="29">
        <f>'Energieverbrauch_GHD+A(Landw+F)'!S59</f>
        <v>288578.42300000001</v>
      </c>
      <c r="V76" s="29">
        <f>'Energieverbrauch_GHD+A(Landw+F)'!T59</f>
        <v>297774.55600000004</v>
      </c>
      <c r="W76" s="29">
        <f>'Energieverbrauch_GHD+A(Landw+F)'!U59</f>
        <v>301215.04200000002</v>
      </c>
      <c r="X76" s="29">
        <f>'Energieverbrauch_GHD+A(Landw+F)'!V59</f>
        <v>319066.10800000001</v>
      </c>
      <c r="Y76" s="29">
        <f>'Energieverbrauch_GHD+A(Landw+F)'!W59</f>
        <v>331974.63899999997</v>
      </c>
      <c r="Z76" s="29">
        <f>'Energieverbrauch_GHD+A(Landw+F)'!X59</f>
        <v>295989.076</v>
      </c>
      <c r="AA76" s="29">
        <f>'Energieverbrauch_GHD+A(Landw+F)'!Y59</f>
        <v>312303.40599999996</v>
      </c>
      <c r="AB76" s="29">
        <f>'Energieverbrauch_GHD+A(Landw+F)'!Z59</f>
        <v>323076.734</v>
      </c>
      <c r="AC76" s="29">
        <f>'Energieverbrauch_GHD+A(Landw+F)'!AA59</f>
        <v>300643.41299999994</v>
      </c>
      <c r="AD76" s="29">
        <f>'Energieverbrauch_GHD+A(Landw+F)'!AB59</f>
        <v>309908.16500000004</v>
      </c>
      <c r="AE76" s="29">
        <f>'Energieverbrauch_GHD+A(Landw+F)'!AC59</f>
        <v>309390.62</v>
      </c>
      <c r="AF76" s="29">
        <f>'Energieverbrauch_GHD+A(Landw+F)'!AD59</f>
        <v>313171.79099999997</v>
      </c>
      <c r="AG76" s="29">
        <f>'Energieverbrauch_GHD+A(Landw+F)'!AE59</f>
        <v>309245.50899999996</v>
      </c>
      <c r="BO76" s="37"/>
    </row>
    <row r="77" spans="1:68" x14ac:dyDescent="0.25">
      <c r="A77" t="s">
        <v>194</v>
      </c>
      <c r="B77" t="s">
        <v>168</v>
      </c>
      <c r="C77" t="s">
        <v>2</v>
      </c>
      <c r="D77" t="s">
        <v>169</v>
      </c>
      <c r="E77" s="29">
        <f>Landwirtschaft!C113+Fischerei!C113</f>
        <v>6812.0780000000004</v>
      </c>
      <c r="F77" s="29">
        <f>Landwirtschaft!D113+Fischerei!D113</f>
        <v>6876.4260000000004</v>
      </c>
      <c r="G77" s="29">
        <f>Landwirtschaft!E113+Fischerei!E113</f>
        <v>6666.0290000000005</v>
      </c>
      <c r="H77" s="29">
        <f>Landwirtschaft!F113+Fischerei!F113</f>
        <v>6359.9070000000002</v>
      </c>
      <c r="I77" s="29">
        <f>Landwirtschaft!G113+Fischerei!G113</f>
        <v>5977.3829999999998</v>
      </c>
      <c r="J77" s="29">
        <f>Landwirtschaft!H113+Fischerei!H113</f>
        <v>6276.6620000000003</v>
      </c>
      <c r="K77" s="29">
        <f>Landwirtschaft!I113+Fischerei!I113</f>
        <v>6536.125</v>
      </c>
      <c r="L77" s="29">
        <f>Landwirtschaft!J113+Fischerei!J113</f>
        <v>6544.7280000000001</v>
      </c>
      <c r="M77" s="29">
        <f>Landwirtschaft!K113+Fischerei!K113</f>
        <v>6464.4340000000002</v>
      </c>
      <c r="N77" s="29">
        <f>Landwirtschaft!L113+Fischerei!L113</f>
        <v>6357.1869999999999</v>
      </c>
      <c r="O77" s="29">
        <f>Landwirtschaft!M113+Fischerei!M113</f>
        <v>6140.6639999999998</v>
      </c>
      <c r="P77" s="29">
        <f>Landwirtschaft!N113+Fischerei!N113</f>
        <v>6327.9790000000003</v>
      </c>
      <c r="Q77" s="29">
        <f>Landwirtschaft!O113+Fischerei!O113</f>
        <v>6136.68</v>
      </c>
      <c r="R77" s="29">
        <f>Landwirtschaft!P113+Fischerei!P113</f>
        <v>6297.0590000000002</v>
      </c>
      <c r="S77" s="29">
        <f>Landwirtschaft!Q113+Fischerei!Q113</f>
        <v>6378.5569999999998</v>
      </c>
      <c r="T77" s="29">
        <f>Landwirtschaft!R113+Fischerei!R113</f>
        <v>6125.2650000000003</v>
      </c>
      <c r="U77" s="29">
        <f>Landwirtschaft!S113+Fischerei!S113</f>
        <v>6082.1270000000004</v>
      </c>
      <c r="V77" s="29">
        <f>Landwirtschaft!T113+Fischerei!T113</f>
        <v>5982.9219999999996</v>
      </c>
      <c r="W77" s="29">
        <f>Landwirtschaft!U113+Fischerei!U113</f>
        <v>6058.9930000000004</v>
      </c>
      <c r="X77" s="29">
        <f>Landwirtschaft!V113+Fischerei!V113</f>
        <v>5965.6440000000002</v>
      </c>
      <c r="Y77" s="29">
        <f>Landwirtschaft!W113+Fischerei!W113</f>
        <v>6205.9740000000002</v>
      </c>
      <c r="Z77" s="29">
        <f>Landwirtschaft!X113+Fischerei!X113</f>
        <v>6012.7380000000003</v>
      </c>
      <c r="AA77" s="29">
        <f>Landwirtschaft!Y113+Fischerei!Y113</f>
        <v>6095.2950000000001</v>
      </c>
      <c r="AB77" s="29">
        <f>Landwirtschaft!Z113+Fischerei!Z113</f>
        <v>6367.5550000000003</v>
      </c>
      <c r="AC77" s="29">
        <f>Landwirtschaft!AA113+Fischerei!AA113</f>
        <v>6133.8819999999996</v>
      </c>
      <c r="AD77" s="29">
        <f>Landwirtschaft!AB113+Fischerei!AB113</f>
        <v>6211.1629999999996</v>
      </c>
      <c r="AE77" s="29">
        <f>Landwirtschaft!AC113+Fischerei!AC113</f>
        <v>6352.1030000000001</v>
      </c>
      <c r="AF77" s="29">
        <f>Landwirtschaft!AD113+Fischerei!AD113</f>
        <v>6429.3720000000003</v>
      </c>
      <c r="AG77" s="29">
        <f>Landwirtschaft!AE113+Fischerei!AE113</f>
        <v>6163.8220000000001</v>
      </c>
      <c r="AH77" s="29">
        <f>Landwirtschaft!AF113+Fischerei!AF113</f>
        <v>6064.723</v>
      </c>
      <c r="BC77" s="31">
        <f>W77/$W$85</f>
        <v>0.14896246869178495</v>
      </c>
      <c r="BD77" s="31">
        <f>X77/$X$85</f>
        <v>0.16267235306729988</v>
      </c>
      <c r="BE77" s="31">
        <f>Y77/$Y$85</f>
        <v>0.16889553829786333</v>
      </c>
      <c r="BF77" s="31">
        <f>Z77/$Z$85</f>
        <v>0.16827792406688236</v>
      </c>
      <c r="BG77" s="31">
        <f>AA77/$AA$85</f>
        <v>0.1703256118787688</v>
      </c>
      <c r="BH77" s="31">
        <f>AB77/$AB$85</f>
        <v>0.17736856295212053</v>
      </c>
      <c r="BI77" s="31">
        <f>AC77/$AC$85</f>
        <v>0.17872239004275114</v>
      </c>
      <c r="BJ77" s="31">
        <f>AD77/$AD$85</f>
        <v>0.17726956382014872</v>
      </c>
      <c r="BK77" s="31">
        <f>AE77/$AE$85</f>
        <v>0.18322653464878161</v>
      </c>
      <c r="BL77" s="31">
        <f>AF77/$AF$85</f>
        <v>0.17395769411841103</v>
      </c>
      <c r="BM77" s="31">
        <f>AG77/$AG$85</f>
        <v>0.17043361454954484</v>
      </c>
      <c r="BO77" s="37">
        <f>AVERAGE(BC77:BM77)</f>
        <v>0.17091929601221431</v>
      </c>
    </row>
    <row r="78" spans="1:68" x14ac:dyDescent="0.25">
      <c r="A78" t="s">
        <v>194</v>
      </c>
      <c r="B78" t="s">
        <v>170</v>
      </c>
      <c r="C78" t="s">
        <v>171</v>
      </c>
      <c r="D78" t="s">
        <v>172</v>
      </c>
      <c r="E78">
        <f>E85*BO78</f>
        <v>5325.5928429567839</v>
      </c>
      <c r="F78" s="29" t="str">
        <f>'Totale Verbräuche Odyssee'!D156</f>
        <v>n.a.</v>
      </c>
      <c r="G78" s="29" t="str">
        <f>'Totale Verbräuche Odyssee'!E156</f>
        <v>n.a.</v>
      </c>
      <c r="H78" s="29" t="str">
        <f>'Totale Verbräuche Odyssee'!F156</f>
        <v>n.a.</v>
      </c>
      <c r="I78" s="29" t="str">
        <f>'Totale Verbräuche Odyssee'!G156</f>
        <v>n.a.</v>
      </c>
      <c r="J78" s="29" t="str">
        <f>'Totale Verbräuche Odyssee'!H156</f>
        <v>n.a.</v>
      </c>
      <c r="K78" s="29" t="str">
        <f>'Totale Verbräuche Odyssee'!I156</f>
        <v>n.a.</v>
      </c>
      <c r="L78" s="29" t="str">
        <f>'Totale Verbräuche Odyssee'!J156</f>
        <v>n.a.</v>
      </c>
      <c r="M78" s="29" t="str">
        <f>'Totale Verbräuche Odyssee'!K156</f>
        <v>n.a.</v>
      </c>
      <c r="N78" s="29" t="str">
        <f>'Totale Verbräuche Odyssee'!L156</f>
        <v>n.a.</v>
      </c>
      <c r="O78" s="29" t="str">
        <f>'Totale Verbräuche Odyssee'!M156</f>
        <v>n.a.</v>
      </c>
      <c r="P78" s="29" t="str">
        <f>'Totale Verbräuche Odyssee'!N156</f>
        <v>n.a.</v>
      </c>
      <c r="Q78" s="29" t="str">
        <f>'Totale Verbräuche Odyssee'!O156</f>
        <v>n.a.</v>
      </c>
      <c r="R78" s="29" t="str">
        <f>'Totale Verbräuche Odyssee'!P156</f>
        <v>n.a.</v>
      </c>
      <c r="S78" s="29" t="str">
        <f>'Totale Verbräuche Odyssee'!Q156</f>
        <v>n.a.</v>
      </c>
      <c r="T78" s="29" t="str">
        <f>'Totale Verbräuche Odyssee'!R156</f>
        <v>n.a.</v>
      </c>
      <c r="U78" s="29" t="str">
        <f>'Totale Verbräuche Odyssee'!S156</f>
        <v>n.a.</v>
      </c>
      <c r="V78" s="29" t="str">
        <f>'Totale Verbräuche Odyssee'!T156</f>
        <v>n.a.</v>
      </c>
      <c r="W78" s="29">
        <f>'Totale Verbräuche Odyssee'!U156*1000</f>
        <v>9818.0999999999985</v>
      </c>
      <c r="X78" s="29">
        <f>'Totale Verbräuche Odyssee'!V156*1000</f>
        <v>8530.6999999999989</v>
      </c>
      <c r="Y78" s="29">
        <f>'Totale Verbräuche Odyssee'!W156*1000</f>
        <v>8413</v>
      </c>
      <c r="Z78" s="29">
        <f>'Totale Verbräuche Odyssee'!X156*1000</f>
        <v>7365.4000000000005</v>
      </c>
      <c r="AA78" s="29">
        <f>'Totale Verbräuche Odyssee'!Y156*1000</f>
        <v>6749.7999999999993</v>
      </c>
      <c r="AB78" s="29">
        <f>'Totale Verbräuche Odyssee'!Z156*1000</f>
        <v>6807.8</v>
      </c>
      <c r="AC78" s="29">
        <f>'Totale Verbräuche Odyssee'!AA156*1000</f>
        <v>6400.8</v>
      </c>
      <c r="AD78" s="29">
        <f>'Totale Verbräuche Odyssee'!AB156*1000</f>
        <v>7070.9</v>
      </c>
      <c r="AE78" s="29">
        <f>'Totale Verbräuche Odyssee'!AC156*1000</f>
        <v>5977.8</v>
      </c>
      <c r="AF78" s="29">
        <f>'Totale Verbräuche Odyssee'!AD156*1000</f>
        <v>6206.4000000000005</v>
      </c>
      <c r="AG78" s="29">
        <f>'Totale Verbräuche Odyssee'!AE156*1000</f>
        <v>6895.2</v>
      </c>
      <c r="BC78" s="31">
        <f>W78/$W$85</f>
        <v>0.24138143316270766</v>
      </c>
      <c r="BD78" s="31">
        <f t="shared" ref="BD78:BD83" si="127">X78/$X$85</f>
        <v>0.23261680420608652</v>
      </c>
      <c r="BE78" s="31">
        <f t="shared" ref="BE78:BE83" si="128">Y78/$Y$85</f>
        <v>0.22895973520029639</v>
      </c>
      <c r="BF78" s="31">
        <f t="shared" ref="BF78:BF83" si="129">Z78/$Z$85</f>
        <v>0.20613474625407183</v>
      </c>
      <c r="BG78" s="31">
        <f t="shared" ref="BG78:BG83" si="130">AA78/$AA$85</f>
        <v>0.18861495876070206</v>
      </c>
      <c r="BH78" s="31">
        <f t="shared" ref="BH78:BH83" si="131">AB78/$AB$85</f>
        <v>0.18963160944278395</v>
      </c>
      <c r="BI78" s="31">
        <f t="shared" ref="BI78:BI83" si="132">AC78/$AC$85</f>
        <v>0.18649955675470142</v>
      </c>
      <c r="BJ78" s="31">
        <f t="shared" ref="BJ78:BJ83" si="133">AD78/$AD$85</f>
        <v>0.20180686915089649</v>
      </c>
      <c r="BK78" s="31">
        <f t="shared" ref="BK78:BK83" si="134">AE78/$AE$85</f>
        <v>0.17242975732973578</v>
      </c>
      <c r="BL78" s="31">
        <f t="shared" ref="BL78:BL83" si="135">AF78/$AF$85</f>
        <v>0.16792480397409049</v>
      </c>
      <c r="BM78" s="31">
        <f t="shared" ref="BM78:BM83" si="136">AG78/$AG$85</f>
        <v>0.19065668331142943</v>
      </c>
      <c r="BO78" s="37">
        <f t="shared" ref="BO78:BO83" si="137">AVERAGE(BC78:BM78)</f>
        <v>0.20060517795886382</v>
      </c>
    </row>
    <row r="79" spans="1:68" x14ac:dyDescent="0.25">
      <c r="A79" t="s">
        <v>194</v>
      </c>
      <c r="B79" t="s">
        <v>173</v>
      </c>
      <c r="C79" t="s">
        <v>171</v>
      </c>
      <c r="D79" t="s">
        <v>174</v>
      </c>
      <c r="E79">
        <f>E85*BO79</f>
        <v>7039.0660886807173</v>
      </c>
      <c r="F79" s="29" t="str">
        <f>'Totale Verbräuche Odyssee'!D157</f>
        <v>n.a.</v>
      </c>
      <c r="G79" s="29" t="str">
        <f>'Totale Verbräuche Odyssee'!E157</f>
        <v>n.a.</v>
      </c>
      <c r="H79" s="29" t="str">
        <f>'Totale Verbräuche Odyssee'!F157</f>
        <v>n.a.</v>
      </c>
      <c r="I79" s="29" t="str">
        <f>'Totale Verbräuche Odyssee'!G157</f>
        <v>n.a.</v>
      </c>
      <c r="J79" s="29" t="str">
        <f>'Totale Verbräuche Odyssee'!H157</f>
        <v>n.a.</v>
      </c>
      <c r="K79" s="29" t="str">
        <f>'Totale Verbräuche Odyssee'!I157</f>
        <v>n.a.</v>
      </c>
      <c r="L79" s="29" t="str">
        <f>'Totale Verbräuche Odyssee'!J157</f>
        <v>n.a.</v>
      </c>
      <c r="M79" s="29" t="str">
        <f>'Totale Verbräuche Odyssee'!K157</f>
        <v>n.a.</v>
      </c>
      <c r="N79" s="29" t="str">
        <f>'Totale Verbräuche Odyssee'!L157</f>
        <v>n.a.</v>
      </c>
      <c r="O79" s="29" t="str">
        <f>'Totale Verbräuche Odyssee'!M157</f>
        <v>n.a.</v>
      </c>
      <c r="P79" s="29" t="str">
        <f>'Totale Verbräuche Odyssee'!N157</f>
        <v>n.a.</v>
      </c>
      <c r="Q79" s="29" t="str">
        <f>'Totale Verbräuche Odyssee'!O157</f>
        <v>n.a.</v>
      </c>
      <c r="R79" s="29" t="str">
        <f>'Totale Verbräuche Odyssee'!P157</f>
        <v>n.a.</v>
      </c>
      <c r="S79" s="29" t="str">
        <f>'Totale Verbräuche Odyssee'!Q157</f>
        <v>n.a.</v>
      </c>
      <c r="T79" s="29" t="str">
        <f>'Totale Verbräuche Odyssee'!R157</f>
        <v>n.a.</v>
      </c>
      <c r="U79" s="29" t="str">
        <f>'Totale Verbräuche Odyssee'!S157</f>
        <v>n.a.</v>
      </c>
      <c r="V79" s="29" t="str">
        <f>'Totale Verbräuche Odyssee'!T157</f>
        <v>n.a.</v>
      </c>
      <c r="W79" s="29">
        <f>'Totale Verbräuche Odyssee'!U157*1000</f>
        <v>11360.699999999999</v>
      </c>
      <c r="X79" s="29">
        <f>'Totale Verbräuche Odyssee'!V157*1000</f>
        <v>10015.4</v>
      </c>
      <c r="Y79" s="29">
        <f>'Totale Verbräuche Odyssee'!W157*1000</f>
        <v>10018.1</v>
      </c>
      <c r="Z79" s="29">
        <f>'Totale Verbräuche Odyssee'!X157*1000</f>
        <v>9737.9</v>
      </c>
      <c r="AA79" s="29">
        <f>'Totale Verbräuche Odyssee'!Y157*1000</f>
        <v>9492.6999999999989</v>
      </c>
      <c r="AB79" s="29">
        <f>'Totale Verbräuche Odyssee'!Z157*1000</f>
        <v>8893.4</v>
      </c>
      <c r="AC79" s="29">
        <f>'Totale Verbräuche Odyssee'!AA157*1000</f>
        <v>8687.2000000000007</v>
      </c>
      <c r="AD79" s="29">
        <f>'Totale Verbräuche Odyssee'!AB157*1000</f>
        <v>8783</v>
      </c>
      <c r="AE79" s="29">
        <f>'Totale Verbräuche Odyssee'!AC157*1000</f>
        <v>8242.2000000000007</v>
      </c>
      <c r="AF79" s="29">
        <f>'Totale Verbräuche Odyssee'!AD157*1000</f>
        <v>9811.5</v>
      </c>
      <c r="AG79" s="29">
        <f>'Totale Verbräuche Odyssee'!AE157*1000</f>
        <v>10815.6</v>
      </c>
      <c r="BC79" s="31">
        <f t="shared" ref="BC79:BC83" si="138">W79/$W$85</f>
        <v>0.27930679538114023</v>
      </c>
      <c r="BD79" s="31">
        <f t="shared" si="127"/>
        <v>0.2731018956059455</v>
      </c>
      <c r="BE79" s="31">
        <f t="shared" si="128"/>
        <v>0.2726425202912266</v>
      </c>
      <c r="BF79" s="31">
        <f t="shared" si="129"/>
        <v>0.27253367713193116</v>
      </c>
      <c r="BG79" s="31">
        <f t="shared" si="130"/>
        <v>0.2652619661364361</v>
      </c>
      <c r="BH79" s="31">
        <f t="shared" si="131"/>
        <v>0.24772610173895454</v>
      </c>
      <c r="BI79" s="31">
        <f t="shared" si="132"/>
        <v>0.25311819607540342</v>
      </c>
      <c r="BJ79" s="31">
        <f t="shared" si="133"/>
        <v>0.25067102232421956</v>
      </c>
      <c r="BK79" s="31">
        <f t="shared" si="134"/>
        <v>0.23774641939562188</v>
      </c>
      <c r="BL79" s="31">
        <f t="shared" si="135"/>
        <v>0.26546697186642637</v>
      </c>
      <c r="BM79" s="31">
        <f t="shared" si="136"/>
        <v>0.29905824689974131</v>
      </c>
      <c r="BO79" s="37">
        <f t="shared" si="137"/>
        <v>0.26514852844064057</v>
      </c>
    </row>
    <row r="80" spans="1:68" x14ac:dyDescent="0.25">
      <c r="A80" t="s">
        <v>194</v>
      </c>
      <c r="B80" t="s">
        <v>175</v>
      </c>
      <c r="C80" t="s">
        <v>171</v>
      </c>
      <c r="D80" t="s">
        <v>176</v>
      </c>
      <c r="E80">
        <f>E85*BO80</f>
        <v>3499.1967283879962</v>
      </c>
      <c r="F80" s="29" t="str">
        <f>'Totale Verbräuche Odyssee'!D158</f>
        <v>n.a.</v>
      </c>
      <c r="G80" s="29" t="str">
        <f>'Totale Verbräuche Odyssee'!E158</f>
        <v>n.a.</v>
      </c>
      <c r="H80" s="29" t="str">
        <f>'Totale Verbräuche Odyssee'!F158</f>
        <v>n.a.</v>
      </c>
      <c r="I80" s="29" t="str">
        <f>'Totale Verbräuche Odyssee'!G158</f>
        <v>n.a.</v>
      </c>
      <c r="J80" s="29" t="str">
        <f>'Totale Verbräuche Odyssee'!H158</f>
        <v>n.a.</v>
      </c>
      <c r="K80" s="29" t="str">
        <f>'Totale Verbräuche Odyssee'!I158</f>
        <v>n.a.</v>
      </c>
      <c r="L80" s="29" t="str">
        <f>'Totale Verbräuche Odyssee'!J158</f>
        <v>n.a.</v>
      </c>
      <c r="M80" s="29" t="str">
        <f>'Totale Verbräuche Odyssee'!K158</f>
        <v>n.a.</v>
      </c>
      <c r="N80" s="29" t="str">
        <f>'Totale Verbräuche Odyssee'!L158</f>
        <v>n.a.</v>
      </c>
      <c r="O80" s="29" t="str">
        <f>'Totale Verbräuche Odyssee'!M158</f>
        <v>n.a.</v>
      </c>
      <c r="P80" s="29" t="str">
        <f>'Totale Verbräuche Odyssee'!N158</f>
        <v>n.a.</v>
      </c>
      <c r="Q80" s="29" t="str">
        <f>'Totale Verbräuche Odyssee'!O158</f>
        <v>n.a.</v>
      </c>
      <c r="R80" s="29" t="str">
        <f>'Totale Verbräuche Odyssee'!P158</f>
        <v>n.a.</v>
      </c>
      <c r="S80" s="29" t="str">
        <f>'Totale Verbräuche Odyssee'!Q158</f>
        <v>n.a.</v>
      </c>
      <c r="T80" s="29" t="str">
        <f>'Totale Verbräuche Odyssee'!R158</f>
        <v>n.a.</v>
      </c>
      <c r="U80" s="29" t="str">
        <f>'Totale Verbräuche Odyssee'!S158</f>
        <v>n.a.</v>
      </c>
      <c r="V80" s="29" t="str">
        <f>'Totale Verbräuche Odyssee'!T158</f>
        <v>n.a.</v>
      </c>
      <c r="W80" s="29">
        <f>'Totale Verbräuche Odyssee'!U158*1000</f>
        <v>6458.1</v>
      </c>
      <c r="X80" s="29">
        <f>'Totale Verbräuche Odyssee'!V158*1000</f>
        <v>5655.5</v>
      </c>
      <c r="Y80" s="29">
        <f>'Totale Verbräuche Odyssee'!W158*1000</f>
        <v>5620.5</v>
      </c>
      <c r="Z80" s="29">
        <f>'Totale Verbräuche Odyssee'!X158*1000</f>
        <v>5258</v>
      </c>
      <c r="AA80" s="29">
        <f>'Totale Verbräuche Odyssee'!Y158*1000</f>
        <v>4815</v>
      </c>
      <c r="AB80" s="29">
        <f>'Totale Verbräuche Odyssee'!Z158*1000</f>
        <v>4603.3999999999996</v>
      </c>
      <c r="AC80" s="29">
        <f>'Totale Verbräuche Odyssee'!AA158*1000</f>
        <v>4254.2</v>
      </c>
      <c r="AD80" s="29">
        <f>'Totale Verbräuche Odyssee'!AB158*1000</f>
        <v>4385.6000000000004</v>
      </c>
      <c r="AE80" s="29">
        <f>'Totale Verbräuche Odyssee'!AC158*1000</f>
        <v>3890.1</v>
      </c>
      <c r="AF80" s="29">
        <f>'Totale Verbräuche Odyssee'!AD158*1000</f>
        <v>3803.5</v>
      </c>
      <c r="AG80" s="29">
        <f>'Totale Verbräuche Odyssee'!AE158*1000</f>
        <v>3969.7</v>
      </c>
      <c r="BC80" s="31">
        <f t="shared" si="138"/>
        <v>0.15877465431275731</v>
      </c>
      <c r="BD80" s="31">
        <f t="shared" si="127"/>
        <v>0.1542152855202413</v>
      </c>
      <c r="BE80" s="31">
        <f t="shared" si="128"/>
        <v>0.15296186754941946</v>
      </c>
      <c r="BF80" s="31">
        <f t="shared" si="129"/>
        <v>0.14715514375375532</v>
      </c>
      <c r="BG80" s="31">
        <f t="shared" si="130"/>
        <v>0.13454932389593477</v>
      </c>
      <c r="BH80" s="31">
        <f t="shared" si="131"/>
        <v>0.12822793720569223</v>
      </c>
      <c r="BI80" s="31">
        <f t="shared" si="132"/>
        <v>0.12395425795929428</v>
      </c>
      <c r="BJ80" s="31">
        <f t="shared" si="133"/>
        <v>0.12516712233918903</v>
      </c>
      <c r="BK80" s="31">
        <f t="shared" si="134"/>
        <v>0.11221001020248339</v>
      </c>
      <c r="BL80" s="31">
        <f t="shared" si="135"/>
        <v>0.10291022040401088</v>
      </c>
      <c r="BM80" s="31">
        <f t="shared" si="136"/>
        <v>0.10976474007155432</v>
      </c>
      <c r="BO80" s="37">
        <f t="shared" si="137"/>
        <v>0.13180823301948474</v>
      </c>
    </row>
    <row r="81" spans="1:68" x14ac:dyDescent="0.25">
      <c r="A81" t="s">
        <v>194</v>
      </c>
      <c r="B81" t="s">
        <v>177</v>
      </c>
      <c r="C81" t="s">
        <v>171</v>
      </c>
      <c r="D81" t="s">
        <v>178</v>
      </c>
      <c r="E81">
        <f>E85*BO81</f>
        <v>4915.336684744193</v>
      </c>
      <c r="F81" s="29" t="str">
        <f>'Totale Verbräuche Odyssee'!D159</f>
        <v>n.a.</v>
      </c>
      <c r="G81" s="29" t="str">
        <f>'Totale Verbräuche Odyssee'!E159</f>
        <v>n.a.</v>
      </c>
      <c r="H81" s="29" t="str">
        <f>'Totale Verbräuche Odyssee'!F159</f>
        <v>n.a.</v>
      </c>
      <c r="I81" s="29" t="str">
        <f>'Totale Verbräuche Odyssee'!G159</f>
        <v>n.a.</v>
      </c>
      <c r="J81" s="29" t="str">
        <f>'Totale Verbräuche Odyssee'!H159</f>
        <v>n.a.</v>
      </c>
      <c r="K81" s="29" t="str">
        <f>'Totale Verbräuche Odyssee'!I159</f>
        <v>n.a.</v>
      </c>
      <c r="L81" s="29" t="str">
        <f>'Totale Verbräuche Odyssee'!J159</f>
        <v>n.a.</v>
      </c>
      <c r="M81" s="29" t="str">
        <f>'Totale Verbräuche Odyssee'!K159</f>
        <v>n.a.</v>
      </c>
      <c r="N81" s="29" t="str">
        <f>'Totale Verbräuche Odyssee'!L159</f>
        <v>n.a.</v>
      </c>
      <c r="O81" s="29" t="str">
        <f>'Totale Verbräuche Odyssee'!M159</f>
        <v>n.a.</v>
      </c>
      <c r="P81" s="29" t="str">
        <f>'Totale Verbräuche Odyssee'!N159</f>
        <v>n.a.</v>
      </c>
      <c r="Q81" s="29" t="str">
        <f>'Totale Verbräuche Odyssee'!O159</f>
        <v>n.a.</v>
      </c>
      <c r="R81" s="29" t="str">
        <f>'Totale Verbräuche Odyssee'!P159</f>
        <v>n.a.</v>
      </c>
      <c r="S81" s="29" t="str">
        <f>'Totale Verbräuche Odyssee'!Q159</f>
        <v>n.a.</v>
      </c>
      <c r="T81" s="29" t="str">
        <f>'Totale Verbräuche Odyssee'!R159</f>
        <v>n.a.</v>
      </c>
      <c r="U81" s="29" t="str">
        <f>'Totale Verbräuche Odyssee'!S159</f>
        <v>n.a.</v>
      </c>
      <c r="V81" s="29" t="str">
        <f>'Totale Verbräuche Odyssee'!T159</f>
        <v>n.a.</v>
      </c>
      <c r="W81" s="29">
        <f>'Totale Verbräuche Odyssee'!U159*1000</f>
        <v>6009.8</v>
      </c>
      <c r="X81" s="29">
        <f>'Totale Verbräuche Odyssee'!V159*1000</f>
        <v>5297.6</v>
      </c>
      <c r="Y81" s="29">
        <f>'Totale Verbräuche Odyssee'!W159*1000</f>
        <v>5607.5999999999995</v>
      </c>
      <c r="Z81" s="29">
        <f>'Totale Verbräuche Odyssee'!X159*1000</f>
        <v>5897.5</v>
      </c>
      <c r="AA81" s="29">
        <f>'Totale Verbräuche Odyssee'!Y159*1000</f>
        <v>6460.8</v>
      </c>
      <c r="AB81" s="29">
        <f>'Totale Verbräuche Odyssee'!Z159*1000</f>
        <v>6880.6</v>
      </c>
      <c r="AC81" s="29">
        <f>'Totale Verbräuche Odyssee'!AA159*1000</f>
        <v>6667.7999999999993</v>
      </c>
      <c r="AD81" s="29">
        <f>'Totale Verbräuche Odyssee'!AB159*1000</f>
        <v>6671.2</v>
      </c>
      <c r="AE81" s="29">
        <f>'Totale Verbräuche Odyssee'!AC159*1000</f>
        <v>7334.8</v>
      </c>
      <c r="AF81" s="29">
        <f>'Totale Verbräuche Odyssee'!AD159*1000</f>
        <v>8580</v>
      </c>
      <c r="AG81" s="29">
        <f>'Totale Verbräuche Odyssee'!AE159*1000</f>
        <v>8180.6</v>
      </c>
      <c r="BC81" s="31">
        <f t="shared" si="138"/>
        <v>0.14775304152750948</v>
      </c>
      <c r="BD81" s="31">
        <f t="shared" si="127"/>
        <v>0.14445599797931755</v>
      </c>
      <c r="BE81" s="31">
        <f t="shared" si="128"/>
        <v>0.15261079414111278</v>
      </c>
      <c r="BF81" s="31">
        <f t="shared" si="129"/>
        <v>0.16505276916846179</v>
      </c>
      <c r="BG81" s="31">
        <f t="shared" si="130"/>
        <v>0.18053920494846426</v>
      </c>
      <c r="BH81" s="31">
        <f t="shared" si="131"/>
        <v>0.19165945708334842</v>
      </c>
      <c r="BI81" s="31">
        <f t="shared" si="132"/>
        <v>0.19427911269356926</v>
      </c>
      <c r="BJ81" s="31">
        <f t="shared" si="133"/>
        <v>0.19039923990997762</v>
      </c>
      <c r="BK81" s="31">
        <f t="shared" si="134"/>
        <v>0.21157244873735256</v>
      </c>
      <c r="BL81" s="31">
        <f t="shared" si="135"/>
        <v>0.23214662575691164</v>
      </c>
      <c r="BM81" s="31">
        <f t="shared" si="136"/>
        <v>0.2261988141747128</v>
      </c>
      <c r="BO81" s="37">
        <f t="shared" si="137"/>
        <v>0.18515159146552165</v>
      </c>
    </row>
    <row r="82" spans="1:68" x14ac:dyDescent="0.25">
      <c r="A82" t="s">
        <v>194</v>
      </c>
      <c r="B82" t="s">
        <v>179</v>
      </c>
      <c r="C82" t="s">
        <v>171</v>
      </c>
      <c r="D82" t="s">
        <v>180</v>
      </c>
      <c r="E82">
        <f>E85*BO82</f>
        <v>2936.4254835346596</v>
      </c>
      <c r="F82" s="29" t="str">
        <f>'Totale Verbräuche Odyssee'!D160</f>
        <v>n.a.</v>
      </c>
      <c r="G82" s="29" t="str">
        <f>'Totale Verbräuche Odyssee'!E160</f>
        <v>n.a.</v>
      </c>
      <c r="H82" s="29" t="str">
        <f>'Totale Verbräuche Odyssee'!F160</f>
        <v>n.a.</v>
      </c>
      <c r="I82" s="29" t="str">
        <f>'Totale Verbräuche Odyssee'!G160</f>
        <v>n.a.</v>
      </c>
      <c r="J82" s="29" t="str">
        <f>'Totale Verbräuche Odyssee'!H160</f>
        <v>n.a.</v>
      </c>
      <c r="K82" s="29" t="str">
        <f>'Totale Verbräuche Odyssee'!I160</f>
        <v>n.a.</v>
      </c>
      <c r="L82" s="29" t="str">
        <f>'Totale Verbräuche Odyssee'!J160</f>
        <v>n.a.</v>
      </c>
      <c r="M82" s="29" t="str">
        <f>'Totale Verbräuche Odyssee'!K160</f>
        <v>n.a.</v>
      </c>
      <c r="N82" s="29" t="str">
        <f>'Totale Verbräuche Odyssee'!L160</f>
        <v>n.a.</v>
      </c>
      <c r="O82" s="29" t="str">
        <f>'Totale Verbräuche Odyssee'!M160</f>
        <v>n.a.</v>
      </c>
      <c r="P82" s="29" t="str">
        <f>'Totale Verbräuche Odyssee'!N160</f>
        <v>n.a.</v>
      </c>
      <c r="Q82" s="29" t="str">
        <f>'Totale Verbräuche Odyssee'!O160</f>
        <v>n.a.</v>
      </c>
      <c r="R82" s="29" t="str">
        <f>'Totale Verbräuche Odyssee'!P160</f>
        <v>n.a.</v>
      </c>
      <c r="S82" s="29" t="str">
        <f>'Totale Verbräuche Odyssee'!Q160</f>
        <v>n.a.</v>
      </c>
      <c r="T82" s="29" t="str">
        <f>'Totale Verbräuche Odyssee'!R160</f>
        <v>n.a.</v>
      </c>
      <c r="U82" s="29" t="str">
        <f>'Totale Verbräuche Odyssee'!S160</f>
        <v>n.a.</v>
      </c>
      <c r="V82" s="29" t="str">
        <f>'Totale Verbräuche Odyssee'!T160</f>
        <v>n.a.</v>
      </c>
      <c r="W82" s="29">
        <f>'Totale Verbräuche Odyssee'!U160*1000</f>
        <v>4337</v>
      </c>
      <c r="X82" s="29">
        <f>'Totale Verbräuche Odyssee'!V160*1000</f>
        <v>3880.6</v>
      </c>
      <c r="Y82" s="29">
        <f>'Totale Verbräuche Odyssee'!W160*1000</f>
        <v>4204.3999999999996</v>
      </c>
      <c r="Z82" s="29">
        <f>'Totale Verbräuche Odyssee'!X160*1000</f>
        <v>4310</v>
      </c>
      <c r="AA82" s="29">
        <f>'Totale Verbräuche Odyssee'!Y160*1000</f>
        <v>4445.5999999999995</v>
      </c>
      <c r="AB82" s="29">
        <f>'Totale Verbräuche Odyssee'!Z160*1000</f>
        <v>4413.2</v>
      </c>
      <c r="AC82" s="29">
        <f>'Totale Verbräuche Odyssee'!AA160*1000</f>
        <v>4171</v>
      </c>
      <c r="AD82" s="29">
        <f>'Totale Verbräuche Odyssee'!AB160*1000</f>
        <v>4127.2</v>
      </c>
      <c r="AE82" s="29">
        <f>'Totale Verbräuche Odyssee'!AC160*1000</f>
        <v>3693.4</v>
      </c>
      <c r="AF82" s="29">
        <f>'Totale Verbräuche Odyssee'!AD160*1000</f>
        <v>3262.9</v>
      </c>
      <c r="AG82" s="29">
        <f>'Totale Verbräuche Odyssee'!AE160*1000</f>
        <v>3179.6000000000004</v>
      </c>
      <c r="BC82" s="31">
        <f t="shared" si="138"/>
        <v>0.10662666662864131</v>
      </c>
      <c r="BD82" s="31">
        <f t="shared" si="127"/>
        <v>0.10581696348507619</v>
      </c>
      <c r="BE82" s="31">
        <f t="shared" si="128"/>
        <v>0.114422716115075</v>
      </c>
      <c r="BF82" s="31">
        <f t="shared" si="129"/>
        <v>0.12062355830709119</v>
      </c>
      <c r="BG82" s="31">
        <f t="shared" si="130"/>
        <v>0.12422688978437539</v>
      </c>
      <c r="BH82" s="31">
        <f t="shared" si="131"/>
        <v>0.12292990669421752</v>
      </c>
      <c r="BI82" s="31">
        <f t="shared" si="132"/>
        <v>0.1215300667453849</v>
      </c>
      <c r="BJ82" s="31">
        <f t="shared" si="133"/>
        <v>0.11779226270482965</v>
      </c>
      <c r="BK82" s="31">
        <f t="shared" si="134"/>
        <v>0.10653619487464387</v>
      </c>
      <c r="BL82" s="31">
        <f t="shared" si="135"/>
        <v>8.8283359578348139E-2</v>
      </c>
      <c r="BM82" s="31">
        <f t="shared" si="136"/>
        <v>8.7917970509487908E-2</v>
      </c>
      <c r="BO82" s="37">
        <f t="shared" si="137"/>
        <v>0.11060968685701557</v>
      </c>
    </row>
    <row r="83" spans="1:68" x14ac:dyDescent="0.25">
      <c r="A83" t="s">
        <v>194</v>
      </c>
      <c r="B83" t="s">
        <v>181</v>
      </c>
      <c r="C83" t="s">
        <v>171</v>
      </c>
      <c r="D83" t="s">
        <v>182</v>
      </c>
      <c r="E83">
        <f>E85*BO83</f>
        <v>990.10829241931208</v>
      </c>
      <c r="F83" s="29" t="str">
        <f>'Totale Verbräuche Odyssee'!D161</f>
        <v>n.a.</v>
      </c>
      <c r="G83" s="29" t="str">
        <f>'Totale Verbräuche Odyssee'!E161</f>
        <v>n.a.</v>
      </c>
      <c r="H83" s="29" t="str">
        <f>'Totale Verbräuche Odyssee'!F161</f>
        <v>n.a.</v>
      </c>
      <c r="I83" s="29" t="str">
        <f>'Totale Verbräuche Odyssee'!G161</f>
        <v>n.a.</v>
      </c>
      <c r="J83" s="29" t="str">
        <f>'Totale Verbräuche Odyssee'!H161</f>
        <v>n.a.</v>
      </c>
      <c r="K83" s="29" t="str">
        <f>'Totale Verbräuche Odyssee'!I161</f>
        <v>n.a.</v>
      </c>
      <c r="L83" s="29" t="str">
        <f>'Totale Verbräuche Odyssee'!J161</f>
        <v>n.a.</v>
      </c>
      <c r="M83" s="29" t="str">
        <f>'Totale Verbräuche Odyssee'!K161</f>
        <v>n.a.</v>
      </c>
      <c r="N83" s="29" t="str">
        <f>'Totale Verbräuche Odyssee'!L161</f>
        <v>n.a.</v>
      </c>
      <c r="O83" s="29" t="str">
        <f>'Totale Verbräuche Odyssee'!M161</f>
        <v>n.a.</v>
      </c>
      <c r="P83" s="29" t="str">
        <f>'Totale Verbräuche Odyssee'!N161</f>
        <v>n.a.</v>
      </c>
      <c r="Q83" s="29" t="str">
        <f>'Totale Verbräuche Odyssee'!O161</f>
        <v>n.a.</v>
      </c>
      <c r="R83" s="29" t="str">
        <f>'Totale Verbräuche Odyssee'!P161</f>
        <v>n.a.</v>
      </c>
      <c r="S83" s="29" t="str">
        <f>'Totale Verbräuche Odyssee'!Q161</f>
        <v>n.a.</v>
      </c>
      <c r="T83" s="29" t="str">
        <f>'Totale Verbräuche Odyssee'!R161</f>
        <v>n.a.</v>
      </c>
      <c r="U83" s="29" t="str">
        <f>'Totale Verbräuche Odyssee'!S161</f>
        <v>n.a.</v>
      </c>
      <c r="V83" s="29" t="str">
        <f>'Totale Verbräuche Odyssee'!T161</f>
        <v>n.a.</v>
      </c>
      <c r="W83" s="29">
        <f>'Totale Verbräuche Odyssee'!U161*1000</f>
        <v>1668.7</v>
      </c>
      <c r="X83" s="29">
        <f>'Totale Verbräuche Odyssee'!V161*1000</f>
        <v>1457.5</v>
      </c>
      <c r="Y83" s="29">
        <f>'Totale Verbräuche Odyssee'!W161*1000</f>
        <v>1487.7</v>
      </c>
      <c r="Z83" s="29">
        <f>'Totale Verbräuche Odyssee'!X161*1000</f>
        <v>1463.9</v>
      </c>
      <c r="AA83" s="29">
        <f>'Totale Verbräuche Odyssee'!Y161*1000</f>
        <v>1359.6999999999998</v>
      </c>
      <c r="AB83" s="29">
        <f>'Totale Verbräuche Odyssee'!Z161*1000</f>
        <v>1348.2</v>
      </c>
      <c r="AC83" s="29">
        <f>'Totale Verbräuche Odyssee'!AA161*1000</f>
        <v>1232.3</v>
      </c>
      <c r="AD83" s="29">
        <f>'Totale Verbräuche Odyssee'!AB161*1000</f>
        <v>1229.8</v>
      </c>
      <c r="AE83" s="29">
        <f>'Totale Verbräuche Odyssee'!AC161*1000</f>
        <v>1230.3</v>
      </c>
      <c r="AF83" s="29">
        <f>'Totale Verbräuche Odyssee'!AD161*1000</f>
        <v>1164.6000000000001</v>
      </c>
      <c r="AG83" s="29">
        <f>'Totale Verbräuche Odyssee'!AE161*1000</f>
        <v>1246.6999999999998</v>
      </c>
      <c r="BC83" s="31">
        <f t="shared" si="138"/>
        <v>4.102557496039054E-2</v>
      </c>
      <c r="BD83" s="31">
        <f t="shared" si="127"/>
        <v>3.9743396454027358E-2</v>
      </c>
      <c r="BE83" s="31">
        <f t="shared" si="128"/>
        <v>4.0487744925410782E-2</v>
      </c>
      <c r="BF83" s="31">
        <f t="shared" si="129"/>
        <v>4.0970029467691606E-2</v>
      </c>
      <c r="BG83" s="31">
        <f t="shared" si="130"/>
        <v>3.7995164216262201E-2</v>
      </c>
      <c r="BH83" s="31">
        <f t="shared" si="131"/>
        <v>3.7554178420453208E-2</v>
      </c>
      <c r="BI83" s="31">
        <f t="shared" si="132"/>
        <v>3.5905418664669814E-2</v>
      </c>
      <c r="BJ83" s="31">
        <f t="shared" si="133"/>
        <v>3.5099080411513738E-2</v>
      </c>
      <c r="BK83" s="31">
        <f t="shared" si="134"/>
        <v>3.5488027441997715E-2</v>
      </c>
      <c r="BL83" s="31">
        <f t="shared" si="135"/>
        <v>3.1510251789801783E-2</v>
      </c>
      <c r="BM83" s="31">
        <f t="shared" si="136"/>
        <v>3.4472051149257311E-2</v>
      </c>
      <c r="BO83" s="37">
        <f t="shared" si="137"/>
        <v>3.7295537991043272E-2</v>
      </c>
    </row>
    <row r="84" spans="1:68" x14ac:dyDescent="0.25">
      <c r="A84" t="s">
        <v>194</v>
      </c>
      <c r="B84" t="s">
        <v>183</v>
      </c>
      <c r="C84" t="s">
        <v>2</v>
      </c>
      <c r="D84" t="s">
        <v>184</v>
      </c>
      <c r="E84" s="29">
        <f t="shared" ref="E84:V84" si="139">E85-SUM(E77:E83)</f>
        <v>-4970.1701207236583</v>
      </c>
      <c r="F84" s="29">
        <f t="shared" si="139"/>
        <v>22249.138999999999</v>
      </c>
      <c r="G84" s="29">
        <f t="shared" si="139"/>
        <v>23569.917000000001</v>
      </c>
      <c r="H84" s="29">
        <f t="shared" si="139"/>
        <v>24389.194</v>
      </c>
      <c r="I84" s="29">
        <f t="shared" si="139"/>
        <v>23351.110999999997</v>
      </c>
      <c r="J84" s="29">
        <f t="shared" si="139"/>
        <v>26418.638999999999</v>
      </c>
      <c r="K84" s="29">
        <f t="shared" si="139"/>
        <v>30898.332999999999</v>
      </c>
      <c r="L84" s="29">
        <f t="shared" si="139"/>
        <v>31492.417000000005</v>
      </c>
      <c r="M84" s="29">
        <f t="shared" si="139"/>
        <v>31126.943999999996</v>
      </c>
      <c r="N84" s="29">
        <f t="shared" si="139"/>
        <v>33811.705000000002</v>
      </c>
      <c r="O84" s="29">
        <f t="shared" si="139"/>
        <v>29683.138999999999</v>
      </c>
      <c r="P84" s="29">
        <f t="shared" si="139"/>
        <v>34333.796999999999</v>
      </c>
      <c r="Q84" s="29">
        <f t="shared" si="139"/>
        <v>33591.658000000003</v>
      </c>
      <c r="R84" s="29">
        <f t="shared" si="139"/>
        <v>37192.383000000002</v>
      </c>
      <c r="S84" s="29">
        <f t="shared" si="139"/>
        <v>36627.279000000002</v>
      </c>
      <c r="T84" s="29">
        <f t="shared" si="139"/>
        <v>35050.14</v>
      </c>
      <c r="U84" s="29">
        <f t="shared" si="139"/>
        <v>36266.178</v>
      </c>
      <c r="V84" s="29">
        <f t="shared" si="139"/>
        <v>31696.044000000002</v>
      </c>
      <c r="W84" s="29">
        <f t="shared" ref="W84:AH84" si="140">W85-SUM(W77:W83)</f>
        <v>-5036.7649999999921</v>
      </c>
      <c r="X84" s="29">
        <f t="shared" si="140"/>
        <v>-4130.1849999999904</v>
      </c>
      <c r="Y84" s="29">
        <f t="shared" si="140"/>
        <v>-4812.8220000000001</v>
      </c>
      <c r="Z84" s="29">
        <f t="shared" si="140"/>
        <v>-4314.4410000000062</v>
      </c>
      <c r="AA84" s="29">
        <f t="shared" si="140"/>
        <v>-3632.7619999999952</v>
      </c>
      <c r="AB84" s="29">
        <f t="shared" si="140"/>
        <v>-3414.0219999999899</v>
      </c>
      <c r="AC84" s="29">
        <f t="shared" si="140"/>
        <v>-3226.4570000000022</v>
      </c>
      <c r="AD84" s="29">
        <f t="shared" si="140"/>
        <v>-3440.9079999999958</v>
      </c>
      <c r="AE84" s="29">
        <f t="shared" si="140"/>
        <v>-2052.6730000000025</v>
      </c>
      <c r="AF84" s="29">
        <f t="shared" si="140"/>
        <v>-2298.8719999999958</v>
      </c>
      <c r="AG84" s="29">
        <f t="shared" si="140"/>
        <v>-4285.6920000000027</v>
      </c>
      <c r="AH84" s="29">
        <f t="shared" si="140"/>
        <v>-6064.723</v>
      </c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O84" s="37"/>
    </row>
    <row r="85" spans="1:68" x14ac:dyDescent="0.25">
      <c r="A85" t="s">
        <v>194</v>
      </c>
      <c r="B85" t="s">
        <v>185</v>
      </c>
      <c r="C85" t="s">
        <v>2</v>
      </c>
      <c r="D85" t="s">
        <v>186</v>
      </c>
      <c r="E85" s="29">
        <f>'Energieverbrauch_GHD+A(Landw+F)'!C107</f>
        <v>26547.634000000002</v>
      </c>
      <c r="F85" s="29">
        <f>'Energieverbrauch_GHD+A(Landw+F)'!D107</f>
        <v>29125.564999999999</v>
      </c>
      <c r="G85" s="29">
        <f>'Energieverbrauch_GHD+A(Landw+F)'!E107</f>
        <v>30235.946000000004</v>
      </c>
      <c r="H85" s="29">
        <f>'Energieverbrauch_GHD+A(Landw+F)'!F107</f>
        <v>30749.100999999999</v>
      </c>
      <c r="I85" s="29">
        <f>'Energieverbrauch_GHD+A(Landw+F)'!G107</f>
        <v>29328.493999999999</v>
      </c>
      <c r="J85" s="29">
        <f>'Energieverbrauch_GHD+A(Landw+F)'!H107</f>
        <v>32695.300999999999</v>
      </c>
      <c r="K85" s="29">
        <f>'Energieverbrauch_GHD+A(Landw+F)'!I107</f>
        <v>37434.457999999999</v>
      </c>
      <c r="L85" s="29">
        <f>'Energieverbrauch_GHD+A(Landw+F)'!J107</f>
        <v>38037.145000000004</v>
      </c>
      <c r="M85" s="29">
        <f>'Energieverbrauch_GHD+A(Landw+F)'!K107</f>
        <v>37591.377999999997</v>
      </c>
      <c r="N85" s="29">
        <f>'Energieverbrauch_GHD+A(Landw+F)'!L107</f>
        <v>40168.892</v>
      </c>
      <c r="O85" s="29">
        <f>'Energieverbrauch_GHD+A(Landw+F)'!M107</f>
        <v>35823.803</v>
      </c>
      <c r="P85" s="29">
        <f>'Energieverbrauch_GHD+A(Landw+F)'!N107</f>
        <v>40661.775999999998</v>
      </c>
      <c r="Q85" s="29">
        <f>'Energieverbrauch_GHD+A(Landw+F)'!O107</f>
        <v>39728.338000000003</v>
      </c>
      <c r="R85" s="29">
        <f>'Energieverbrauch_GHD+A(Landw+F)'!P107</f>
        <v>43489.442000000003</v>
      </c>
      <c r="S85" s="29">
        <f>'Energieverbrauch_GHD+A(Landw+F)'!Q107</f>
        <v>43005.836000000003</v>
      </c>
      <c r="T85" s="29">
        <f>'Energieverbrauch_GHD+A(Landw+F)'!R107</f>
        <v>41175.404999999999</v>
      </c>
      <c r="U85" s="29">
        <f>'Energieverbrauch_GHD+A(Landw+F)'!S107</f>
        <v>42348.305</v>
      </c>
      <c r="V85" s="29">
        <f>'Energieverbrauch_GHD+A(Landw+F)'!T107</f>
        <v>37678.966</v>
      </c>
      <c r="W85" s="29">
        <f>'Energieverbrauch_GHD+A(Landw+F)'!U107</f>
        <v>40674.628000000004</v>
      </c>
      <c r="X85" s="29">
        <f>'Energieverbrauch_GHD+A(Landw+F)'!V107</f>
        <v>36672.759000000005</v>
      </c>
      <c r="Y85" s="29">
        <f>'Energieverbrauch_GHD+A(Landw+F)'!W107</f>
        <v>36744.451999999997</v>
      </c>
      <c r="Z85" s="29">
        <f>'Energieverbrauch_GHD+A(Landw+F)'!X107</f>
        <v>35730.996999999996</v>
      </c>
      <c r="AA85" s="29">
        <f>'Energieverbrauch_GHD+A(Landw+F)'!Y107</f>
        <v>35786.133000000002</v>
      </c>
      <c r="AB85" s="29">
        <f>'Energieverbrauch_GHD+A(Landw+F)'!Z107</f>
        <v>35900.133000000002</v>
      </c>
      <c r="AC85" s="29">
        <f>'Energieverbrauch_GHD+A(Landw+F)'!AA107</f>
        <v>34320.724999999999</v>
      </c>
      <c r="AD85" s="29">
        <f>'Energieverbrauch_GHD+A(Landw+F)'!AB107</f>
        <v>35037.955000000002</v>
      </c>
      <c r="AE85" s="29">
        <f>'Energieverbrauch_GHD+A(Landw+F)'!AC107</f>
        <v>34668.03</v>
      </c>
      <c r="AF85" s="29">
        <f>'Energieverbrauch_GHD+A(Landw+F)'!AD107</f>
        <v>36959.4</v>
      </c>
      <c r="AG85" s="29">
        <f>'Energieverbrauch_GHD+A(Landw+F)'!AE107</f>
        <v>36165.53</v>
      </c>
      <c r="BO85" s="37"/>
    </row>
    <row r="86" spans="1:68" x14ac:dyDescent="0.25">
      <c r="A86" t="s">
        <v>195</v>
      </c>
      <c r="B86" t="s">
        <v>168</v>
      </c>
      <c r="C86" t="s">
        <v>2</v>
      </c>
      <c r="D86" t="s">
        <v>169</v>
      </c>
      <c r="E86" s="29">
        <f>Fischerei!C35+Landwirtschaft!C35</f>
        <v>28410.366999999998</v>
      </c>
      <c r="F86" s="29">
        <f>Fischerei!D35+Landwirtschaft!D35</f>
        <v>31587.394</v>
      </c>
      <c r="G86" s="29">
        <f>Fischerei!E35+Landwirtschaft!E35</f>
        <v>30980.753000000001</v>
      </c>
      <c r="H86" s="29">
        <f>Fischerei!F35+Landwirtschaft!F35</f>
        <v>23443.056</v>
      </c>
      <c r="I86" s="29">
        <f>Fischerei!G35+Landwirtschaft!G35</f>
        <v>23884.697</v>
      </c>
      <c r="J86" s="29">
        <f>Fischerei!H35+Landwirtschaft!H35</f>
        <v>23209.944</v>
      </c>
      <c r="K86" s="29">
        <f>Fischerei!I35+Landwirtschaft!I35</f>
        <v>23922.444</v>
      </c>
      <c r="L86" s="29">
        <f>Fischerei!J35+Landwirtschaft!J35</f>
        <v>23810.582999999999</v>
      </c>
      <c r="M86" s="29">
        <f>Fischerei!K35+Landwirtschaft!K35</f>
        <v>24051.792000000001</v>
      </c>
      <c r="N86" s="29">
        <f>Fischerei!L35+Landwirtschaft!L35</f>
        <v>3134.444</v>
      </c>
      <c r="O86" s="29">
        <f>Fischerei!M35+Landwirtschaft!M35</f>
        <v>3372.5279999999998</v>
      </c>
      <c r="P86" s="29">
        <f>Fischerei!N35+Landwirtschaft!N35</f>
        <v>3156.6640000000002</v>
      </c>
      <c r="Q86" s="29">
        <f>Fischerei!O35+Landwirtschaft!O35</f>
        <v>3089.1109999999999</v>
      </c>
      <c r="R86" s="29">
        <f>Fischerei!P35+Landwirtschaft!P35</f>
        <v>2171.9720000000002</v>
      </c>
      <c r="S86" s="29">
        <f>Fischerei!Q35+Landwirtschaft!Q35</f>
        <v>2322.3159999999998</v>
      </c>
      <c r="T86" s="29">
        <f>Fischerei!R35+Landwirtschaft!R35</f>
        <v>2328.6869999999999</v>
      </c>
      <c r="U86" s="29">
        <f>Fischerei!S35+Landwirtschaft!S35</f>
        <v>2686.6260000000002</v>
      </c>
      <c r="V86" s="29">
        <f>Fischerei!T35+Landwirtschaft!T35</f>
        <v>4149.5060000000003</v>
      </c>
      <c r="W86" s="29">
        <f>Fischerei!U35+Landwirtschaft!U35</f>
        <v>4020.5610000000001</v>
      </c>
      <c r="X86" s="29">
        <f>Fischerei!V35+Landwirtschaft!V35</f>
        <v>4699.1790000000001</v>
      </c>
      <c r="Y86" s="29">
        <f>Fischerei!W35+Landwirtschaft!W35</f>
        <v>14970.287</v>
      </c>
      <c r="Z86" s="29">
        <f>Fischerei!X35+Landwirtschaft!X35</f>
        <v>15431.883</v>
      </c>
      <c r="AA86" s="29">
        <f>Fischerei!Y35+Landwirtschaft!Y35</f>
        <v>15320.939</v>
      </c>
      <c r="AB86" s="29">
        <f>Fischerei!Z35+Landwirtschaft!Z35</f>
        <v>14615.013000000001</v>
      </c>
      <c r="AC86" s="29">
        <f>Fischerei!AA35+Landwirtschaft!AA35</f>
        <v>17608.935000000001</v>
      </c>
      <c r="AD86" s="29">
        <f>Fischerei!AB35+Landwirtschaft!AB35</f>
        <v>16876.611000000001</v>
      </c>
      <c r="AE86" s="29">
        <f>Fischerei!AC35+Landwirtschaft!AC35</f>
        <v>17420.225999999999</v>
      </c>
      <c r="AF86" s="29">
        <f>Fischerei!AD35+Landwirtschaft!AD35</f>
        <v>16490.522000000001</v>
      </c>
      <c r="AG86" s="29">
        <f>Fischerei!AE35+Landwirtschaft!AE35</f>
        <v>38174.693000000007</v>
      </c>
      <c r="AH86" s="29">
        <f>Fischerei!AF35+Landwirtschaft!AF35</f>
        <v>41719.238999999994</v>
      </c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C86" s="31">
        <f>W86/$W$94</f>
        <v>9.8553730202950596E-3</v>
      </c>
      <c r="BD86" s="31">
        <f>X86/$X$94</f>
        <v>1.1859570399224952E-2</v>
      </c>
      <c r="BE86" s="31">
        <f>Y86/$Y$94</f>
        <v>3.5662815888532359E-2</v>
      </c>
      <c r="BF86" s="31">
        <f>Z86/$Z$94</f>
        <v>4.1384892309603467E-2</v>
      </c>
      <c r="BG86" s="31">
        <f>AA86/$AA$94</f>
        <v>3.9506869378704956E-2</v>
      </c>
      <c r="BH86" s="31">
        <f>AB86/$AB$94</f>
        <v>3.6146828300794097E-2</v>
      </c>
      <c r="BI86" s="31">
        <f>AC86/$AC$94</f>
        <v>4.6977291209920391E-2</v>
      </c>
      <c r="BJ86" s="31">
        <f>AD86/$AD$94</f>
        <v>4.3090925608390902E-2</v>
      </c>
      <c r="BK86" s="31">
        <f>AE86/$AE$94</f>
        <v>4.4978015175994777E-2</v>
      </c>
      <c r="BL86" s="31">
        <f>AF86/$AF$94</f>
        <v>4.2407036810706657E-2</v>
      </c>
      <c r="BM86" s="31">
        <f>AG86/$AG$94</f>
        <v>0.1015939247605869</v>
      </c>
      <c r="BO86" s="37">
        <f>AVERAGE(BC86:BM86)</f>
        <v>4.1223958442068602E-2</v>
      </c>
    </row>
    <row r="87" spans="1:68" x14ac:dyDescent="0.25">
      <c r="A87" t="s">
        <v>195</v>
      </c>
      <c r="B87" t="s">
        <v>170</v>
      </c>
      <c r="C87" t="s">
        <v>171</v>
      </c>
      <c r="D87" t="s">
        <v>172</v>
      </c>
      <c r="E87" s="29">
        <f>E94*$BO$87</f>
        <v>57011.969462667192</v>
      </c>
      <c r="F87" s="29">
        <f t="shared" ref="F87:O87" si="141">F94*$BO$87</f>
        <v>58622.569952769052</v>
      </c>
      <c r="G87" s="29">
        <f t="shared" si="141"/>
        <v>56183.636393090746</v>
      </c>
      <c r="H87" s="29">
        <f t="shared" si="141"/>
        <v>54224.657736655128</v>
      </c>
      <c r="I87" s="29">
        <f t="shared" si="141"/>
        <v>51458.748542899746</v>
      </c>
      <c r="J87" s="29">
        <f t="shared" si="141"/>
        <v>50487.769136645744</v>
      </c>
      <c r="K87" s="29">
        <f t="shared" si="141"/>
        <v>56341.497287964754</v>
      </c>
      <c r="L87" s="29">
        <f t="shared" si="141"/>
        <v>50695.764142522952</v>
      </c>
      <c r="M87" s="29">
        <f t="shared" si="141"/>
        <v>49573.467088721496</v>
      </c>
      <c r="N87" s="29">
        <f t="shared" si="141"/>
        <v>47371.700745805596</v>
      </c>
      <c r="O87" s="29">
        <f t="shared" si="141"/>
        <v>47212.492922132267</v>
      </c>
      <c r="P87" s="29">
        <f>'Totale Verbräuche Odyssee'!N39*1000</f>
        <v>76483</v>
      </c>
      <c r="Q87" s="29">
        <f>'Totale Verbräuche Odyssee'!O39*1000</f>
        <v>76579.8</v>
      </c>
      <c r="R87" s="29">
        <f>'Totale Verbräuche Odyssee'!P39*1000</f>
        <v>84006.1</v>
      </c>
      <c r="S87" s="29">
        <f>'Totale Verbräuche Odyssee'!Q39*1000</f>
        <v>84039.4</v>
      </c>
      <c r="T87" s="29">
        <f>'Totale Verbräuche Odyssee'!R39*1000</f>
        <v>77600.7</v>
      </c>
      <c r="U87" s="29">
        <f>'Totale Verbräuche Odyssee'!S39*1000</f>
        <v>66802.099999999991</v>
      </c>
      <c r="V87" s="29">
        <f>'Totale Verbräuche Odyssee'!T39*1000</f>
        <v>63545.200000000004</v>
      </c>
      <c r="W87" s="29">
        <f>'Totale Verbräuche Odyssee'!U39*1000</f>
        <v>62175.9</v>
      </c>
      <c r="X87" s="29">
        <f>'Totale Verbräuche Odyssee'!V39*1000</f>
        <v>64897.099999999991</v>
      </c>
      <c r="Y87" s="29">
        <f>'Totale Verbräuche Odyssee'!W39*1000</f>
        <v>67276.700000000012</v>
      </c>
      <c r="Z87" s="29">
        <f>'Totale Verbräuche Odyssee'!X39*1000</f>
        <v>60105.8</v>
      </c>
      <c r="AA87" s="29">
        <f>'Totale Verbräuche Odyssee'!Y39*1000</f>
        <v>57597.599999999999</v>
      </c>
      <c r="AB87" s="29">
        <f>'Totale Verbräuche Odyssee'!Z39*1000</f>
        <v>63708.6</v>
      </c>
      <c r="AC87" s="29">
        <f>'Totale Verbräuche Odyssee'!AA39*1000</f>
        <v>58988.799999999996</v>
      </c>
      <c r="AD87" s="29">
        <f>'Totale Verbräuche Odyssee'!AB39*1000</f>
        <v>60529.8</v>
      </c>
      <c r="AE87" s="29">
        <f>'Totale Verbräuche Odyssee'!AC39*1000</f>
        <v>61464.9</v>
      </c>
      <c r="AF87" s="29">
        <f>'Totale Verbräuche Odyssee'!AD39*1000</f>
        <v>61123.199999999997</v>
      </c>
      <c r="AG87" s="29">
        <f>'Totale Verbräuche Odyssee'!AE39*1000</f>
        <v>52132.5</v>
      </c>
      <c r="AH87" t="e">
        <f>'Totale Verbräuche Odyssee'!AF39*1000</f>
        <v>#VALUE!</v>
      </c>
      <c r="BC87" s="31">
        <f t="shared" ref="BC87:BC93" si="142">W87/$W$94</f>
        <v>0.1524082553087899</v>
      </c>
      <c r="BD87" s="31">
        <f t="shared" ref="BD87:BD93" si="143">X87/$X$94</f>
        <v>0.16378429639635805</v>
      </c>
      <c r="BE87" s="31">
        <f t="shared" ref="BE87:BE93" si="144">Y87/$Y$94</f>
        <v>0.16026924304711229</v>
      </c>
      <c r="BF87" s="31">
        <f t="shared" ref="BF87:BF93" si="145">Z87/$Z$94</f>
        <v>0.16119044320013082</v>
      </c>
      <c r="BG87" s="31">
        <f t="shared" ref="BG87:BG93" si="146">AA87/$AA$94</f>
        <v>0.14852228441917931</v>
      </c>
      <c r="BH87" s="31">
        <f t="shared" ref="BH87:BH93" si="147">AB87/$AB$94</f>
        <v>0.15756837339001825</v>
      </c>
      <c r="BI87" s="31">
        <f t="shared" ref="BI87:BI93" si="148">AC87/$AC$94</f>
        <v>0.15737090492546832</v>
      </c>
      <c r="BJ87" s="31">
        <f t="shared" ref="BJ87:BJ93" si="149">AD87/$AD$94</f>
        <v>0.15455028908889229</v>
      </c>
      <c r="BK87" s="31">
        <f t="shared" ref="BK87:BK93" si="150">AE87/$AE$94</f>
        <v>0.15869881395287302</v>
      </c>
      <c r="BL87" s="31">
        <f t="shared" ref="BL87:BL93" si="151">AF87/$AF$94</f>
        <v>0.15718445979988899</v>
      </c>
      <c r="BM87" s="31">
        <f t="shared" ref="BM87:BM93" si="152">AG87/$AG$94</f>
        <v>0.13873969549882945</v>
      </c>
      <c r="BO87" s="37">
        <f t="shared" ref="BO87:BO93" si="153">AVERAGE(BC87:BM87)</f>
        <v>0.15548064172977644</v>
      </c>
    </row>
    <row r="88" spans="1:68" x14ac:dyDescent="0.25">
      <c r="A88" t="s">
        <v>195</v>
      </c>
      <c r="B88" t="s">
        <v>173</v>
      </c>
      <c r="C88" t="s">
        <v>171</v>
      </c>
      <c r="D88" t="s">
        <v>174</v>
      </c>
      <c r="E88" s="29">
        <f>E94*$BO$88</f>
        <v>71660.606228413919</v>
      </c>
      <c r="F88" s="29">
        <f t="shared" ref="F88:O88" si="154">F94*$BO$88</f>
        <v>73685.033881067764</v>
      </c>
      <c r="G88" s="29">
        <f t="shared" si="154"/>
        <v>70619.441531169752</v>
      </c>
      <c r="H88" s="29">
        <f t="shared" si="154"/>
        <v>68157.123540197252</v>
      </c>
      <c r="I88" s="29">
        <f t="shared" si="154"/>
        <v>64680.542543867276</v>
      </c>
      <c r="J88" s="29">
        <f t="shared" si="154"/>
        <v>63460.080006907723</v>
      </c>
      <c r="K88" s="29">
        <f t="shared" si="154"/>
        <v>70817.863152682752</v>
      </c>
      <c r="L88" s="29">
        <f t="shared" si="154"/>
        <v>63721.517181489173</v>
      </c>
      <c r="M88" s="29">
        <f t="shared" si="154"/>
        <v>62310.857490168746</v>
      </c>
      <c r="N88" s="29">
        <f t="shared" si="154"/>
        <v>59543.370024050084</v>
      </c>
      <c r="O88" s="29">
        <f t="shared" si="154"/>
        <v>59343.255394293126</v>
      </c>
      <c r="P88" s="29">
        <f>'Totale Verbräuche Odyssee'!N40*1000</f>
        <v>60133.4</v>
      </c>
      <c r="Q88" s="29">
        <f>'Totale Verbräuche Odyssee'!O40*1000</f>
        <v>61867.3</v>
      </c>
      <c r="R88" s="29">
        <f>'Totale Verbräuche Odyssee'!P40*1000</f>
        <v>71884.5</v>
      </c>
      <c r="S88" s="29">
        <f>'Totale Verbräuche Odyssee'!Q40*1000</f>
        <v>74285.5</v>
      </c>
      <c r="T88" s="29">
        <f>'Totale Verbräuche Odyssee'!R40*1000</f>
        <v>73482.7</v>
      </c>
      <c r="U88" s="29">
        <f>'Totale Verbräuche Odyssee'!S40*1000</f>
        <v>92051.5</v>
      </c>
      <c r="V88" s="29">
        <f>'Totale Verbräuche Odyssee'!T40*1000</f>
        <v>86756.4</v>
      </c>
      <c r="W88" s="29">
        <f>'Totale Verbräuche Odyssee'!U40*1000</f>
        <v>83097.600000000006</v>
      </c>
      <c r="X88" s="29">
        <f>'Totale Verbräuche Odyssee'!V40*1000</f>
        <v>77581.2</v>
      </c>
      <c r="Y88" s="29">
        <f>'Totale Verbräuche Odyssee'!W40*1000</f>
        <v>79983.099999999991</v>
      </c>
      <c r="Z88" s="29">
        <f>'Totale Verbräuche Odyssee'!X40*1000</f>
        <v>74977.5</v>
      </c>
      <c r="AA88" s="29">
        <f>'Totale Verbräuche Odyssee'!Y40*1000</f>
        <v>77416.799999999988</v>
      </c>
      <c r="AB88" s="29">
        <f>'Totale Verbräuche Odyssee'!Z40*1000</f>
        <v>79804.5</v>
      </c>
      <c r="AC88" s="29">
        <f>'Totale Verbräuche Odyssee'!AA40*1000</f>
        <v>74354.7</v>
      </c>
      <c r="AD88" s="29">
        <f>'Totale Verbräuche Odyssee'!AB40*1000</f>
        <v>73203.5</v>
      </c>
      <c r="AE88" s="29">
        <f>'Totale Verbräuche Odyssee'!AC40*1000</f>
        <v>74518.8</v>
      </c>
      <c r="AF88" s="29">
        <f>'Totale Verbräuche Odyssee'!AD40*1000</f>
        <v>76747.899999999994</v>
      </c>
      <c r="AG88" s="29">
        <f>'Totale Verbräuche Odyssee'!AE40*1000</f>
        <v>70108.400000000009</v>
      </c>
      <c r="AH88" t="e">
        <f>'Totale Verbräuche Odyssee'!AF40*1000</f>
        <v>#VALUE!</v>
      </c>
      <c r="BC88" s="31">
        <f t="shared" si="142"/>
        <v>0.2036924312530691</v>
      </c>
      <c r="BD88" s="31">
        <f t="shared" si="143"/>
        <v>0.19579584073225359</v>
      </c>
      <c r="BE88" s="31">
        <f t="shared" si="144"/>
        <v>0.19053893686166956</v>
      </c>
      <c r="BF88" s="31">
        <f t="shared" si="145"/>
        <v>0.2010730487746242</v>
      </c>
      <c r="BG88" s="31">
        <f t="shared" si="146"/>
        <v>0.19962845654025027</v>
      </c>
      <c r="BH88" s="31">
        <f t="shared" si="147"/>
        <v>0.19737783053157204</v>
      </c>
      <c r="BI88" s="31">
        <f t="shared" si="148"/>
        <v>0.19836420514507364</v>
      </c>
      <c r="BJ88" s="31">
        <f t="shared" si="149"/>
        <v>0.18690995323491447</v>
      </c>
      <c r="BK88" s="31">
        <f t="shared" si="150"/>
        <v>0.19240322813819521</v>
      </c>
      <c r="BL88" s="31">
        <f t="shared" si="151"/>
        <v>0.19736494820748748</v>
      </c>
      <c r="BM88" s="31">
        <f t="shared" si="152"/>
        <v>0.18657877653882196</v>
      </c>
      <c r="BO88" s="37">
        <f t="shared" si="153"/>
        <v>0.19542978690526649</v>
      </c>
    </row>
    <row r="89" spans="1:68" x14ac:dyDescent="0.25">
      <c r="A89" t="s">
        <v>195</v>
      </c>
      <c r="B89" t="s">
        <v>175</v>
      </c>
      <c r="C89" t="s">
        <v>171</v>
      </c>
      <c r="D89" t="s">
        <v>176</v>
      </c>
      <c r="E89" s="29">
        <f>E94*$BO$89</f>
        <v>58872.57871021454</v>
      </c>
      <c r="F89" s="29">
        <f t="shared" ref="F89:O89" si="155">F94*$BO$89</f>
        <v>60535.741814697758</v>
      </c>
      <c r="G89" s="29">
        <f t="shared" si="155"/>
        <v>58017.212647674882</v>
      </c>
      <c r="H89" s="29">
        <f t="shared" si="155"/>
        <v>55994.301911041635</v>
      </c>
      <c r="I89" s="29">
        <f t="shared" si="155"/>
        <v>53138.126124634211</v>
      </c>
      <c r="J89" s="29">
        <f t="shared" si="155"/>
        <v>52135.458403110955</v>
      </c>
      <c r="K89" s="29">
        <f t="shared" si="155"/>
        <v>58180.225398266157</v>
      </c>
      <c r="L89" s="29">
        <f t="shared" si="155"/>
        <v>52350.241412192161</v>
      </c>
      <c r="M89" s="29">
        <f t="shared" si="155"/>
        <v>51191.317728992013</v>
      </c>
      <c r="N89" s="29">
        <f t="shared" si="155"/>
        <v>48917.695829125914</v>
      </c>
      <c r="O89" s="29">
        <f t="shared" si="155"/>
        <v>48753.29219215583</v>
      </c>
      <c r="P89" s="29">
        <f>'Totale Verbräuche Odyssee'!N41*1000</f>
        <v>57668.100000000006</v>
      </c>
      <c r="Q89" s="29">
        <f>'Totale Verbräuche Odyssee'!O41*1000</f>
        <v>59941.899999999994</v>
      </c>
      <c r="R89" s="29">
        <f>'Totale Verbräuche Odyssee'!P41*1000</f>
        <v>71964.399999999994</v>
      </c>
      <c r="S89" s="29">
        <f>'Totale Verbräuche Odyssee'!Q41*1000</f>
        <v>72907.700000000012</v>
      </c>
      <c r="T89" s="29">
        <f>'Totale Verbräuche Odyssee'!R41*1000</f>
        <v>68367.900000000009</v>
      </c>
      <c r="U89" s="29">
        <f>'Totale Verbräuche Odyssee'!S41*1000</f>
        <v>60007.5</v>
      </c>
      <c r="V89" s="29">
        <f>'Totale Verbräuche Odyssee'!T41*1000</f>
        <v>54950.899999999994</v>
      </c>
      <c r="W89" s="29">
        <f>'Totale Verbräuche Odyssee'!U41*1000</f>
        <v>56599.8</v>
      </c>
      <c r="X89" s="29">
        <f>'Totale Verbräuche Odyssee'!V41*1000</f>
        <v>58396.2</v>
      </c>
      <c r="Y89" s="29">
        <f>'Totale Verbräuche Odyssee'!W41*1000</f>
        <v>66343.400000000009</v>
      </c>
      <c r="Z89" s="29">
        <f>'Totale Verbräuche Odyssee'!X41*1000</f>
        <v>60024</v>
      </c>
      <c r="AA89" s="29">
        <f>'Totale Verbräuche Odyssee'!Y41*1000</f>
        <v>58387.799999999996</v>
      </c>
      <c r="AB89" s="29">
        <f>'Totale Verbräuche Odyssee'!Z41*1000</f>
        <v>64087</v>
      </c>
      <c r="AC89" s="29">
        <f>'Totale Verbräuche Odyssee'!AA41*1000</f>
        <v>61532.1</v>
      </c>
      <c r="AD89" s="29">
        <f>'Totale Verbräuche Odyssee'!AB41*1000</f>
        <v>67785.399999999994</v>
      </c>
      <c r="AE89" s="29">
        <f>'Totale Verbräuche Odyssee'!AC41*1000</f>
        <v>67700</v>
      </c>
      <c r="AF89" s="29">
        <f>'Totale Verbräuche Odyssee'!AD41*1000</f>
        <v>69664.399999999994</v>
      </c>
      <c r="AG89" s="29">
        <f>'Totale Verbräuche Odyssee'!AE41*1000</f>
        <v>60394</v>
      </c>
      <c r="AH89" t="e">
        <f>'Totale Verbräuche Odyssee'!AF41*1000</f>
        <v>#VALUE!</v>
      </c>
      <c r="BC89" s="31">
        <f t="shared" si="142"/>
        <v>0.13873987781160299</v>
      </c>
      <c r="BD89" s="31">
        <f t="shared" si="143"/>
        <v>0.14737762595279305</v>
      </c>
      <c r="BE89" s="31">
        <f t="shared" si="144"/>
        <v>0.15804589849341286</v>
      </c>
      <c r="BF89" s="31">
        <f t="shared" si="145"/>
        <v>0.16097107371742247</v>
      </c>
      <c r="BG89" s="31">
        <f t="shared" si="146"/>
        <v>0.15055990940959618</v>
      </c>
      <c r="BH89" s="31">
        <f t="shared" si="147"/>
        <v>0.15850425759545964</v>
      </c>
      <c r="BI89" s="31">
        <f t="shared" si="148"/>
        <v>0.16415594585691537</v>
      </c>
      <c r="BJ89" s="31">
        <f t="shared" si="149"/>
        <v>0.17307595871795706</v>
      </c>
      <c r="BK89" s="31">
        <f t="shared" si="150"/>
        <v>0.17479748123904054</v>
      </c>
      <c r="BL89" s="31">
        <f t="shared" si="151"/>
        <v>0.17914901512491796</v>
      </c>
      <c r="BM89" s="31">
        <f t="shared" si="152"/>
        <v>0.16072594197393766</v>
      </c>
      <c r="BO89" s="37">
        <f t="shared" si="153"/>
        <v>0.16055481689936871</v>
      </c>
    </row>
    <row r="90" spans="1:68" x14ac:dyDescent="0.25">
      <c r="A90" t="s">
        <v>195</v>
      </c>
      <c r="B90" t="s">
        <v>177</v>
      </c>
      <c r="C90" t="s">
        <v>171</v>
      </c>
      <c r="D90" t="s">
        <v>178</v>
      </c>
      <c r="E90" s="29">
        <f>E94*$BO$90</f>
        <v>18489.70795699771</v>
      </c>
      <c r="F90" s="29">
        <f t="shared" ref="F90:O90" si="156">F94*$BO$90</f>
        <v>19012.046212947302</v>
      </c>
      <c r="G90" s="29">
        <f t="shared" si="156"/>
        <v>18221.06899062029</v>
      </c>
      <c r="H90" s="29">
        <f t="shared" si="156"/>
        <v>17585.747257432235</v>
      </c>
      <c r="I90" s="29">
        <f t="shared" si="156"/>
        <v>16688.727671718741</v>
      </c>
      <c r="J90" s="29">
        <f t="shared" si="156"/>
        <v>16373.8266812232</v>
      </c>
      <c r="K90" s="29">
        <f t="shared" si="156"/>
        <v>18272.265289775718</v>
      </c>
      <c r="L90" s="29">
        <f t="shared" si="156"/>
        <v>16441.282111222015</v>
      </c>
      <c r="M90" s="29">
        <f t="shared" si="156"/>
        <v>16077.306880031729</v>
      </c>
      <c r="N90" s="29">
        <f t="shared" si="156"/>
        <v>15363.24600731061</v>
      </c>
      <c r="O90" s="29">
        <f t="shared" si="156"/>
        <v>15311.612881987399</v>
      </c>
      <c r="P90" s="29">
        <f>'Totale Verbräuche Odyssee'!N42*1000</f>
        <v>22448.799999999999</v>
      </c>
      <c r="Q90" s="29">
        <f>'Totale Verbräuche Odyssee'!O42*1000</f>
        <v>21201.5</v>
      </c>
      <c r="R90" s="29">
        <f>'Totale Verbräuche Odyssee'!P42*1000</f>
        <v>22992.6</v>
      </c>
      <c r="S90" s="29">
        <f>'Totale Verbräuche Odyssee'!Q42*1000</f>
        <v>22605</v>
      </c>
      <c r="T90" s="29">
        <f>'Totale Verbräuche Odyssee'!R42*1000</f>
        <v>22898</v>
      </c>
      <c r="U90" s="29">
        <f>'Totale Verbräuche Odyssee'!S42*1000</f>
        <v>22942.9</v>
      </c>
      <c r="V90" s="29">
        <f>'Totale Verbräuche Odyssee'!T42*1000</f>
        <v>21083.100000000002</v>
      </c>
      <c r="W90" s="29">
        <f>'Totale Verbräuche Odyssee'!U42*1000</f>
        <v>21055.3</v>
      </c>
      <c r="X90" s="29">
        <f>'Totale Verbräuche Odyssee'!V42*1000</f>
        <v>21414.100000000002</v>
      </c>
      <c r="Y90" s="29">
        <f>'Totale Verbräuche Odyssee'!W42*1000</f>
        <v>23084.7</v>
      </c>
      <c r="Z90" s="29">
        <f>'Totale Verbräuche Odyssee'!X42*1000</f>
        <v>23089.8</v>
      </c>
      <c r="AA90" s="29">
        <f>'Totale Verbräuche Odyssee'!Y42*1000</f>
        <v>18907.099999999999</v>
      </c>
      <c r="AB90" s="29">
        <f>'Totale Verbräuche Odyssee'!Z42*1000</f>
        <v>19476.5</v>
      </c>
      <c r="AC90" s="29">
        <f>'Totale Verbräuche Odyssee'!AA42*1000</f>
        <v>17879.3</v>
      </c>
      <c r="AD90" s="29">
        <f>'Totale Verbräuche Odyssee'!AB42*1000</f>
        <v>18908.7</v>
      </c>
      <c r="AE90" s="29">
        <f>'Totale Verbräuche Odyssee'!AC42*1000</f>
        <v>19185.5</v>
      </c>
      <c r="AF90" s="29">
        <f>'Totale Verbräuche Odyssee'!AD42*1000</f>
        <v>19073.099999999999</v>
      </c>
      <c r="AG90" s="29">
        <f>'Totale Verbräuche Odyssee'!AE42*1000</f>
        <v>15259.6</v>
      </c>
      <c r="AH90" t="e">
        <f>'Totale Verbräuche Odyssee'!AF42*1000</f>
        <v>#VALUE!</v>
      </c>
      <c r="BC90" s="31">
        <f t="shared" si="142"/>
        <v>5.1611662042739447E-2</v>
      </c>
      <c r="BD90" s="31">
        <f t="shared" si="143"/>
        <v>5.4043914157354517E-2</v>
      </c>
      <c r="BE90" s="31">
        <f t="shared" si="144"/>
        <v>5.4993294780654706E-2</v>
      </c>
      <c r="BF90" s="31">
        <f t="shared" si="145"/>
        <v>6.1921729606832954E-2</v>
      </c>
      <c r="BG90" s="31">
        <f t="shared" si="146"/>
        <v>4.8754213434967164E-2</v>
      </c>
      <c r="BH90" s="31">
        <f t="shared" si="147"/>
        <v>4.8170583317333773E-2</v>
      </c>
      <c r="BI90" s="31">
        <f t="shared" si="148"/>
        <v>4.7698573634892147E-2</v>
      </c>
      <c r="BJ90" s="31">
        <f t="shared" si="149"/>
        <v>4.8279443369962191E-2</v>
      </c>
      <c r="BK90" s="31">
        <f t="shared" si="150"/>
        <v>4.9535850462505353E-2</v>
      </c>
      <c r="BL90" s="31">
        <f t="shared" si="151"/>
        <v>4.904839602980967E-2</v>
      </c>
      <c r="BM90" s="31">
        <f t="shared" si="152"/>
        <v>4.0610219295716447E-2</v>
      </c>
      <c r="BO90" s="37">
        <f t="shared" si="153"/>
        <v>5.0424352739342579E-2</v>
      </c>
    </row>
    <row r="91" spans="1:68" x14ac:dyDescent="0.25">
      <c r="A91" t="s">
        <v>195</v>
      </c>
      <c r="B91" t="s">
        <v>179</v>
      </c>
      <c r="C91" t="s">
        <v>171</v>
      </c>
      <c r="D91" t="s">
        <v>180</v>
      </c>
      <c r="E91" s="29">
        <f>E94*$BO$91</f>
        <v>14495.937691314364</v>
      </c>
      <c r="F91" s="29">
        <f t="shared" ref="F91:O91" si="157">F94*$BO$91</f>
        <v>14905.451071928328</v>
      </c>
      <c r="G91" s="29">
        <f t="shared" si="157"/>
        <v>14285.3246450119</v>
      </c>
      <c r="H91" s="29">
        <f t="shared" si="157"/>
        <v>13787.232177588887</v>
      </c>
      <c r="I91" s="29">
        <f t="shared" si="157"/>
        <v>13083.968499620942</v>
      </c>
      <c r="J91" s="29">
        <f t="shared" si="157"/>
        <v>12837.086009763714</v>
      </c>
      <c r="K91" s="29">
        <f t="shared" si="157"/>
        <v>14325.462561971377</v>
      </c>
      <c r="L91" s="29">
        <f t="shared" si="157"/>
        <v>12889.971091154825</v>
      </c>
      <c r="M91" s="29">
        <f t="shared" si="157"/>
        <v>12604.614378934861</v>
      </c>
      <c r="N91" s="29">
        <f t="shared" si="157"/>
        <v>12044.790397785748</v>
      </c>
      <c r="O91" s="29">
        <f t="shared" si="157"/>
        <v>12004.310008953547</v>
      </c>
      <c r="P91" s="29">
        <f>'Totale Verbräuche Odyssee'!N43*1000</f>
        <v>17662.099999999999</v>
      </c>
      <c r="Q91" s="29">
        <f>'Totale Verbräuche Odyssee'!O43*1000</f>
        <v>16160.699999999999</v>
      </c>
      <c r="R91" s="29">
        <f>'Totale Verbräuche Odyssee'!P43*1000</f>
        <v>16389.199999999997</v>
      </c>
      <c r="S91" s="29">
        <f>'Totale Verbräuche Odyssee'!Q43*1000</f>
        <v>16098.800000000001</v>
      </c>
      <c r="T91" s="29">
        <f>'Totale Verbräuche Odyssee'!R43*1000</f>
        <v>18131.599999999999</v>
      </c>
      <c r="U91" s="29">
        <f>'Totale Verbräuche Odyssee'!S43*1000</f>
        <v>22115</v>
      </c>
      <c r="V91" s="29">
        <f>'Totale Verbräuche Odyssee'!T43*1000</f>
        <v>15295</v>
      </c>
      <c r="W91" s="29">
        <f>'Totale Verbräuche Odyssee'!U43*1000</f>
        <v>15242</v>
      </c>
      <c r="X91" s="29">
        <f>'Totale Verbräuche Odyssee'!V43*1000</f>
        <v>15006.9</v>
      </c>
      <c r="Y91" s="29">
        <f>'Totale Verbräuche Odyssee'!W43*1000</f>
        <v>15857.4</v>
      </c>
      <c r="Z91" s="29">
        <f>'Totale Verbräuche Odyssee'!X43*1000</f>
        <v>14751</v>
      </c>
      <c r="AA91" s="29">
        <f>'Totale Verbräuche Odyssee'!Y43*1000</f>
        <v>15921.2</v>
      </c>
      <c r="AB91" s="29">
        <f>'Totale Verbräuche Odyssee'!Z43*1000</f>
        <v>16668.399999999998</v>
      </c>
      <c r="AC91" s="29">
        <f>'Totale Verbräuche Odyssee'!AA43*1000</f>
        <v>15688.1</v>
      </c>
      <c r="AD91" s="29">
        <f>'Totale Verbräuche Odyssee'!AB43*1000</f>
        <v>15992.4</v>
      </c>
      <c r="AE91" s="29">
        <f>'Totale Verbräuche Odyssee'!AC43*1000</f>
        <v>16060.9</v>
      </c>
      <c r="AF91" s="29">
        <f>'Totale Verbräuche Odyssee'!AD43*1000</f>
        <v>15879</v>
      </c>
      <c r="AG91" s="29">
        <f>'Totale Verbräuche Odyssee'!AE43*1000</f>
        <v>13159.1</v>
      </c>
      <c r="AH91" t="e">
        <f>'Totale Verbräuche Odyssee'!AF43*1000</f>
        <v>#VALUE!</v>
      </c>
      <c r="BC91" s="31">
        <f t="shared" si="142"/>
        <v>3.7361849646190493E-2</v>
      </c>
      <c r="BD91" s="31">
        <f t="shared" si="143"/>
        <v>3.7873719435699067E-2</v>
      </c>
      <c r="BE91" s="31">
        <f t="shared" si="144"/>
        <v>3.7776131925247196E-2</v>
      </c>
      <c r="BF91" s="31">
        <f t="shared" si="145"/>
        <v>3.9558914907465326E-2</v>
      </c>
      <c r="BG91" s="31">
        <f t="shared" si="146"/>
        <v>4.1054713993198287E-2</v>
      </c>
      <c r="BH91" s="31">
        <f t="shared" si="147"/>
        <v>4.1225402457661597E-2</v>
      </c>
      <c r="BI91" s="31">
        <f t="shared" si="148"/>
        <v>4.1852868571003982E-2</v>
      </c>
      <c r="BJ91" s="31">
        <f t="shared" si="149"/>
        <v>4.0833276224689338E-2</v>
      </c>
      <c r="BK91" s="31">
        <f t="shared" si="150"/>
        <v>4.1468314127505262E-2</v>
      </c>
      <c r="BL91" s="31">
        <f t="shared" si="151"/>
        <v>4.0834446448524249E-2</v>
      </c>
      <c r="BM91" s="31">
        <f t="shared" si="152"/>
        <v>3.5020179869345351E-2</v>
      </c>
      <c r="BO91" s="37">
        <f t="shared" si="153"/>
        <v>3.9532710691502743E-2</v>
      </c>
    </row>
    <row r="92" spans="1:68" x14ac:dyDescent="0.25">
      <c r="A92" t="s">
        <v>195</v>
      </c>
      <c r="B92" t="s">
        <v>181</v>
      </c>
      <c r="C92" t="s">
        <v>171</v>
      </c>
      <c r="D92" t="s">
        <v>182</v>
      </c>
      <c r="E92" s="29">
        <f>E94*$BO$92</f>
        <v>15685.594589929822</v>
      </c>
      <c r="F92" s="29">
        <f t="shared" ref="F92:O92" si="158">F94*$BO$92</f>
        <v>16128.716035692594</v>
      </c>
      <c r="G92" s="29">
        <f t="shared" si="158"/>
        <v>15457.696889898318</v>
      </c>
      <c r="H92" s="29">
        <f t="shared" si="158"/>
        <v>14918.726822651372</v>
      </c>
      <c r="I92" s="29">
        <f t="shared" si="158"/>
        <v>14157.747493315697</v>
      </c>
      <c r="J92" s="29">
        <f t="shared" si="158"/>
        <v>13890.603778316616</v>
      </c>
      <c r="K92" s="29">
        <f t="shared" si="158"/>
        <v>15501.128857289283</v>
      </c>
      <c r="L92" s="29">
        <f t="shared" si="158"/>
        <v>13947.829048197116</v>
      </c>
      <c r="M92" s="29">
        <f t="shared" si="158"/>
        <v>13639.053596983669</v>
      </c>
      <c r="N92" s="29">
        <f t="shared" si="158"/>
        <v>13033.285815897869</v>
      </c>
      <c r="O92" s="29">
        <f t="shared" si="158"/>
        <v>12989.483270551316</v>
      </c>
      <c r="P92" s="29">
        <f>'Totale Verbräuche Odyssee'!N44*1000</f>
        <v>25069.1</v>
      </c>
      <c r="Q92" s="29">
        <f>'Totale Verbräuche Odyssee'!O44*1000</f>
        <v>22366.1</v>
      </c>
      <c r="R92" s="29">
        <f>'Totale Verbräuche Odyssee'!P44*1000</f>
        <v>21572.399999999998</v>
      </c>
      <c r="S92" s="29">
        <f>'Totale Verbräuche Odyssee'!Q44*1000</f>
        <v>21595.4</v>
      </c>
      <c r="T92" s="29">
        <f>'Totale Verbräuche Odyssee'!R44*1000</f>
        <v>22427.600000000002</v>
      </c>
      <c r="U92" s="29">
        <f>'Totale Verbräuche Odyssee'!S44*1000</f>
        <v>21131.1</v>
      </c>
      <c r="V92" s="29">
        <f>'Totale Verbräuche Odyssee'!T44*1000</f>
        <v>20391</v>
      </c>
      <c r="W92" s="29">
        <f>'Totale Verbräuche Odyssee'!U44*1000</f>
        <v>18995.599999999999</v>
      </c>
      <c r="X92" s="29">
        <f>'Totale Verbräuche Odyssee'!V44*1000</f>
        <v>17924.399999999998</v>
      </c>
      <c r="Y92" s="29">
        <f>'Totale Verbräuche Odyssee'!W44*1000</f>
        <v>18856.599999999999</v>
      </c>
      <c r="Z92" s="29">
        <f>'Totale Verbräuche Odyssee'!X44*1000</f>
        <v>16987.400000000001</v>
      </c>
      <c r="AA92" s="29">
        <f>'Totale Verbräuche Odyssee'!Y44*1000</f>
        <v>17906.600000000002</v>
      </c>
      <c r="AB92" s="29">
        <f>'Totale Verbräuche Odyssee'!Z44*1000</f>
        <v>16822.900000000001</v>
      </c>
      <c r="AC92" s="29">
        <f>'Totale Verbräuche Odyssee'!AA44*1000</f>
        <v>15350.5</v>
      </c>
      <c r="AD92" s="29">
        <f>'Totale Verbräuche Odyssee'!AB44*1000</f>
        <v>15988.8</v>
      </c>
      <c r="AE92" s="29">
        <f>'Totale Verbräuche Odyssee'!AC44*1000</f>
        <v>16087.1</v>
      </c>
      <c r="AF92" s="29">
        <f>'Totale Verbräuche Odyssee'!AD44*1000</f>
        <v>15948.2</v>
      </c>
      <c r="AG92" s="29">
        <f>'Totale Verbräuche Odyssee'!AE44*1000</f>
        <v>13589.1</v>
      </c>
      <c r="AH92" t="e">
        <f>'Totale Verbräuche Odyssee'!AF44*1000</f>
        <v>#VALUE!</v>
      </c>
      <c r="BC92" s="31">
        <f t="shared" si="142"/>
        <v>4.6562836316702279E-2</v>
      </c>
      <c r="BD92" s="31">
        <f t="shared" si="143"/>
        <v>4.52367708622863E-2</v>
      </c>
      <c r="BE92" s="31">
        <f t="shared" si="144"/>
        <v>4.4920946010166621E-2</v>
      </c>
      <c r="BF92" s="31">
        <f t="shared" si="145"/>
        <v>4.5556444383369032E-2</v>
      </c>
      <c r="BG92" s="31">
        <f t="shared" si="146"/>
        <v>4.6174304800555517E-2</v>
      </c>
      <c r="BH92" s="31">
        <f t="shared" si="147"/>
        <v>4.1607522197991138E-2</v>
      </c>
      <c r="BI92" s="31">
        <f t="shared" si="148"/>
        <v>4.0952215947067945E-2</v>
      </c>
      <c r="BJ92" s="31">
        <f t="shared" si="149"/>
        <v>4.0824084371408477E-2</v>
      </c>
      <c r="BK92" s="31">
        <f t="shared" si="150"/>
        <v>4.1535961010938989E-2</v>
      </c>
      <c r="BL92" s="31">
        <f t="shared" si="151"/>
        <v>4.1012401212315287E-2</v>
      </c>
      <c r="BM92" s="31">
        <f t="shared" si="152"/>
        <v>3.6164534524589141E-2</v>
      </c>
      <c r="BO92" s="37">
        <f t="shared" si="153"/>
        <v>4.2777092876126431E-2</v>
      </c>
    </row>
    <row r="93" spans="1:68" x14ac:dyDescent="0.25">
      <c r="A93" t="s">
        <v>195</v>
      </c>
      <c r="B93" t="s">
        <v>183</v>
      </c>
      <c r="C93" t="s">
        <v>2</v>
      </c>
      <c r="D93" t="s">
        <v>184</v>
      </c>
      <c r="E93" s="29">
        <f t="shared" ref="E93:O93" si="159">E94-SUM(E86:E92)</f>
        <v>102055.34636046254</v>
      </c>
      <c r="F93" s="29">
        <f t="shared" si="159"/>
        <v>102564.00403089728</v>
      </c>
      <c r="G93" s="29">
        <f t="shared" si="159"/>
        <v>97589.409902534157</v>
      </c>
      <c r="H93" s="29">
        <f t="shared" si="159"/>
        <v>100644.19655443344</v>
      </c>
      <c r="I93" s="29">
        <f t="shared" si="159"/>
        <v>93873.072123943391</v>
      </c>
      <c r="J93" s="29">
        <f t="shared" si="159"/>
        <v>92325.84398403205</v>
      </c>
      <c r="K93" s="29">
        <f t="shared" si="159"/>
        <v>105008.96645204994</v>
      </c>
      <c r="L93" s="29">
        <f t="shared" si="159"/>
        <v>92201.179013221728</v>
      </c>
      <c r="M93" s="29">
        <f t="shared" si="159"/>
        <v>89391.714836167463</v>
      </c>
      <c r="N93" s="29">
        <f t="shared" si="159"/>
        <v>105270.5591800242</v>
      </c>
      <c r="O93" s="29">
        <f t="shared" si="159"/>
        <v>104668.14532992651</v>
      </c>
      <c r="P93" s="29">
        <f t="shared" ref="P93:AH93" si="160">P94-SUM(P86:P92)</f>
        <v>59208.635999999999</v>
      </c>
      <c r="Q93" s="29">
        <f t="shared" si="160"/>
        <v>57169.926999999967</v>
      </c>
      <c r="R93" s="29">
        <f t="shared" si="160"/>
        <v>118351.25099999999</v>
      </c>
      <c r="S93" s="29">
        <f t="shared" si="160"/>
        <v>109058.47699999996</v>
      </c>
      <c r="T93" s="29">
        <f t="shared" si="160"/>
        <v>109165.76299999998</v>
      </c>
      <c r="U93" s="29">
        <f t="shared" si="160"/>
        <v>139193.13200000004</v>
      </c>
      <c r="V93" s="29">
        <f t="shared" si="160"/>
        <v>102695.71399999998</v>
      </c>
      <c r="W93" s="29">
        <f t="shared" si="160"/>
        <v>146769.48699999999</v>
      </c>
      <c r="X93" s="29">
        <f t="shared" si="160"/>
        <v>136316.1</v>
      </c>
      <c r="Y93" s="29">
        <f t="shared" si="160"/>
        <v>133400.80699999997</v>
      </c>
      <c r="Z93" s="29">
        <f t="shared" si="160"/>
        <v>107519.48799999995</v>
      </c>
      <c r="AA93" s="29">
        <f t="shared" si="160"/>
        <v>126346.39200000005</v>
      </c>
      <c r="AB93" s="29">
        <f t="shared" si="160"/>
        <v>129140.61099999998</v>
      </c>
      <c r="AC93" s="29">
        <f t="shared" si="160"/>
        <v>113436.86599999998</v>
      </c>
      <c r="AD93" s="29">
        <f t="shared" si="160"/>
        <v>122365.94899999996</v>
      </c>
      <c r="AE93" s="29">
        <f t="shared" si="160"/>
        <v>114867.92600000004</v>
      </c>
      <c r="AF93" s="29">
        <f t="shared" si="160"/>
        <v>113936.54700000002</v>
      </c>
      <c r="AG93" s="29">
        <f t="shared" si="160"/>
        <v>112940.24300000007</v>
      </c>
      <c r="AH93" s="29" t="e">
        <f t="shared" si="160"/>
        <v>#VALUE!</v>
      </c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C93" s="31">
        <f t="shared" si="142"/>
        <v>0.3597677146006108</v>
      </c>
      <c r="BD93" s="31">
        <f t="shared" si="143"/>
        <v>0.34402826206403042</v>
      </c>
      <c r="BE93" s="31">
        <f t="shared" si="144"/>
        <v>0.31779273299320432</v>
      </c>
      <c r="BF93" s="31">
        <f t="shared" si="145"/>
        <v>0.28834345310055165</v>
      </c>
      <c r="BG93" s="31">
        <f t="shared" si="146"/>
        <v>0.32579924802354832</v>
      </c>
      <c r="BH93" s="31">
        <f t="shared" si="147"/>
        <v>0.31939920220916945</v>
      </c>
      <c r="BI93" s="31">
        <f t="shared" si="148"/>
        <v>0.30262799470965823</v>
      </c>
      <c r="BJ93" s="31">
        <f t="shared" si="149"/>
        <v>0.31243606938378521</v>
      </c>
      <c r="BK93" s="31">
        <f t="shared" si="150"/>
        <v>0.29658233589294691</v>
      </c>
      <c r="BL93" s="31">
        <f t="shared" si="151"/>
        <v>0.29299929636634969</v>
      </c>
      <c r="BM93" s="31">
        <f t="shared" si="152"/>
        <v>0.30056672753817321</v>
      </c>
      <c r="BO93" s="37">
        <f t="shared" si="153"/>
        <v>0.31457663971654798</v>
      </c>
    </row>
    <row r="94" spans="1:68" x14ac:dyDescent="0.25">
      <c r="A94" t="s">
        <v>195</v>
      </c>
      <c r="B94" t="s">
        <v>185</v>
      </c>
      <c r="C94" t="s">
        <v>2</v>
      </c>
      <c r="D94" t="s">
        <v>186</v>
      </c>
      <c r="E94" s="29">
        <f>'Energieverbrauch_GHD+A(Landw+F)'!C29</f>
        <v>366682.10800000001</v>
      </c>
      <c r="F94" s="29">
        <f>'Energieverbrauch_GHD+A(Landw+F)'!D29</f>
        <v>377040.95700000005</v>
      </c>
      <c r="G94" s="29">
        <f>'Energieverbrauch_GHD+A(Landw+F)'!E29</f>
        <v>361354.54400000005</v>
      </c>
      <c r="H94" s="29">
        <f>'Energieverbrauch_GHD+A(Landw+F)'!F29</f>
        <v>348755.04199999996</v>
      </c>
      <c r="I94" s="29">
        <f>'Energieverbrauch_GHD+A(Landw+F)'!G29</f>
        <v>330965.63</v>
      </c>
      <c r="J94" s="29">
        <f>'Energieverbrauch_GHD+A(Landw+F)'!H29</f>
        <v>324720.61200000002</v>
      </c>
      <c r="K94" s="29">
        <f>'Energieverbrauch_GHD+A(Landw+F)'!I29</f>
        <v>362369.853</v>
      </c>
      <c r="L94" s="29">
        <f>'Energieverbrauch_GHD+A(Landw+F)'!J29</f>
        <v>326058.36699999997</v>
      </c>
      <c r="M94" s="29">
        <f>'Energieverbrauch_GHD+A(Landw+F)'!K29</f>
        <v>318840.12400000001</v>
      </c>
      <c r="N94" s="29">
        <f>'Energieverbrauch_GHD+A(Landw+F)'!L29</f>
        <v>304679.092</v>
      </c>
      <c r="O94" s="29">
        <f>'Energieverbrauch_GHD+A(Landw+F)'!M29</f>
        <v>303655.12</v>
      </c>
      <c r="P94" s="29">
        <f>'Energieverbrauch_GHD+A(Landw+F)'!N29</f>
        <v>321829.8</v>
      </c>
      <c r="Q94" s="29">
        <f>'Energieverbrauch_GHD+A(Landw+F)'!O29</f>
        <v>318376.33799999999</v>
      </c>
      <c r="R94" s="29">
        <f>'Energieverbrauch_GHD+A(Landw+F)'!P29</f>
        <v>409332.42300000001</v>
      </c>
      <c r="S94" s="29">
        <f>'Energieverbrauch_GHD+A(Landw+F)'!Q29</f>
        <v>402912.59299999999</v>
      </c>
      <c r="T94" s="29">
        <f>'Energieverbrauch_GHD+A(Landw+F)'!R29</f>
        <v>394402.94999999995</v>
      </c>
      <c r="U94" s="29">
        <f>'Energieverbrauch_GHD+A(Landw+F)'!S29</f>
        <v>426929.85800000001</v>
      </c>
      <c r="V94" s="29">
        <f>'Energieverbrauch_GHD+A(Landw+F)'!T29</f>
        <v>368866.82</v>
      </c>
      <c r="W94" s="29">
        <f>'Energieverbrauch_GHD+A(Landw+F)'!U29</f>
        <v>407956.24799999996</v>
      </c>
      <c r="X94" s="29">
        <f>'Energieverbrauch_GHD+A(Landw+F)'!V29</f>
        <v>396235.179</v>
      </c>
      <c r="Y94" s="29">
        <f>'Energieverbrauch_GHD+A(Landw+F)'!W29</f>
        <v>419772.99400000001</v>
      </c>
      <c r="Z94" s="29">
        <f>'Energieverbrauch_GHD+A(Landw+F)'!X29</f>
        <v>372886.87099999998</v>
      </c>
      <c r="AA94" s="29">
        <f>'Energieverbrauch_GHD+A(Landw+F)'!Y29</f>
        <v>387804.43100000004</v>
      </c>
      <c r="AB94" s="29">
        <f>'Energieverbrauch_GHD+A(Landw+F)'!Z29</f>
        <v>404323.52399999998</v>
      </c>
      <c r="AC94" s="29">
        <f>'Energieverbrauch_GHD+A(Landw+F)'!AA29</f>
        <v>374839.30099999998</v>
      </c>
      <c r="AD94" s="29">
        <f>'Energieverbrauch_GHD+A(Landw+F)'!AB29</f>
        <v>391651.16</v>
      </c>
      <c r="AE94" s="29">
        <f>'Energieverbrauch_GHD+A(Landw+F)'!AC29</f>
        <v>387305.35200000001</v>
      </c>
      <c r="AF94" s="29">
        <f>'Energieverbrauch_GHD+A(Landw+F)'!AD29</f>
        <v>388862.86900000001</v>
      </c>
      <c r="AG94" s="29">
        <f>'Energieverbrauch_GHD+A(Landw+F)'!AE29</f>
        <v>375757.63600000006</v>
      </c>
      <c r="AH94" s="29">
        <f>'Energieverbrauch_GHD+A(Landw+F)'!AF29</f>
        <v>358944.72100000002</v>
      </c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O94" s="37"/>
    </row>
    <row r="95" spans="1:68" ht="15" customHeight="1" x14ac:dyDescent="0.25">
      <c r="A95" t="s">
        <v>196</v>
      </c>
      <c r="B95" t="s">
        <v>168</v>
      </c>
      <c r="C95" t="s">
        <v>2</v>
      </c>
      <c r="D95" t="s">
        <v>169</v>
      </c>
      <c r="E95" s="29">
        <f>Landwirtschaft!C53+Fischerei!C53</f>
        <v>12028.017</v>
      </c>
      <c r="F95" s="29">
        <f>Landwirtschaft!D53+Fischerei!D53</f>
        <v>12862.938</v>
      </c>
      <c r="G95" s="29">
        <f>Landwirtschaft!E53+Fischerei!E53</f>
        <v>12374.909</v>
      </c>
      <c r="H95" s="29">
        <f>Landwirtschaft!F53+Fischerei!F53</f>
        <v>12499.9</v>
      </c>
      <c r="I95" s="29">
        <f>Landwirtschaft!G53+Fischerei!G53</f>
        <v>12613.65</v>
      </c>
      <c r="J95" s="29">
        <f>Landwirtschaft!H53+Fischerei!H53</f>
        <v>11769.922</v>
      </c>
      <c r="K95" s="29">
        <f>Landwirtschaft!I53+Fischerei!I53</f>
        <v>12300.549000000001</v>
      </c>
      <c r="L95" s="29">
        <f>Landwirtschaft!J53+Fischerei!J53</f>
        <v>12430.914000000001</v>
      </c>
      <c r="M95" s="29">
        <f>Landwirtschaft!K53+Fischerei!K53</f>
        <v>12672.9</v>
      </c>
      <c r="N95" s="29">
        <f>Landwirtschaft!L53+Fischerei!L53</f>
        <v>12645.28</v>
      </c>
      <c r="O95" s="29">
        <f>Landwirtschaft!M53+Fischerei!M53</f>
        <v>12983.768</v>
      </c>
      <c r="P95" s="29">
        <f>Landwirtschaft!N53+Fischerei!N53</f>
        <v>13001.306</v>
      </c>
      <c r="Q95" s="29">
        <f>Landwirtschaft!O53+Fischerei!O53</f>
        <v>13557.222</v>
      </c>
      <c r="R95" s="29">
        <f>Landwirtschaft!P53+Fischerei!P53</f>
        <v>14606.916999999999</v>
      </c>
      <c r="S95" s="29">
        <f>Landwirtschaft!Q53+Fischerei!Q53</f>
        <v>13000.75</v>
      </c>
      <c r="T95" s="29">
        <f>Landwirtschaft!R53+Fischerei!R53</f>
        <v>13435.306</v>
      </c>
      <c r="U95" s="29">
        <f>Landwirtschaft!S53+Fischerei!S53</f>
        <v>13757.806</v>
      </c>
      <c r="V95" s="29">
        <f>Landwirtschaft!T53+Fischerei!T53</f>
        <v>12855.361000000001</v>
      </c>
      <c r="W95" s="29">
        <f>Landwirtschaft!U53+Fischerei!U53</f>
        <v>12778.167000000001</v>
      </c>
      <c r="X95" s="29">
        <f>Landwirtschaft!V53+Fischerei!V53</f>
        <v>10171.223</v>
      </c>
      <c r="Y95" s="29">
        <f>Landwirtschaft!W53+Fischerei!W53</f>
        <v>9306.360999999999</v>
      </c>
      <c r="Z95" s="29">
        <f>Landwirtschaft!X53+Fischerei!X53</f>
        <v>7781.5840000000007</v>
      </c>
      <c r="AA95" s="29">
        <f>Landwirtschaft!Y53+Fischerei!Y53</f>
        <v>3674.806</v>
      </c>
      <c r="AB95" s="29">
        <f>Landwirtschaft!Z53+Fischerei!Z53</f>
        <v>3766.9979999999996</v>
      </c>
      <c r="AC95" s="29">
        <f>Landwirtschaft!AA53+Fischerei!AA53</f>
        <v>3262.8490000000002</v>
      </c>
      <c r="AD95" s="29">
        <f>Landwirtschaft!AB53+Fischerei!AB53</f>
        <v>3155.4589999999998</v>
      </c>
      <c r="AE95" s="29">
        <f>Landwirtschaft!AC53+Fischerei!AC53</f>
        <v>3295.5790000000002</v>
      </c>
      <c r="AF95" s="29">
        <f>Landwirtschaft!AD53+Fischerei!AD53</f>
        <v>3531.1970000000001</v>
      </c>
      <c r="AG95" s="29">
        <f>Landwirtschaft!AE53+Fischerei!AE53</f>
        <v>3247.6550000000002</v>
      </c>
      <c r="BC95" s="31">
        <f>W95/W103</f>
        <v>0.33006832231987732</v>
      </c>
      <c r="BD95" s="31">
        <f t="shared" ref="BD95:BM95" si="161">X95/X103</f>
        <v>0.28880280615563825</v>
      </c>
      <c r="BE95" s="31">
        <f t="shared" si="161"/>
        <v>0.29017986306573634</v>
      </c>
      <c r="BF95" s="31">
        <f t="shared" si="161"/>
        <v>0.26350530089803154</v>
      </c>
      <c r="BG95" s="31">
        <f t="shared" si="161"/>
        <v>0.14002527675408921</v>
      </c>
      <c r="BH95" s="31">
        <f t="shared" si="161"/>
        <v>0.15103615992825317</v>
      </c>
      <c r="BI95" s="31">
        <f t="shared" si="161"/>
        <v>0.14065828017701604</v>
      </c>
      <c r="BJ95" s="31">
        <f t="shared" si="161"/>
        <v>0.12641583164229178</v>
      </c>
      <c r="BK95" s="31">
        <f t="shared" si="161"/>
        <v>0.12209455363905108</v>
      </c>
      <c r="BL95" s="31">
        <f t="shared" si="161"/>
        <v>0.12167902168770518</v>
      </c>
      <c r="BM95" s="31">
        <f t="shared" si="161"/>
        <v>0.11760220565219742</v>
      </c>
      <c r="BO95" s="37">
        <v>0.20465172324208447</v>
      </c>
      <c r="BP95" t="s">
        <v>226</v>
      </c>
    </row>
    <row r="96" spans="1:68" ht="15" customHeight="1" x14ac:dyDescent="0.25">
      <c r="A96" t="s">
        <v>196</v>
      </c>
      <c r="B96" t="s">
        <v>170</v>
      </c>
      <c r="C96" t="s">
        <v>171</v>
      </c>
      <c r="D96" t="s">
        <v>172</v>
      </c>
      <c r="E96" s="29">
        <f>E103*$BO$96</f>
        <v>5557.5282988798808</v>
      </c>
      <c r="F96" s="29">
        <f t="shared" ref="F96:AG96" si="162">F103*$BO$96</f>
        <v>6064.131935052018</v>
      </c>
      <c r="G96" s="29">
        <f t="shared" si="162"/>
        <v>6054.5392888652877</v>
      </c>
      <c r="H96" s="29">
        <f t="shared" si="162"/>
        <v>6226.1061712343535</v>
      </c>
      <c r="I96" s="29">
        <f t="shared" si="162"/>
        <v>6483.8673976115506</v>
      </c>
      <c r="J96" s="29">
        <f t="shared" si="162"/>
        <v>6435.4239532365928</v>
      </c>
      <c r="K96" s="29">
        <f t="shared" si="162"/>
        <v>6861.4815646556199</v>
      </c>
      <c r="L96" s="29">
        <f t="shared" si="162"/>
        <v>7154.9622800872439</v>
      </c>
      <c r="M96" s="29">
        <f t="shared" si="162"/>
        <v>7556.9477044960586</v>
      </c>
      <c r="N96" s="29">
        <f t="shared" si="162"/>
        <v>7684.0611095423346</v>
      </c>
      <c r="O96" s="29">
        <f t="shared" si="162"/>
        <v>8024.6583041076228</v>
      </c>
      <c r="P96" s="29">
        <f t="shared" si="162"/>
        <v>8560.3497213968276</v>
      </c>
      <c r="Q96" s="29">
        <f t="shared" si="162"/>
        <v>8951.385485602661</v>
      </c>
      <c r="R96" s="29">
        <f t="shared" si="162"/>
        <v>9661.4371874159624</v>
      </c>
      <c r="S96" s="29">
        <f t="shared" si="162"/>
        <v>9595.4582985001252</v>
      </c>
      <c r="T96" s="29">
        <f t="shared" si="162"/>
        <v>10247.816352394651</v>
      </c>
      <c r="U96" s="29">
        <f t="shared" si="162"/>
        <v>10789.819996778035</v>
      </c>
      <c r="V96" s="29">
        <f t="shared" si="162"/>
        <v>10722.937943739413</v>
      </c>
      <c r="W96" s="29">
        <f t="shared" si="162"/>
        <v>10974.522162509742</v>
      </c>
      <c r="X96" s="29">
        <f t="shared" si="162"/>
        <v>9983.7264571407504</v>
      </c>
      <c r="Y96" s="29">
        <f t="shared" si="162"/>
        <v>9091.4578500679563</v>
      </c>
      <c r="Z96" s="29">
        <f t="shared" si="162"/>
        <v>8371.4282540946479</v>
      </c>
      <c r="AA96" s="29">
        <f t="shared" si="162"/>
        <v>7439.587961713647</v>
      </c>
      <c r="AB96" s="29">
        <f t="shared" si="162"/>
        <v>7070.2596026246565</v>
      </c>
      <c r="AC96" s="29">
        <f t="shared" si="162"/>
        <v>6575.860304749488</v>
      </c>
      <c r="AD96" s="29">
        <f t="shared" si="162"/>
        <v>7075.9048036105769</v>
      </c>
      <c r="AE96" s="29">
        <f t="shared" si="162"/>
        <v>7651.6719318860469</v>
      </c>
      <c r="AF96" s="29">
        <f t="shared" si="162"/>
        <v>8226.7280948068583</v>
      </c>
      <c r="AG96" s="29">
        <f t="shared" si="162"/>
        <v>7828.4417879869388</v>
      </c>
      <c r="BO96" s="37">
        <v>0.28347900903485623</v>
      </c>
      <c r="BP96" t="s">
        <v>226</v>
      </c>
    </row>
    <row r="97" spans="1:68" ht="15" customHeight="1" x14ac:dyDescent="0.25">
      <c r="A97" t="s">
        <v>196</v>
      </c>
      <c r="B97" t="s">
        <v>173</v>
      </c>
      <c r="C97" t="s">
        <v>171</v>
      </c>
      <c r="D97" t="s">
        <v>174</v>
      </c>
      <c r="E97" s="29">
        <f>E103*$BO$97</f>
        <v>4200.1541882413767</v>
      </c>
      <c r="F97" s="29">
        <f t="shared" ref="F97:AG97" si="163">F103*$BO$97</f>
        <v>4583.0246424819024</v>
      </c>
      <c r="G97" s="29">
        <f t="shared" si="163"/>
        <v>4575.7749100665706</v>
      </c>
      <c r="H97" s="29">
        <f t="shared" si="163"/>
        <v>4705.4381921574932</v>
      </c>
      <c r="I97" s="29">
        <f t="shared" si="163"/>
        <v>4900.2436589605359</v>
      </c>
      <c r="J97" s="29">
        <f t="shared" si="163"/>
        <v>4863.6320710671689</v>
      </c>
      <c r="K97" s="29">
        <f t="shared" si="163"/>
        <v>5185.6291109013018</v>
      </c>
      <c r="L97" s="29">
        <f t="shared" si="163"/>
        <v>5407.4299169064916</v>
      </c>
      <c r="M97" s="29">
        <f t="shared" si="163"/>
        <v>5711.234175408058</v>
      </c>
      <c r="N97" s="29">
        <f t="shared" si="163"/>
        <v>5807.3013246647415</v>
      </c>
      <c r="O97" s="29">
        <f t="shared" si="163"/>
        <v>6064.7108521240962</v>
      </c>
      <c r="P97" s="29">
        <f t="shared" si="163"/>
        <v>6469.5646700319048</v>
      </c>
      <c r="Q97" s="29">
        <f t="shared" si="163"/>
        <v>6765.0936200351516</v>
      </c>
      <c r="R97" s="29">
        <f t="shared" si="163"/>
        <v>7301.7218599381567</v>
      </c>
      <c r="S97" s="29">
        <f t="shared" si="163"/>
        <v>7251.8576952030498</v>
      </c>
      <c r="T97" s="29">
        <f t="shared" si="163"/>
        <v>7744.8834190397301</v>
      </c>
      <c r="U97" s="29">
        <f t="shared" si="163"/>
        <v>8154.5077618357518</v>
      </c>
      <c r="V97" s="29">
        <f t="shared" si="163"/>
        <v>8103.961022335573</v>
      </c>
      <c r="W97" s="29">
        <f t="shared" si="163"/>
        <v>8294.0981576474351</v>
      </c>
      <c r="X97" s="29">
        <f t="shared" si="163"/>
        <v>7545.2950013169702</v>
      </c>
      <c r="Y97" s="29">
        <f t="shared" si="163"/>
        <v>6870.9546245368037</v>
      </c>
      <c r="Z97" s="29">
        <f t="shared" si="163"/>
        <v>6326.785497445796</v>
      </c>
      <c r="AA97" s="29">
        <f t="shared" si="163"/>
        <v>5622.5384479786844</v>
      </c>
      <c r="AB97" s="29">
        <f t="shared" si="163"/>
        <v>5343.4150731905456</v>
      </c>
      <c r="AC97" s="29">
        <f t="shared" si="163"/>
        <v>4969.7681621973052</v>
      </c>
      <c r="AD97" s="29">
        <f t="shared" si="163"/>
        <v>5347.6814868351248</v>
      </c>
      <c r="AE97" s="29">
        <f t="shared" si="163"/>
        <v>5782.822899568072</v>
      </c>
      <c r="AF97" s="29">
        <f t="shared" si="163"/>
        <v>6217.4269935594011</v>
      </c>
      <c r="AG97" s="29">
        <f t="shared" si="163"/>
        <v>5916.4183779044815</v>
      </c>
      <c r="BO97" s="37">
        <v>0.21424192249569707</v>
      </c>
      <c r="BP97" t="s">
        <v>226</v>
      </c>
    </row>
    <row r="98" spans="1:68" ht="15" customHeight="1" x14ac:dyDescent="0.25">
      <c r="A98" t="s">
        <v>196</v>
      </c>
      <c r="B98" t="s">
        <v>175</v>
      </c>
      <c r="C98" t="s">
        <v>171</v>
      </c>
      <c r="D98" t="s">
        <v>176</v>
      </c>
      <c r="E98" s="29">
        <f>E103*$BO$98</f>
        <v>1165.6254656445005</v>
      </c>
      <c r="F98" s="29">
        <f t="shared" ref="F98:AG98" si="164">F103*$BO$98</f>
        <v>1271.879553352765</v>
      </c>
      <c r="G98" s="29">
        <f t="shared" si="164"/>
        <v>1269.8676098993374</v>
      </c>
      <c r="H98" s="29">
        <f t="shared" si="164"/>
        <v>1305.8517230510281</v>
      </c>
      <c r="I98" s="29">
        <f t="shared" si="164"/>
        <v>1359.914074758994</v>
      </c>
      <c r="J98" s="29">
        <f t="shared" si="164"/>
        <v>1349.7536384336649</v>
      </c>
      <c r="K98" s="29">
        <f t="shared" si="164"/>
        <v>1439.1141553745831</v>
      </c>
      <c r="L98" s="29">
        <f t="shared" si="164"/>
        <v>1500.6682451039355</v>
      </c>
      <c r="M98" s="29">
        <f t="shared" si="164"/>
        <v>1584.9799071072161</v>
      </c>
      <c r="N98" s="29">
        <f t="shared" si="164"/>
        <v>1611.6404320705501</v>
      </c>
      <c r="O98" s="29">
        <f t="shared" si="164"/>
        <v>1683.0766429473158</v>
      </c>
      <c r="P98" s="29">
        <f t="shared" si="164"/>
        <v>1795.4315468072461</v>
      </c>
      <c r="Q98" s="29">
        <f t="shared" si="164"/>
        <v>1877.4466478060021</v>
      </c>
      <c r="R98" s="29">
        <f t="shared" si="164"/>
        <v>2026.3715476980301</v>
      </c>
      <c r="S98" s="29">
        <f t="shared" si="164"/>
        <v>2012.5332604272789</v>
      </c>
      <c r="T98" s="29">
        <f t="shared" si="164"/>
        <v>2149.3576038122701</v>
      </c>
      <c r="U98" s="29">
        <f t="shared" si="164"/>
        <v>2263.0364222346129</v>
      </c>
      <c r="V98" s="29">
        <f t="shared" si="164"/>
        <v>2249.0087070303348</v>
      </c>
      <c r="W98" s="29">
        <f t="shared" si="164"/>
        <v>2301.7755048552017</v>
      </c>
      <c r="X98" s="29">
        <f t="shared" si="164"/>
        <v>2093.9678890735477</v>
      </c>
      <c r="Y98" s="29">
        <f t="shared" si="164"/>
        <v>1906.8251603880599</v>
      </c>
      <c r="Z98" s="29">
        <f t="shared" si="164"/>
        <v>1755.8075158619192</v>
      </c>
      <c r="AA98" s="29">
        <f t="shared" si="164"/>
        <v>1560.3650968045426</v>
      </c>
      <c r="AB98" s="29">
        <f t="shared" si="164"/>
        <v>1482.9028658653694</v>
      </c>
      <c r="AC98" s="29">
        <f t="shared" si="164"/>
        <v>1379.2084929701009</v>
      </c>
      <c r="AD98" s="29">
        <f t="shared" si="164"/>
        <v>1484.0868796344394</v>
      </c>
      <c r="AE98" s="29">
        <f t="shared" si="164"/>
        <v>1604.8471872579125</v>
      </c>
      <c r="AF98" s="29">
        <f t="shared" si="164"/>
        <v>1725.4583783536752</v>
      </c>
      <c r="AG98" s="29">
        <f t="shared" si="164"/>
        <v>1641.922562271485</v>
      </c>
      <c r="BO98" s="37">
        <v>5.945635076177553E-2</v>
      </c>
      <c r="BP98" t="s">
        <v>226</v>
      </c>
    </row>
    <row r="99" spans="1:68" ht="15" customHeight="1" x14ac:dyDescent="0.25">
      <c r="A99" t="s">
        <v>196</v>
      </c>
      <c r="B99" t="s">
        <v>177</v>
      </c>
      <c r="C99" t="s">
        <v>171</v>
      </c>
      <c r="D99" t="s">
        <v>178</v>
      </c>
      <c r="E99" s="29">
        <f>E103*$BO$99</f>
        <v>1491.5824213760561</v>
      </c>
      <c r="F99" s="29">
        <f t="shared" ref="F99:AG99" si="165">F103*$BO$99</f>
        <v>1627.549534394959</v>
      </c>
      <c r="G99" s="29">
        <f t="shared" si="165"/>
        <v>1624.9749685705274</v>
      </c>
      <c r="H99" s="29">
        <f t="shared" si="165"/>
        <v>1671.0217239030319</v>
      </c>
      <c r="I99" s="29">
        <f t="shared" si="165"/>
        <v>1740.2021389184715</v>
      </c>
      <c r="J99" s="29">
        <f t="shared" si="165"/>
        <v>1727.2004255353552</v>
      </c>
      <c r="K99" s="29">
        <f t="shared" si="165"/>
        <v>1841.5498286349625</v>
      </c>
      <c r="L99" s="29">
        <f t="shared" si="165"/>
        <v>1920.3169806149008</v>
      </c>
      <c r="M99" s="29">
        <f t="shared" si="165"/>
        <v>2028.2056606992523</v>
      </c>
      <c r="N99" s="29">
        <f t="shared" si="165"/>
        <v>2062.3215680400199</v>
      </c>
      <c r="O99" s="29">
        <f t="shared" si="165"/>
        <v>2153.7342898224674</v>
      </c>
      <c r="P99" s="29">
        <f t="shared" si="165"/>
        <v>2297.5082588136188</v>
      </c>
      <c r="Q99" s="29">
        <f t="shared" si="165"/>
        <v>2402.4581647162718</v>
      </c>
      <c r="R99" s="29">
        <f t="shared" si="165"/>
        <v>2593.0286089380911</v>
      </c>
      <c r="S99" s="29">
        <f t="shared" si="165"/>
        <v>2575.3205657944118</v>
      </c>
      <c r="T99" s="29">
        <f t="shared" si="165"/>
        <v>2750.4066388294846</v>
      </c>
      <c r="U99" s="29">
        <f t="shared" si="165"/>
        <v>2895.8747434987777</v>
      </c>
      <c r="V99" s="29">
        <f t="shared" si="165"/>
        <v>2877.9243005585126</v>
      </c>
      <c r="W99" s="29">
        <f t="shared" si="165"/>
        <v>2945.4468713907804</v>
      </c>
      <c r="X99" s="29">
        <f t="shared" si="165"/>
        <v>2679.5276753335806</v>
      </c>
      <c r="Y99" s="29">
        <f t="shared" si="165"/>
        <v>2440.0521211157602</v>
      </c>
      <c r="Z99" s="29">
        <f t="shared" si="165"/>
        <v>2246.8037145461071</v>
      </c>
      <c r="AA99" s="29">
        <f t="shared" si="165"/>
        <v>1996.7075342125652</v>
      </c>
      <c r="AB99" s="29">
        <f t="shared" si="165"/>
        <v>1897.5836686186046</v>
      </c>
      <c r="AC99" s="29">
        <f t="shared" si="165"/>
        <v>1764.8920722483449</v>
      </c>
      <c r="AD99" s="29">
        <f t="shared" si="165"/>
        <v>1899.0987814714588</v>
      </c>
      <c r="AE99" s="29">
        <f t="shared" si="165"/>
        <v>2053.6286517943781</v>
      </c>
      <c r="AF99" s="29">
        <f t="shared" si="165"/>
        <v>2207.9677064582161</v>
      </c>
      <c r="AG99" s="29">
        <f t="shared" si="165"/>
        <v>2101.0718308138012</v>
      </c>
      <c r="BO99" s="37">
        <v>7.6082798677015742E-2</v>
      </c>
      <c r="BP99" t="s">
        <v>226</v>
      </c>
    </row>
    <row r="100" spans="1:68" ht="15" customHeight="1" x14ac:dyDescent="0.25">
      <c r="A100" t="s">
        <v>196</v>
      </c>
      <c r="B100" t="s">
        <v>179</v>
      </c>
      <c r="C100" t="s">
        <v>171</v>
      </c>
      <c r="D100" t="s">
        <v>180</v>
      </c>
      <c r="E100" s="29">
        <f>E103*$BO$100</f>
        <v>1080.0917237855185</v>
      </c>
      <c r="F100" s="29">
        <f t="shared" ref="F100:AG100" si="166">F103*$BO$100</f>
        <v>1178.5488733027705</v>
      </c>
      <c r="G100" s="29">
        <f t="shared" si="166"/>
        <v>1176.6845665105625</v>
      </c>
      <c r="H100" s="29">
        <f t="shared" si="166"/>
        <v>1210.0281609570111</v>
      </c>
      <c r="I100" s="29">
        <f t="shared" si="166"/>
        <v>1260.1234105626545</v>
      </c>
      <c r="J100" s="29">
        <f t="shared" si="166"/>
        <v>1250.7085483204594</v>
      </c>
      <c r="K100" s="29">
        <f t="shared" si="166"/>
        <v>1333.5117793975314</v>
      </c>
      <c r="L100" s="29">
        <f t="shared" si="166"/>
        <v>1390.5490223553834</v>
      </c>
      <c r="M100" s="29">
        <f t="shared" si="166"/>
        <v>1468.6738840990258</v>
      </c>
      <c r="N100" s="29">
        <f t="shared" si="166"/>
        <v>1493.3780564197227</v>
      </c>
      <c r="O100" s="29">
        <f t="shared" si="166"/>
        <v>1559.5722692442764</v>
      </c>
      <c r="P100" s="29">
        <f t="shared" si="166"/>
        <v>1663.682556264069</v>
      </c>
      <c r="Q100" s="29">
        <f t="shared" si="166"/>
        <v>1739.6793789357578</v>
      </c>
      <c r="R100" s="29">
        <f t="shared" si="166"/>
        <v>1877.6761511236639</v>
      </c>
      <c r="S100" s="29">
        <f t="shared" si="166"/>
        <v>1864.8533190965338</v>
      </c>
      <c r="T100" s="29">
        <f t="shared" si="166"/>
        <v>1991.6374751211315</v>
      </c>
      <c r="U100" s="29">
        <f t="shared" si="166"/>
        <v>2096.9745276878407</v>
      </c>
      <c r="V100" s="29">
        <f t="shared" si="166"/>
        <v>2083.9761679725407</v>
      </c>
      <c r="W100" s="29">
        <f t="shared" si="166"/>
        <v>2132.870931600401</v>
      </c>
      <c r="X100" s="29">
        <f t="shared" si="166"/>
        <v>1940.3122645492642</v>
      </c>
      <c r="Y100" s="29">
        <f t="shared" si="166"/>
        <v>1766.9020926051649</v>
      </c>
      <c r="Z100" s="29">
        <f t="shared" si="166"/>
        <v>1626.9661416450688</v>
      </c>
      <c r="AA100" s="29">
        <f t="shared" si="166"/>
        <v>1445.8653116423764</v>
      </c>
      <c r="AB100" s="29">
        <f t="shared" si="166"/>
        <v>1374.087268858194</v>
      </c>
      <c r="AC100" s="29">
        <f t="shared" si="166"/>
        <v>1278.0020019621231</v>
      </c>
      <c r="AD100" s="29">
        <f t="shared" si="166"/>
        <v>1375.1843995494094</v>
      </c>
      <c r="AE100" s="29">
        <f t="shared" si="166"/>
        <v>1487.0833007576011</v>
      </c>
      <c r="AF100" s="29">
        <f t="shared" si="166"/>
        <v>1598.84402762746</v>
      </c>
      <c r="AG100" s="29">
        <f t="shared" si="166"/>
        <v>1521.4380801345792</v>
      </c>
      <c r="BO100" s="37">
        <v>5.5093436337009687E-2</v>
      </c>
      <c r="BP100" t="s">
        <v>226</v>
      </c>
    </row>
    <row r="101" spans="1:68" ht="15" customHeight="1" x14ac:dyDescent="0.25">
      <c r="A101" t="s">
        <v>196</v>
      </c>
      <c r="B101" t="s">
        <v>181</v>
      </c>
      <c r="C101" t="s">
        <v>171</v>
      </c>
      <c r="D101" t="s">
        <v>182</v>
      </c>
      <c r="E101" s="29">
        <f>E103*$BO$101</f>
        <v>759.63315923432265</v>
      </c>
      <c r="F101" s="29">
        <f t="shared" ref="F101:AG101" si="167">F103*$BO$101</f>
        <v>828.87849635705027</v>
      </c>
      <c r="G101" s="29">
        <f t="shared" si="167"/>
        <v>827.56732136407516</v>
      </c>
      <c r="H101" s="29">
        <f t="shared" si="167"/>
        <v>851.01801488555736</v>
      </c>
      <c r="I101" s="29">
        <f t="shared" si="167"/>
        <v>886.25021959794503</v>
      </c>
      <c r="J101" s="29">
        <f t="shared" si="167"/>
        <v>879.62870645114594</v>
      </c>
      <c r="K101" s="29">
        <f t="shared" si="167"/>
        <v>937.86457534331089</v>
      </c>
      <c r="L101" s="29">
        <f t="shared" si="167"/>
        <v>977.97911386623787</v>
      </c>
      <c r="M101" s="29">
        <f t="shared" si="167"/>
        <v>1032.9246654653837</v>
      </c>
      <c r="N101" s="29">
        <f t="shared" si="167"/>
        <v>1050.2992162123041</v>
      </c>
      <c r="O101" s="29">
        <f t="shared" si="167"/>
        <v>1096.8538910640946</v>
      </c>
      <c r="P101" s="29">
        <f t="shared" si="167"/>
        <v>1170.0751041296451</v>
      </c>
      <c r="Q101" s="29">
        <f t="shared" si="167"/>
        <v>1223.5239966880788</v>
      </c>
      <c r="R101" s="29">
        <f t="shared" si="167"/>
        <v>1320.5777206568539</v>
      </c>
      <c r="S101" s="29">
        <f t="shared" si="167"/>
        <v>1311.5593676886813</v>
      </c>
      <c r="T101" s="29">
        <f t="shared" si="167"/>
        <v>1400.7272104384397</v>
      </c>
      <c r="U101" s="29">
        <f t="shared" si="167"/>
        <v>1474.8112129944768</v>
      </c>
      <c r="V101" s="29">
        <f t="shared" si="167"/>
        <v>1465.6694106475511</v>
      </c>
      <c r="W101" s="29">
        <f t="shared" si="167"/>
        <v>1500.0573084035593</v>
      </c>
      <c r="X101" s="29">
        <f t="shared" si="167"/>
        <v>1364.6299688834097</v>
      </c>
      <c r="Y101" s="29">
        <f t="shared" si="167"/>
        <v>1242.6698484081032</v>
      </c>
      <c r="Z101" s="29">
        <f t="shared" si="167"/>
        <v>1144.2522916605008</v>
      </c>
      <c r="AA101" s="29">
        <f t="shared" si="167"/>
        <v>1016.883298263583</v>
      </c>
      <c r="AB101" s="29">
        <f t="shared" si="167"/>
        <v>966.40149176227487</v>
      </c>
      <c r="AC101" s="29">
        <f t="shared" si="167"/>
        <v>898.82430989820068</v>
      </c>
      <c r="AD101" s="29">
        <f t="shared" si="167"/>
        <v>967.17310850065689</v>
      </c>
      <c r="AE101" s="29">
        <f t="shared" si="167"/>
        <v>1045.8720874556216</v>
      </c>
      <c r="AF101" s="29">
        <f t="shared" si="167"/>
        <v>1124.4738878035832</v>
      </c>
      <c r="AG101" s="29">
        <f t="shared" si="167"/>
        <v>1070.0339516919912</v>
      </c>
      <c r="BO101" s="37">
        <v>3.874745095821909E-2</v>
      </c>
      <c r="BP101" t="s">
        <v>226</v>
      </c>
    </row>
    <row r="102" spans="1:68" ht="15" customHeight="1" x14ac:dyDescent="0.25">
      <c r="A102" t="s">
        <v>196</v>
      </c>
      <c r="B102" t="s">
        <v>183</v>
      </c>
      <c r="C102" t="s">
        <v>2</v>
      </c>
      <c r="D102" t="s">
        <v>184</v>
      </c>
      <c r="E102" s="29">
        <f>E103-SUM(E95:E101)</f>
        <v>-6677.906257161656</v>
      </c>
      <c r="F102" s="29">
        <f t="shared" ref="F102" si="168">F103-SUM(F95:F101)</f>
        <v>-7025.1310349414671</v>
      </c>
      <c r="G102" s="29">
        <f t="shared" ref="G102" si="169">G103-SUM(G95:G101)</f>
        <v>-6546.3366652763616</v>
      </c>
      <c r="H102" s="29">
        <f t="shared" ref="H102" si="170">H103-SUM(H95:H101)</f>
        <v>-6506.1639861884796</v>
      </c>
      <c r="I102" s="29">
        <f t="shared" ref="I102" si="171">I103-SUM(I95:I101)</f>
        <v>-6371.7729004101529</v>
      </c>
      <c r="J102" s="29">
        <f t="shared" ref="J102" si="172">J103-SUM(J95:J101)</f>
        <v>-5574.680343044387</v>
      </c>
      <c r="K102" s="29">
        <f t="shared" ref="K102" si="173">K103-SUM(K95:K101)</f>
        <v>-5695.1510143073137</v>
      </c>
      <c r="L102" s="29">
        <f t="shared" ref="L102" si="174">L103-SUM(L95:L101)</f>
        <v>-5542.9885589341902</v>
      </c>
      <c r="M102" s="29">
        <f t="shared" ref="M102" si="175">M103-SUM(M95:M101)</f>
        <v>-5397.9919972749958</v>
      </c>
      <c r="N102" s="29">
        <f t="shared" ref="N102" si="176">N103-SUM(N95:N101)</f>
        <v>-5248.0027069496755</v>
      </c>
      <c r="O102" s="29">
        <f t="shared" ref="O102" si="177">O103-SUM(O95:O101)</f>
        <v>-5258.6052493098687</v>
      </c>
      <c r="P102" s="29">
        <f t="shared" ref="P102" si="178">P103-SUM(P95:P101)</f>
        <v>-4760.4448574433081</v>
      </c>
      <c r="Q102" s="29">
        <f t="shared" ref="Q102" si="179">Q103-SUM(Q95:Q101)</f>
        <v>-4939.919293783918</v>
      </c>
      <c r="R102" s="29">
        <f t="shared" ref="R102" si="180">R103-SUM(R95:R101)</f>
        <v>-5306.0630757707549</v>
      </c>
      <c r="S102" s="29">
        <f t="shared" ref="S102" si="181">S103-SUM(S95:S101)</f>
        <v>-3763.4125067100758</v>
      </c>
      <c r="T102" s="29">
        <f t="shared" ref="T102" si="182">T103-SUM(T95:T101)</f>
        <v>-3569.9576996357137</v>
      </c>
      <c r="U102" s="29">
        <f t="shared" ref="U102" si="183">U103-SUM(U95:U101)</f>
        <v>-3370.6826650294897</v>
      </c>
      <c r="V102" s="29">
        <f t="shared" ref="V102" si="184">V103-SUM(V95:V101)</f>
        <v>-2532.6235522839343</v>
      </c>
      <c r="W102" s="29">
        <f t="shared" ref="W102" si="185">W103-SUM(W95:W101)</f>
        <v>-2213.2349364071124</v>
      </c>
      <c r="X102" s="29">
        <f t="shared" ref="X102" si="186">X103-SUM(X95:X101)</f>
        <v>-560.10825629752799</v>
      </c>
      <c r="Y102" s="29">
        <f t="shared" ref="Y102" si="187">Y103-SUM(Y95:Y101)</f>
        <v>-554.21369712184242</v>
      </c>
      <c r="Z102" s="29">
        <f t="shared" ref="Z102" si="188">Z103-SUM(Z95:Z101)</f>
        <v>277.40658474596421</v>
      </c>
      <c r="AA102" s="29">
        <f t="shared" ref="AA102" si="189">AA103-SUM(AA95:AA101)</f>
        <v>3487.122349384601</v>
      </c>
      <c r="AB102" s="29">
        <f t="shared" ref="AB102" si="190">AB103-SUM(AB95:AB101)</f>
        <v>3039.3860290803532</v>
      </c>
      <c r="AC102" s="29">
        <f t="shared" ref="AC102" si="191">AC103-SUM(AC95:AC101)</f>
        <v>3067.5876559744356</v>
      </c>
      <c r="AD102" s="29">
        <f t="shared" ref="AD102" si="192">AD103-SUM(AD95:AD101)</f>
        <v>3656.3595403983345</v>
      </c>
      <c r="AE102" s="29">
        <f t="shared" ref="AE102" si="193">AE103-SUM(AE95:AE101)</f>
        <v>4070.5179412803664</v>
      </c>
      <c r="AF102" s="29">
        <f t="shared" ref="AF102" si="194">AF103-SUM(AF95:AF101)</f>
        <v>4388.493911390804</v>
      </c>
      <c r="AG102" s="29">
        <f t="shared" ref="AG102" si="195">AG103-SUM(AG95:AG101)</f>
        <v>4288.6144091967217</v>
      </c>
      <c r="BO102" s="37">
        <v>6.8247308493342193E-2</v>
      </c>
      <c r="BP102" t="s">
        <v>226</v>
      </c>
    </row>
    <row r="103" spans="1:68" ht="15" customHeight="1" x14ac:dyDescent="0.25">
      <c r="A103" t="s">
        <v>196</v>
      </c>
      <c r="B103" t="s">
        <v>185</v>
      </c>
      <c r="C103" t="s">
        <v>2</v>
      </c>
      <c r="D103" t="s">
        <v>186</v>
      </c>
      <c r="E103" s="29">
        <f>'Energieverbrauch_GHD+A(Landw+F)'!C47</f>
        <v>19604.725999999999</v>
      </c>
      <c r="F103" s="29">
        <f>'Energieverbrauch_GHD+A(Landw+F)'!D47</f>
        <v>21391.82</v>
      </c>
      <c r="G103" s="29">
        <f>'Energieverbrauch_GHD+A(Landw+F)'!E47</f>
        <v>21357.981</v>
      </c>
      <c r="H103" s="29">
        <f>'Energieverbrauch_GHD+A(Landw+F)'!F47</f>
        <v>21963.199999999997</v>
      </c>
      <c r="I103" s="29">
        <f>'Energieverbrauch_GHD+A(Landw+F)'!G47</f>
        <v>22872.477999999999</v>
      </c>
      <c r="J103" s="29">
        <f>'Energieverbrauch_GHD+A(Landw+F)'!H47</f>
        <v>22701.589</v>
      </c>
      <c r="K103" s="29">
        <f>'Energieverbrauch_GHD+A(Landw+F)'!I47</f>
        <v>24204.548999999999</v>
      </c>
      <c r="L103" s="29">
        <f>'Energieverbrauch_GHD+A(Landw+F)'!J47</f>
        <v>25239.830999999998</v>
      </c>
      <c r="M103" s="29">
        <f>'Energieverbrauch_GHD+A(Landw+F)'!K47</f>
        <v>26657.874</v>
      </c>
      <c r="N103" s="29">
        <f>'Energieverbrauch_GHD+A(Landw+F)'!L47</f>
        <v>27106.279000000002</v>
      </c>
      <c r="O103" s="29">
        <f>'Energieverbrauch_GHD+A(Landw+F)'!M47</f>
        <v>28307.769</v>
      </c>
      <c r="P103" s="29">
        <f>'Energieverbrauch_GHD+A(Landw+F)'!N47</f>
        <v>30197.473000000002</v>
      </c>
      <c r="Q103" s="29">
        <f>'Energieverbrauch_GHD+A(Landw+F)'!O47</f>
        <v>31576.89</v>
      </c>
      <c r="R103" s="29">
        <f>'Energieverbrauch_GHD+A(Landw+F)'!P47</f>
        <v>34081.667000000001</v>
      </c>
      <c r="S103" s="29">
        <f>'Energieverbrauch_GHD+A(Landw+F)'!Q47</f>
        <v>33848.92</v>
      </c>
      <c r="T103" s="29">
        <f>'Energieverbrauch_GHD+A(Landw+F)'!R47</f>
        <v>36150.176999999996</v>
      </c>
      <c r="U103" s="29">
        <f>'Energieverbrauch_GHD+A(Landw+F)'!S47</f>
        <v>38062.148000000001</v>
      </c>
      <c r="V103" s="29">
        <f>'Energieverbrauch_GHD+A(Landw+F)'!T47</f>
        <v>37826.214999999997</v>
      </c>
      <c r="W103" s="29">
        <f>'Energieverbrauch_GHD+A(Landw+F)'!U47</f>
        <v>38713.703000000001</v>
      </c>
      <c r="X103" s="29">
        <f>'Energieverbrauch_GHD+A(Landw+F)'!V47</f>
        <v>35218.573999999993</v>
      </c>
      <c r="Y103" s="29">
        <f>'Energieverbrauch_GHD+A(Landw+F)'!W47</f>
        <v>32071.009000000002</v>
      </c>
      <c r="Z103" s="29">
        <f>'Energieverbrauch_GHD+A(Landw+F)'!X47</f>
        <v>29531.034000000003</v>
      </c>
      <c r="AA103" s="29">
        <f>'Energieverbrauch_GHD+A(Landw+F)'!Y47</f>
        <v>26243.876</v>
      </c>
      <c r="AB103" s="29">
        <f>'Energieverbrauch_GHD+A(Landw+F)'!Z47</f>
        <v>24941.034</v>
      </c>
      <c r="AC103" s="29">
        <f>'Energieverbrauch_GHD+A(Landw+F)'!AA47</f>
        <v>23196.992000000002</v>
      </c>
      <c r="AD103" s="29">
        <f>'Energieverbrauch_GHD+A(Landw+F)'!AB47</f>
        <v>24960.948</v>
      </c>
      <c r="AE103" s="29">
        <f>'Energieverbrauch_GHD+A(Landw+F)'!AC47</f>
        <v>26992.022999999997</v>
      </c>
      <c r="AF103" s="29">
        <f>'Energieverbrauch_GHD+A(Landw+F)'!AD47</f>
        <v>29020.59</v>
      </c>
      <c r="AG103" s="29">
        <f>'Energieverbrauch_GHD+A(Landw+F)'!AE47</f>
        <v>27615.595999999998</v>
      </c>
      <c r="BO103" s="37"/>
    </row>
    <row r="104" spans="1:68" ht="15" customHeight="1" x14ac:dyDescent="0.25">
      <c r="A104" t="s">
        <v>197</v>
      </c>
      <c r="B104" t="s">
        <v>168</v>
      </c>
      <c r="C104" t="s">
        <v>2</v>
      </c>
      <c r="D104" t="s">
        <v>169</v>
      </c>
      <c r="E104" s="29">
        <f>Landwirtschaft!C101+Fischerei!C101</f>
        <v>13223.902</v>
      </c>
      <c r="F104" s="29">
        <f>Landwirtschaft!D101+Fischerei!D101</f>
        <v>11161.589</v>
      </c>
      <c r="G104" s="29">
        <f>Landwirtschaft!E101+Fischerei!E101</f>
        <v>8811.2939999999999</v>
      </c>
      <c r="H104" s="29">
        <f>Landwirtschaft!F101+Fischerei!F101</f>
        <v>7809.8059999999996</v>
      </c>
      <c r="I104" s="29">
        <f>Landwirtschaft!G101+Fischerei!G101</f>
        <v>7948.9889999999996</v>
      </c>
      <c r="J104" s="29">
        <f>Landwirtschaft!H101+Fischerei!H101</f>
        <v>7726.3980000000001</v>
      </c>
      <c r="K104" s="29">
        <f>Landwirtschaft!I101+Fischerei!I101</f>
        <v>8261.4330000000009</v>
      </c>
      <c r="L104" s="29">
        <f>Landwirtschaft!J101+Fischerei!J101</f>
        <v>8058.6570000000002</v>
      </c>
      <c r="M104" s="29">
        <f>Landwirtschaft!K101+Fischerei!K101</f>
        <v>8258.1029999999992</v>
      </c>
      <c r="N104" s="29">
        <f>Landwirtschaft!L101+Fischerei!L101</f>
        <v>8403.634</v>
      </c>
      <c r="O104" s="29">
        <f>Landwirtschaft!M101+Fischerei!M101</f>
        <v>7794.6629999999996</v>
      </c>
      <c r="P104" s="29">
        <f>Landwirtschaft!N101+Fischerei!N101</f>
        <v>7360.4939999999997</v>
      </c>
      <c r="Q104" s="29">
        <f>Landwirtschaft!O101+Fischerei!O101</f>
        <v>7603.5469999999996</v>
      </c>
      <c r="R104" s="29">
        <f>Landwirtschaft!P101+Fischerei!P101</f>
        <v>7166.076</v>
      </c>
      <c r="S104" s="29">
        <f>Landwirtschaft!Q101+Fischerei!Q101</f>
        <v>6822.6279999999997</v>
      </c>
      <c r="T104" s="29">
        <f>Landwirtschaft!R101+Fischerei!R101</f>
        <v>6518.8490000000002</v>
      </c>
      <c r="U104" s="29">
        <f>Landwirtschaft!S101+Fischerei!S101</f>
        <v>6400.9110000000001</v>
      </c>
      <c r="V104" s="29">
        <f>Landwirtschaft!T101+Fischerei!T101</f>
        <v>5795.9530000000004</v>
      </c>
      <c r="W104" s="29">
        <f>Landwirtschaft!U101+Fischerei!U101</f>
        <v>6126.1940000000004</v>
      </c>
      <c r="X104" s="29">
        <f>Landwirtschaft!V101+Fischerei!V101</f>
        <v>5139.2</v>
      </c>
      <c r="Y104" s="29">
        <f>Landwirtschaft!W101+Fischerei!W101</f>
        <v>5676.2309999999998</v>
      </c>
      <c r="Z104" s="29">
        <f>Landwirtschaft!X101+Fischerei!X101</f>
        <v>5619.9780000000001</v>
      </c>
      <c r="AA104" s="29">
        <f>Landwirtschaft!Y101+Fischerei!Y101</f>
        <v>4642.4309999999996</v>
      </c>
      <c r="AB104" s="29">
        <f>Landwirtschaft!Z101+Fischerei!Z101</f>
        <v>6081.2090000000007</v>
      </c>
      <c r="AC104" s="29">
        <f>Landwirtschaft!AA101+Fischerei!AA101</f>
        <v>6921.6670000000004</v>
      </c>
      <c r="AD104" s="29">
        <f>Landwirtschaft!AB101+Fischerei!AB101</f>
        <v>6729.652</v>
      </c>
      <c r="AE104" s="29">
        <f>Landwirtschaft!AC101+Fischerei!AC101</f>
        <v>7561.2759999999998</v>
      </c>
      <c r="AF104" s="29">
        <f>Landwirtschaft!AD101+Fischerei!AD101</f>
        <v>7114.7510000000002</v>
      </c>
      <c r="AG104" s="29">
        <f>Landwirtschaft!AE101+Fischerei!AE101</f>
        <v>7563.8429999999998</v>
      </c>
      <c r="BC104" s="31">
        <f>W104/W112</f>
        <v>0.16118280966891529</v>
      </c>
      <c r="BD104" s="31">
        <f t="shared" ref="BD104:BM104" si="196">X104/X112</f>
        <v>0.13208370239212291</v>
      </c>
      <c r="BE104" s="31">
        <f t="shared" si="196"/>
        <v>0.13800065321540836</v>
      </c>
      <c r="BF104" s="31">
        <f t="shared" si="196"/>
        <v>0.1366278139726749</v>
      </c>
      <c r="BG104" s="31">
        <f t="shared" si="196"/>
        <v>0.14499409239844874</v>
      </c>
      <c r="BH104" s="31">
        <f t="shared" si="196"/>
        <v>0.18282881260209735</v>
      </c>
      <c r="BI104" s="31">
        <f t="shared" si="196"/>
        <v>0.21962003081808812</v>
      </c>
      <c r="BJ104" s="31">
        <f t="shared" si="196"/>
        <v>0.20797371669640929</v>
      </c>
      <c r="BK104" s="31">
        <f t="shared" si="196"/>
        <v>0.22887232326622448</v>
      </c>
      <c r="BL104" s="31">
        <f t="shared" si="196"/>
        <v>0.22109824694496169</v>
      </c>
      <c r="BM104" s="31">
        <f t="shared" si="196"/>
        <v>0.23658159029855219</v>
      </c>
      <c r="BO104" s="37">
        <v>0.1508334098721639</v>
      </c>
      <c r="BP104" t="s">
        <v>227</v>
      </c>
    </row>
    <row r="105" spans="1:68" ht="15" customHeight="1" x14ac:dyDescent="0.25">
      <c r="A105" t="s">
        <v>197</v>
      </c>
      <c r="B105" t="s">
        <v>170</v>
      </c>
      <c r="C105" t="s">
        <v>171</v>
      </c>
      <c r="D105" t="s">
        <v>172</v>
      </c>
      <c r="E105" s="29">
        <f>E112*$BO$105</f>
        <v>3644.3213261049013</v>
      </c>
      <c r="F105" s="29">
        <f t="shared" ref="F105:AH105" si="197">F112*$BO$105</f>
        <v>3874.6139143166642</v>
      </c>
      <c r="G105" s="29">
        <f t="shared" si="197"/>
        <v>3167.6060816819349</v>
      </c>
      <c r="H105" s="29">
        <f t="shared" si="197"/>
        <v>3544.4739277595595</v>
      </c>
      <c r="I105" s="29">
        <f t="shared" si="197"/>
        <v>3826.950979827931</v>
      </c>
      <c r="J105" s="29">
        <f t="shared" si="197"/>
        <v>3813.5703913069942</v>
      </c>
      <c r="K105" s="29">
        <f t="shared" si="197"/>
        <v>4261.1606343996118</v>
      </c>
      <c r="L105" s="29">
        <f t="shared" si="197"/>
        <v>4130.5216250266794</v>
      </c>
      <c r="M105" s="29">
        <f t="shared" si="197"/>
        <v>4190.5211611857667</v>
      </c>
      <c r="N105" s="29">
        <f t="shared" si="197"/>
        <v>4250.3221166631583</v>
      </c>
      <c r="O105" s="29">
        <f t="shared" si="197"/>
        <v>4264.2508354773327</v>
      </c>
      <c r="P105" s="29">
        <f t="shared" si="197"/>
        <v>4421.1676634196556</v>
      </c>
      <c r="Q105" s="29">
        <f t="shared" si="197"/>
        <v>4177.0811571661607</v>
      </c>
      <c r="R105" s="29">
        <f t="shared" si="197"/>
        <v>4269.8338093381371</v>
      </c>
      <c r="S105" s="29">
        <f t="shared" si="197"/>
        <v>4767.4376187850521</v>
      </c>
      <c r="T105" s="29">
        <f t="shared" si="197"/>
        <v>4684.9076065010486</v>
      </c>
      <c r="U105" s="29">
        <f t="shared" si="197"/>
        <v>4306.7242873961159</v>
      </c>
      <c r="V105" s="29">
        <f t="shared" si="197"/>
        <v>3801.4868262595201</v>
      </c>
      <c r="W105" s="29">
        <f t="shared" si="197"/>
        <v>3770.0312296758452</v>
      </c>
      <c r="X105" s="29">
        <f t="shared" si="197"/>
        <v>3859.3948178360574</v>
      </c>
      <c r="Y105" s="29">
        <f t="shared" si="197"/>
        <v>4079.9218389776602</v>
      </c>
      <c r="Z105" s="29">
        <f t="shared" si="197"/>
        <v>4080.0775690826881</v>
      </c>
      <c r="AA105" s="29">
        <f t="shared" si="197"/>
        <v>3175.9091744409329</v>
      </c>
      <c r="AB105" s="29">
        <f t="shared" si="197"/>
        <v>3299.2727113657484</v>
      </c>
      <c r="AC105" s="29">
        <f t="shared" si="197"/>
        <v>3126.1634241908223</v>
      </c>
      <c r="AD105" s="29">
        <f t="shared" si="197"/>
        <v>3209.6455723207855</v>
      </c>
      <c r="AE105" s="29">
        <f t="shared" si="197"/>
        <v>3276.98713818944</v>
      </c>
      <c r="AF105" s="29">
        <f t="shared" si="197"/>
        <v>3191.885694540641</v>
      </c>
      <c r="AG105" s="29">
        <f t="shared" si="197"/>
        <v>3171.2792291464361</v>
      </c>
      <c r="AH105" s="29">
        <f t="shared" si="197"/>
        <v>0</v>
      </c>
      <c r="BO105" s="37">
        <v>9.9191149698933542E-2</v>
      </c>
      <c r="BP105" t="s">
        <v>227</v>
      </c>
    </row>
    <row r="106" spans="1:68" ht="15" customHeight="1" x14ac:dyDescent="0.25">
      <c r="A106" t="s">
        <v>197</v>
      </c>
      <c r="B106" t="s">
        <v>173</v>
      </c>
      <c r="C106" t="s">
        <v>171</v>
      </c>
      <c r="D106" t="s">
        <v>174</v>
      </c>
      <c r="E106" s="29">
        <f>E112*$BO$106</f>
        <v>2866.7189933046338</v>
      </c>
      <c r="F106" s="29">
        <f t="shared" ref="F106:AH106" si="198">F112*$BO$106</f>
        <v>3047.8731994156401</v>
      </c>
      <c r="G106" s="29">
        <f t="shared" si="198"/>
        <v>2491.7222454064927</v>
      </c>
      <c r="H106" s="29">
        <f t="shared" si="198"/>
        <v>2788.1764039840109</v>
      </c>
      <c r="I106" s="29">
        <f t="shared" si="198"/>
        <v>3010.3802817091973</v>
      </c>
      <c r="J106" s="29">
        <f t="shared" si="198"/>
        <v>2999.8547588965421</v>
      </c>
      <c r="K106" s="29">
        <f t="shared" si="198"/>
        <v>3351.9410148203183</v>
      </c>
      <c r="L106" s="29">
        <f t="shared" si="198"/>
        <v>3249.1769345090561</v>
      </c>
      <c r="M106" s="29">
        <f t="shared" si="198"/>
        <v>3296.3741475167694</v>
      </c>
      <c r="N106" s="29">
        <f t="shared" si="198"/>
        <v>3343.4151517379951</v>
      </c>
      <c r="O106" s="29">
        <f t="shared" si="198"/>
        <v>3354.3718482540153</v>
      </c>
      <c r="P106" s="29">
        <f t="shared" si="198"/>
        <v>3477.8067517047948</v>
      </c>
      <c r="Q106" s="29">
        <f t="shared" si="198"/>
        <v>3285.8018869103548</v>
      </c>
      <c r="R106" s="29">
        <f t="shared" si="198"/>
        <v>3358.763562313708</v>
      </c>
      <c r="S106" s="29">
        <f t="shared" si="198"/>
        <v>3750.1918047861855</v>
      </c>
      <c r="T106" s="29">
        <f t="shared" si="198"/>
        <v>3685.2715267532144</v>
      </c>
      <c r="U106" s="29">
        <f t="shared" si="198"/>
        <v>3387.7825824981678</v>
      </c>
      <c r="V106" s="29">
        <f t="shared" si="198"/>
        <v>2990.3495088571744</v>
      </c>
      <c r="W106" s="29">
        <f t="shared" si="198"/>
        <v>2965.6057093666591</v>
      </c>
      <c r="X106" s="29">
        <f t="shared" si="198"/>
        <v>3035.9014578929127</v>
      </c>
      <c r="Y106" s="29">
        <f t="shared" si="198"/>
        <v>3209.3738121321085</v>
      </c>
      <c r="Z106" s="29">
        <f t="shared" si="198"/>
        <v>3209.4963135281064</v>
      </c>
      <c r="AA106" s="29">
        <f t="shared" si="198"/>
        <v>2498.2536765250629</v>
      </c>
      <c r="AB106" s="29">
        <f t="shared" si="198"/>
        <v>2595.2946788786039</v>
      </c>
      <c r="AC106" s="29">
        <f t="shared" si="198"/>
        <v>2459.1223611669297</v>
      </c>
      <c r="AD106" s="29">
        <f t="shared" si="198"/>
        <v>2524.7916142955569</v>
      </c>
      <c r="AE106" s="29">
        <f t="shared" si="198"/>
        <v>2577.7642609531667</v>
      </c>
      <c r="AF106" s="29">
        <f t="shared" si="198"/>
        <v>2510.821227385266</v>
      </c>
      <c r="AG106" s="29">
        <f t="shared" si="198"/>
        <v>2494.6116397983283</v>
      </c>
      <c r="AH106" s="29">
        <f t="shared" si="198"/>
        <v>0</v>
      </c>
      <c r="BO106" s="37">
        <v>7.8026366877362155E-2</v>
      </c>
      <c r="BP106" t="s">
        <v>227</v>
      </c>
    </row>
    <row r="107" spans="1:68" ht="15" customHeight="1" x14ac:dyDescent="0.25">
      <c r="A107" t="s">
        <v>197</v>
      </c>
      <c r="B107" t="s">
        <v>175</v>
      </c>
      <c r="C107" t="s">
        <v>171</v>
      </c>
      <c r="D107" t="s">
        <v>176</v>
      </c>
      <c r="E107" s="29">
        <f>E112*$BO$107</f>
        <v>1905.9107390122203</v>
      </c>
      <c r="F107" s="29">
        <f t="shared" ref="F107:AH107" si="199">F112*$BO$107</f>
        <v>2026.3493825104426</v>
      </c>
      <c r="G107" s="29">
        <f t="shared" si="199"/>
        <v>1656.5977332439647</v>
      </c>
      <c r="H107" s="29">
        <f t="shared" si="199"/>
        <v>1853.6924487627671</v>
      </c>
      <c r="I107" s="29">
        <f t="shared" si="199"/>
        <v>2001.4225743159511</v>
      </c>
      <c r="J107" s="29">
        <f t="shared" si="199"/>
        <v>1994.4247810166389</v>
      </c>
      <c r="K107" s="29">
        <f t="shared" si="199"/>
        <v>2228.505965043043</v>
      </c>
      <c r="L107" s="29">
        <f t="shared" si="199"/>
        <v>2160.1842478787912</v>
      </c>
      <c r="M107" s="29">
        <f t="shared" si="199"/>
        <v>2191.5628641062412</v>
      </c>
      <c r="N107" s="29">
        <f t="shared" si="199"/>
        <v>2222.8376264141439</v>
      </c>
      <c r="O107" s="29">
        <f t="shared" si="199"/>
        <v>2230.1220814314488</v>
      </c>
      <c r="P107" s="29">
        <f t="shared" si="199"/>
        <v>2312.1865979066347</v>
      </c>
      <c r="Q107" s="29">
        <f t="shared" si="199"/>
        <v>2184.5339976312002</v>
      </c>
      <c r="R107" s="29">
        <f t="shared" si="199"/>
        <v>2233.0418705731777</v>
      </c>
      <c r="S107" s="29">
        <f t="shared" si="199"/>
        <v>2493.2791985510362</v>
      </c>
      <c r="T107" s="29">
        <f t="shared" si="199"/>
        <v>2450.1175718371233</v>
      </c>
      <c r="U107" s="29">
        <f t="shared" si="199"/>
        <v>2252.3348889451731</v>
      </c>
      <c r="V107" s="29">
        <f t="shared" si="199"/>
        <v>1988.1053063247218</v>
      </c>
      <c r="W107" s="29">
        <f t="shared" si="199"/>
        <v>1971.6546275930145</v>
      </c>
      <c r="X107" s="29">
        <f t="shared" si="199"/>
        <v>2018.3900845164171</v>
      </c>
      <c r="Y107" s="29">
        <f t="shared" si="199"/>
        <v>2133.7215221768229</v>
      </c>
      <c r="Z107" s="29">
        <f t="shared" si="199"/>
        <v>2133.8029660597854</v>
      </c>
      <c r="AA107" s="29">
        <f t="shared" si="199"/>
        <v>1660.940092833124</v>
      </c>
      <c r="AB107" s="29">
        <f t="shared" si="199"/>
        <v>1725.4568762855961</v>
      </c>
      <c r="AC107" s="29">
        <f t="shared" si="199"/>
        <v>1634.9240116103299</v>
      </c>
      <c r="AD107" s="29">
        <f t="shared" si="199"/>
        <v>1678.5835872621742</v>
      </c>
      <c r="AE107" s="29">
        <f t="shared" si="199"/>
        <v>1713.801945383231</v>
      </c>
      <c r="AF107" s="29">
        <f t="shared" si="199"/>
        <v>1669.2955089738361</v>
      </c>
      <c r="AG107" s="29">
        <f t="shared" si="199"/>
        <v>1658.5187195050887</v>
      </c>
      <c r="AH107" s="29">
        <f t="shared" si="199"/>
        <v>0</v>
      </c>
      <c r="BO107" s="37">
        <v>5.1875084689149725E-2</v>
      </c>
      <c r="BP107" t="s">
        <v>227</v>
      </c>
    </row>
    <row r="108" spans="1:68" ht="15" customHeight="1" x14ac:dyDescent="0.25">
      <c r="A108" t="s">
        <v>197</v>
      </c>
      <c r="B108" t="s">
        <v>177</v>
      </c>
      <c r="C108" t="s">
        <v>171</v>
      </c>
      <c r="D108" t="s">
        <v>178</v>
      </c>
      <c r="E108" s="29">
        <f>E112*$BO$108</f>
        <v>1802.3235224410462</v>
      </c>
      <c r="F108" s="29">
        <f t="shared" ref="F108:AH108" si="200">F112*$BO$108</f>
        <v>1916.2162645010646</v>
      </c>
      <c r="G108" s="29">
        <f t="shared" si="200"/>
        <v>1566.5608051484785</v>
      </c>
      <c r="H108" s="29">
        <f t="shared" si="200"/>
        <v>1752.9433227854106</v>
      </c>
      <c r="I108" s="29">
        <f t="shared" si="200"/>
        <v>1892.6442409908805</v>
      </c>
      <c r="J108" s="29">
        <f t="shared" si="200"/>
        <v>1886.0267813111752</v>
      </c>
      <c r="K108" s="29">
        <f t="shared" si="200"/>
        <v>2107.3855341089547</v>
      </c>
      <c r="L108" s="29">
        <f t="shared" si="200"/>
        <v>2042.7771369693728</v>
      </c>
      <c r="M108" s="29">
        <f t="shared" si="200"/>
        <v>2072.4503094694101</v>
      </c>
      <c r="N108" s="29">
        <f t="shared" si="200"/>
        <v>2102.0252725631699</v>
      </c>
      <c r="O108" s="29">
        <f t="shared" si="200"/>
        <v>2108.9138137509149</v>
      </c>
      <c r="P108" s="29">
        <f t="shared" si="200"/>
        <v>2186.51808207968</v>
      </c>
      <c r="Q108" s="29">
        <f t="shared" si="200"/>
        <v>2065.8034654568578</v>
      </c>
      <c r="R108" s="29">
        <f t="shared" si="200"/>
        <v>2111.6749108699928</v>
      </c>
      <c r="S108" s="29">
        <f t="shared" si="200"/>
        <v>2357.7682079122173</v>
      </c>
      <c r="T108" s="29">
        <f t="shared" si="200"/>
        <v>2316.9524375295905</v>
      </c>
      <c r="U108" s="29">
        <f t="shared" si="200"/>
        <v>2129.9193438956213</v>
      </c>
      <c r="V108" s="29">
        <f t="shared" si="200"/>
        <v>1880.0507732780729</v>
      </c>
      <c r="W108" s="29">
        <f t="shared" si="200"/>
        <v>1864.4941972898168</v>
      </c>
      <c r="X108" s="29">
        <f t="shared" si="200"/>
        <v>1908.6895583950982</v>
      </c>
      <c r="Y108" s="29">
        <f t="shared" si="200"/>
        <v>2017.7526738482507</v>
      </c>
      <c r="Z108" s="29">
        <f t="shared" si="200"/>
        <v>2017.8296912148132</v>
      </c>
      <c r="AA108" s="29">
        <f t="shared" si="200"/>
        <v>1570.6671552887244</v>
      </c>
      <c r="AB108" s="29">
        <f t="shared" si="200"/>
        <v>1631.6774187960755</v>
      </c>
      <c r="AC108" s="29">
        <f t="shared" si="200"/>
        <v>1546.0650612925072</v>
      </c>
      <c r="AD108" s="29">
        <f t="shared" si="200"/>
        <v>1587.3517168354081</v>
      </c>
      <c r="AE108" s="29">
        <f t="shared" si="200"/>
        <v>1620.6559393071439</v>
      </c>
      <c r="AF108" s="29">
        <f t="shared" si="200"/>
        <v>1578.5684503189384</v>
      </c>
      <c r="AG108" s="29">
        <f t="shared" si="200"/>
        <v>1568.3773848307485</v>
      </c>
      <c r="AH108" s="29">
        <f t="shared" si="200"/>
        <v>0</v>
      </c>
      <c r="BO108" s="37">
        <v>4.9055647491829599E-2</v>
      </c>
      <c r="BP108" t="s">
        <v>227</v>
      </c>
    </row>
    <row r="109" spans="1:68" ht="15" customHeight="1" x14ac:dyDescent="0.25">
      <c r="A109" t="s">
        <v>197</v>
      </c>
      <c r="B109" t="s">
        <v>179</v>
      </c>
      <c r="C109" t="s">
        <v>171</v>
      </c>
      <c r="D109" t="s">
        <v>180</v>
      </c>
      <c r="E109" s="29">
        <f>E112*$BO$109</f>
        <v>3865.6593484932114</v>
      </c>
      <c r="F109" s="29">
        <f t="shared" ref="F109:AH109" si="201">F112*$BO$109</f>
        <v>4109.938767580823</v>
      </c>
      <c r="G109" s="29">
        <f t="shared" si="201"/>
        <v>3359.9907819010068</v>
      </c>
      <c r="H109" s="29">
        <f t="shared" si="201"/>
        <v>3759.7477138435488</v>
      </c>
      <c r="I109" s="29">
        <f t="shared" si="201"/>
        <v>4059.3810225863881</v>
      </c>
      <c r="J109" s="29">
        <f t="shared" si="201"/>
        <v>4045.1877634097655</v>
      </c>
      <c r="K109" s="29">
        <f t="shared" si="201"/>
        <v>4519.9624203839958</v>
      </c>
      <c r="L109" s="29">
        <f t="shared" si="201"/>
        <v>4381.3890448029442</v>
      </c>
      <c r="M109" s="29">
        <f t="shared" si="201"/>
        <v>4445.0326555343099</v>
      </c>
      <c r="N109" s="29">
        <f t="shared" si="201"/>
        <v>4508.4656247771954</v>
      </c>
      <c r="O109" s="29">
        <f t="shared" si="201"/>
        <v>4523.2403049654804</v>
      </c>
      <c r="P109" s="29">
        <f t="shared" si="201"/>
        <v>4689.687483628365</v>
      </c>
      <c r="Q109" s="29">
        <f t="shared" si="201"/>
        <v>4430.7763722559894</v>
      </c>
      <c r="R109" s="29">
        <f t="shared" si="201"/>
        <v>4529.1623609990183</v>
      </c>
      <c r="S109" s="29">
        <f t="shared" si="201"/>
        <v>5056.9881605670917</v>
      </c>
      <c r="T109" s="29">
        <f t="shared" si="201"/>
        <v>4969.4456842130921</v>
      </c>
      <c r="U109" s="29">
        <f t="shared" si="201"/>
        <v>4568.2933839287743</v>
      </c>
      <c r="V109" s="29">
        <f t="shared" si="201"/>
        <v>4032.3703024865763</v>
      </c>
      <c r="W109" s="29">
        <f t="shared" si="201"/>
        <v>3999.0042488059926</v>
      </c>
      <c r="X109" s="29">
        <f t="shared" si="201"/>
        <v>4093.7953385795281</v>
      </c>
      <c r="Y109" s="29">
        <f t="shared" si="201"/>
        <v>4327.7160784344142</v>
      </c>
      <c r="Z109" s="29">
        <f t="shared" si="201"/>
        <v>4327.8812668144919</v>
      </c>
      <c r="AA109" s="29">
        <f t="shared" si="201"/>
        <v>3368.7981633784066</v>
      </c>
      <c r="AB109" s="29">
        <f t="shared" si="201"/>
        <v>3499.6541903595112</v>
      </c>
      <c r="AC109" s="29">
        <f t="shared" si="201"/>
        <v>3316.0311027120838</v>
      </c>
      <c r="AD109" s="29">
        <f t="shared" si="201"/>
        <v>3404.5835429261879</v>
      </c>
      <c r="AE109" s="29">
        <f t="shared" si="201"/>
        <v>3476.0151018772667</v>
      </c>
      <c r="AF109" s="29">
        <f t="shared" si="201"/>
        <v>3385.7450181569434</v>
      </c>
      <c r="AG109" s="29">
        <f t="shared" si="201"/>
        <v>3363.8870181447301</v>
      </c>
      <c r="AH109" s="29">
        <f t="shared" si="201"/>
        <v>0</v>
      </c>
      <c r="BO109" s="37">
        <v>0.10521552871170581</v>
      </c>
      <c r="BP109" t="s">
        <v>227</v>
      </c>
    </row>
    <row r="110" spans="1:68" ht="15" customHeight="1" x14ac:dyDescent="0.25">
      <c r="A110" t="s">
        <v>197</v>
      </c>
      <c r="B110" t="s">
        <v>181</v>
      </c>
      <c r="C110" t="s">
        <v>171</v>
      </c>
      <c r="D110" t="s">
        <v>182</v>
      </c>
      <c r="E110" s="29">
        <f>E112*$BO$110</f>
        <v>408.70444940992434</v>
      </c>
      <c r="F110" s="29">
        <f t="shared" ref="F110:AH110" si="202">F112*$BO$110</f>
        <v>434.53137218812878</v>
      </c>
      <c r="G110" s="29">
        <f t="shared" si="202"/>
        <v>355.24164411293668</v>
      </c>
      <c r="H110" s="29">
        <f t="shared" si="202"/>
        <v>397.5067332059686</v>
      </c>
      <c r="I110" s="29">
        <f t="shared" si="202"/>
        <v>429.18605500713818</v>
      </c>
      <c r="J110" s="29">
        <f t="shared" si="202"/>
        <v>427.68544472201955</v>
      </c>
      <c r="K110" s="29">
        <f t="shared" si="202"/>
        <v>477.88193056810786</v>
      </c>
      <c r="L110" s="29">
        <f t="shared" si="202"/>
        <v>463.23098746526972</v>
      </c>
      <c r="M110" s="29">
        <f t="shared" si="202"/>
        <v>469.9598335785625</v>
      </c>
      <c r="N110" s="29">
        <f t="shared" si="202"/>
        <v>476.66640920555244</v>
      </c>
      <c r="O110" s="29">
        <f t="shared" si="202"/>
        <v>478.22849137244435</v>
      </c>
      <c r="P110" s="29">
        <f t="shared" si="202"/>
        <v>495.82644721347475</v>
      </c>
      <c r="Q110" s="29">
        <f t="shared" si="202"/>
        <v>468.45255994614348</v>
      </c>
      <c r="R110" s="29">
        <f t="shared" si="202"/>
        <v>478.85461241218513</v>
      </c>
      <c r="S110" s="29">
        <f t="shared" si="202"/>
        <v>534.66003481209452</v>
      </c>
      <c r="T110" s="29">
        <f t="shared" si="202"/>
        <v>525.40443405353597</v>
      </c>
      <c r="U110" s="29">
        <f t="shared" si="202"/>
        <v>482.99181689389587</v>
      </c>
      <c r="V110" s="29">
        <f t="shared" si="202"/>
        <v>426.33029341736898</v>
      </c>
      <c r="W110" s="29">
        <f t="shared" si="202"/>
        <v>422.8026016656836</v>
      </c>
      <c r="X110" s="29">
        <f t="shared" si="202"/>
        <v>432.82457635674388</v>
      </c>
      <c r="Y110" s="29">
        <f t="shared" si="202"/>
        <v>457.55630736796678</v>
      </c>
      <c r="Z110" s="29">
        <f t="shared" si="202"/>
        <v>457.57377223484775</v>
      </c>
      <c r="AA110" s="29">
        <f t="shared" si="202"/>
        <v>356.17282186890395</v>
      </c>
      <c r="AB110" s="29">
        <f t="shared" si="202"/>
        <v>370.0078330889508</v>
      </c>
      <c r="AC110" s="29">
        <f t="shared" si="202"/>
        <v>350.59392043647028</v>
      </c>
      <c r="AD110" s="29">
        <f t="shared" si="202"/>
        <v>359.95630161362129</v>
      </c>
      <c r="AE110" s="29">
        <f t="shared" si="202"/>
        <v>367.50854389357613</v>
      </c>
      <c r="AF110" s="29">
        <f t="shared" si="202"/>
        <v>357.9645614732205</v>
      </c>
      <c r="AG110" s="29">
        <f t="shared" si="202"/>
        <v>355.65358136482689</v>
      </c>
      <c r="AH110" s="29">
        <f t="shared" si="202"/>
        <v>0</v>
      </c>
      <c r="BO110" s="37">
        <v>1.1124119032437119E-2</v>
      </c>
      <c r="BP110" t="s">
        <v>227</v>
      </c>
    </row>
    <row r="111" spans="1:68" ht="15" customHeight="1" x14ac:dyDescent="0.25">
      <c r="A111" t="s">
        <v>197</v>
      </c>
      <c r="B111" t="s">
        <v>183</v>
      </c>
      <c r="C111" t="s">
        <v>2</v>
      </c>
      <c r="D111" t="s">
        <v>184</v>
      </c>
      <c r="E111" s="29">
        <f>E112-SUM(E104:E110)</f>
        <v>9022.8476212340611</v>
      </c>
      <c r="F111" s="29">
        <f t="shared" ref="F111" si="203">F112-SUM(F104:F110)</f>
        <v>12490.981099487242</v>
      </c>
      <c r="G111" s="29">
        <f t="shared" ref="G111" si="204">G112-SUM(G104:G110)</f>
        <v>10525.348708505186</v>
      </c>
      <c r="H111" s="29">
        <f t="shared" ref="H111" si="205">H112-SUM(H104:H110)</f>
        <v>13827.425449658731</v>
      </c>
      <c r="I111" s="29">
        <f t="shared" ref="I111" si="206">I112-SUM(I104:I110)</f>
        <v>15412.62284556251</v>
      </c>
      <c r="J111" s="29">
        <f t="shared" ref="J111" si="207">J112-SUM(J104:J110)</f>
        <v>15553.532079336863</v>
      </c>
      <c r="K111" s="29">
        <f t="shared" ref="K111" si="208">K112-SUM(K104:K110)</f>
        <v>17750.810500675976</v>
      </c>
      <c r="L111" s="29">
        <f t="shared" ref="L111" si="209">L112-SUM(L104:L110)</f>
        <v>17156.101023347885</v>
      </c>
      <c r="M111" s="29">
        <f t="shared" ref="M111" si="210">M112-SUM(M104:M110)</f>
        <v>17322.922028608937</v>
      </c>
      <c r="N111" s="29">
        <f t="shared" ref="N111" si="211">N112-SUM(N104:N110)</f>
        <v>17542.445798638786</v>
      </c>
      <c r="O111" s="29">
        <f t="shared" ref="O111" si="212">O112-SUM(O104:O110)</f>
        <v>18236.444624748365</v>
      </c>
      <c r="P111" s="29">
        <f t="shared" ref="P111" si="213">P112-SUM(P104:P110)</f>
        <v>19628.511974047397</v>
      </c>
      <c r="Q111" s="29">
        <f t="shared" ref="Q111" si="214">Q112-SUM(Q104:Q110)</f>
        <v>17895.433560633293</v>
      </c>
      <c r="R111" s="29">
        <f t="shared" ref="R111" si="215">R112-SUM(R104:R110)</f>
        <v>18899.112873493788</v>
      </c>
      <c r="S111" s="29">
        <f t="shared" ref="S111" si="216">S112-SUM(S104:S110)</f>
        <v>22280.181974586318</v>
      </c>
      <c r="T111" s="29">
        <f t="shared" ref="T111" si="217">T112-SUM(T104:T110)</f>
        <v>22080.156739112394</v>
      </c>
      <c r="U111" s="29">
        <f t="shared" ref="U111" si="218">U112-SUM(U104:U110)</f>
        <v>19889.475696442249</v>
      </c>
      <c r="V111" s="29">
        <f t="shared" ref="V111" si="219">V112-SUM(V104:V110)</f>
        <v>17410.212989376563</v>
      </c>
      <c r="W111" s="29">
        <f t="shared" ref="W111" si="220">W112-SUM(W104:W110)</f>
        <v>16887.951385602995</v>
      </c>
      <c r="X111" s="29">
        <f t="shared" ref="X111" si="221">X112-SUM(X104:X110)</f>
        <v>18420.465166423241</v>
      </c>
      <c r="Y111" s="29">
        <f t="shared" ref="Y111" si="222">Y112-SUM(Y104:Y110)</f>
        <v>19229.640767062774</v>
      </c>
      <c r="Z111" s="29">
        <f t="shared" ref="Z111" si="223">Z112-SUM(Z104:Z110)</f>
        <v>19286.844421065267</v>
      </c>
      <c r="AA111" s="29">
        <f t="shared" ref="AA111" si="224">AA112-SUM(AA104:AA110)</f>
        <v>14744.897915664849</v>
      </c>
      <c r="AB111" s="29">
        <f t="shared" ref="AB111" si="225">AB112-SUM(AB104:AB110)</f>
        <v>14059.192291225514</v>
      </c>
      <c r="AC111" s="29">
        <f t="shared" ref="AC111" si="226">AC112-SUM(AC104:AC110)</f>
        <v>12161.989118590856</v>
      </c>
      <c r="AD111" s="29">
        <f t="shared" ref="AD111" si="227">AD112-SUM(AD104:AD110)</f>
        <v>12863.620664746264</v>
      </c>
      <c r="AE111" s="29">
        <f t="shared" ref="AE111" si="228">AE112-SUM(AE104:AE110)</f>
        <v>12443.08307039618</v>
      </c>
      <c r="AF111" s="29">
        <f t="shared" ref="AF111" si="229">AF112-SUM(AF104:AF110)</f>
        <v>12370.106539151155</v>
      </c>
      <c r="AG111" s="29">
        <f t="shared" ref="AG111" si="230">AG112-SUM(AG104:AG110)</f>
        <v>11795.222427209839</v>
      </c>
      <c r="BO111" s="37"/>
    </row>
    <row r="112" spans="1:68" ht="15" customHeight="1" x14ac:dyDescent="0.25">
      <c r="A112" t="s">
        <v>197</v>
      </c>
      <c r="B112" t="s">
        <v>185</v>
      </c>
      <c r="C112" t="s">
        <v>2</v>
      </c>
      <c r="D112" t="s">
        <v>186</v>
      </c>
      <c r="E112" s="29">
        <f>'Energieverbrauch_GHD+A(Landw+F)'!C95</f>
        <v>36740.387999999999</v>
      </c>
      <c r="F112" s="29">
        <f>'Energieverbrauch_GHD+A(Landw+F)'!D95</f>
        <v>39062.093000000001</v>
      </c>
      <c r="G112" s="29">
        <f>'Energieverbrauch_GHD+A(Landw+F)'!E95</f>
        <v>31934.362000000001</v>
      </c>
      <c r="H112" s="29">
        <f>'Energieverbrauch_GHD+A(Landw+F)'!F95</f>
        <v>35733.771999999997</v>
      </c>
      <c r="I112" s="29">
        <f>'Energieverbrauch_GHD+A(Landw+F)'!G95</f>
        <v>38581.576999999997</v>
      </c>
      <c r="J112" s="29">
        <f>'Energieverbrauch_GHD+A(Landw+F)'!H95</f>
        <v>38446.68</v>
      </c>
      <c r="K112" s="29">
        <f>'Energieverbrauch_GHD+A(Landw+F)'!I95</f>
        <v>42959.081000000006</v>
      </c>
      <c r="L112" s="29">
        <f>'Energieverbrauch_GHD+A(Landw+F)'!J95</f>
        <v>41642.038</v>
      </c>
      <c r="M112" s="29">
        <f>'Energieverbrauch_GHD+A(Landw+F)'!K95</f>
        <v>42246.925999999992</v>
      </c>
      <c r="N112" s="29">
        <f>'Energieverbrauch_GHD+A(Landw+F)'!L95</f>
        <v>42849.811999999998</v>
      </c>
      <c r="O112" s="29">
        <f>'Energieverbrauch_GHD+A(Landw+F)'!M95</f>
        <v>42990.235000000001</v>
      </c>
      <c r="P112" s="29">
        <f>'Energieverbrauch_GHD+A(Landw+F)'!N95</f>
        <v>44572.199000000001</v>
      </c>
      <c r="Q112" s="29">
        <f>'Energieverbrauch_GHD+A(Landw+F)'!O95</f>
        <v>42111.43</v>
      </c>
      <c r="R112" s="29">
        <f>'Energieverbrauch_GHD+A(Landw+F)'!P95</f>
        <v>43046.520000000004</v>
      </c>
      <c r="S112" s="29">
        <f>'Energieverbrauch_GHD+A(Landw+F)'!Q95</f>
        <v>48063.134999999995</v>
      </c>
      <c r="T112" s="29">
        <f>'Energieverbrauch_GHD+A(Landw+F)'!R95</f>
        <v>47231.105000000003</v>
      </c>
      <c r="U112" s="29">
        <f>'Energieverbrauch_GHD+A(Landw+F)'!S95</f>
        <v>43418.432999999997</v>
      </c>
      <c r="V112" s="29">
        <f>'Energieverbrauch_GHD+A(Landw+F)'!T95</f>
        <v>38324.858999999997</v>
      </c>
      <c r="W112" s="29">
        <f>'Energieverbrauch_GHD+A(Landw+F)'!U95</f>
        <v>38007.738000000005</v>
      </c>
      <c r="X112" s="29">
        <f>'Energieverbrauch_GHD+A(Landw+F)'!V95</f>
        <v>38908.661</v>
      </c>
      <c r="Y112" s="29">
        <f>'Energieverbrauch_GHD+A(Landw+F)'!W95</f>
        <v>41131.913999999997</v>
      </c>
      <c r="Z112" s="29">
        <f>'Energieverbrauch_GHD+A(Landw+F)'!X95</f>
        <v>41133.484000000004</v>
      </c>
      <c r="AA112" s="29">
        <f>'Energieverbrauch_GHD+A(Landw+F)'!Y95</f>
        <v>32018.07</v>
      </c>
      <c r="AB112" s="29">
        <f>'Energieverbrauch_GHD+A(Landw+F)'!Z95</f>
        <v>33261.764999999999</v>
      </c>
      <c r="AC112" s="29">
        <f>'Energieverbrauch_GHD+A(Landw+F)'!AA95</f>
        <v>31516.556</v>
      </c>
      <c r="AD112" s="29">
        <f>'Energieverbrauch_GHD+A(Landw+F)'!AB95</f>
        <v>32358.184999999998</v>
      </c>
      <c r="AE112" s="29">
        <f>'Energieverbrauch_GHD+A(Landw+F)'!AC95</f>
        <v>33037.092000000004</v>
      </c>
      <c r="AF112" s="29">
        <f>'Energieverbrauch_GHD+A(Landw+F)'!AD95</f>
        <v>32179.137999999999</v>
      </c>
      <c r="AG112" s="29">
        <f>'Energieverbrauch_GHD+A(Landw+F)'!AE95</f>
        <v>31971.393</v>
      </c>
      <c r="BO112" s="37"/>
    </row>
    <row r="113" spans="1:68" ht="15" customHeight="1" x14ac:dyDescent="0.25">
      <c r="A113" t="s">
        <v>198</v>
      </c>
      <c r="B113" t="s">
        <v>168</v>
      </c>
      <c r="C113" t="s">
        <v>2</v>
      </c>
      <c r="D113" t="s">
        <v>169</v>
      </c>
      <c r="E113" s="29">
        <f>Landwirtschaft!C47+Fischerei!C47</f>
        <v>3261.6699999999996</v>
      </c>
      <c r="F113" s="29">
        <f>Landwirtschaft!D47+Fischerei!D47</f>
        <v>3396.4839999999999</v>
      </c>
      <c r="G113" s="29">
        <f>Landwirtschaft!E47+Fischerei!E47</f>
        <v>3478.7200000000003</v>
      </c>
      <c r="H113" s="29">
        <f>Landwirtschaft!F47+Fischerei!F47</f>
        <v>3547.922</v>
      </c>
      <c r="I113" s="29">
        <f>Landwirtschaft!G47+Fischerei!G47</f>
        <v>3937.723</v>
      </c>
      <c r="J113" s="29">
        <f>Landwirtschaft!H47+Fischerei!H47</f>
        <v>4547.2049999999999</v>
      </c>
      <c r="K113" s="29">
        <f>Landwirtschaft!I47+Fischerei!I47</f>
        <v>3809.2950000000001</v>
      </c>
      <c r="L113" s="29">
        <f>Landwirtschaft!J47+Fischerei!J47</f>
        <v>3869.518</v>
      </c>
      <c r="M113" s="29">
        <f>Landwirtschaft!K47+Fischerei!K47</f>
        <v>3926.4830000000002</v>
      </c>
      <c r="N113" s="29">
        <f>Landwirtschaft!L47+Fischerei!L47</f>
        <v>3978.7080000000001</v>
      </c>
      <c r="O113" s="29">
        <f>Landwirtschaft!M47+Fischerei!M47</f>
        <v>4110.4409999999998</v>
      </c>
      <c r="P113" s="29">
        <f>Landwirtschaft!N47+Fischerei!N47</f>
        <v>4188.7610000000004</v>
      </c>
      <c r="Q113" s="29">
        <f>Landwirtschaft!O47+Fischerei!O47</f>
        <v>4139.6909999999998</v>
      </c>
      <c r="R113" s="29">
        <f>Landwirtschaft!P47+Fischerei!P47</f>
        <v>4314.21</v>
      </c>
      <c r="S113" s="29">
        <f>Landwirtschaft!Q47+Fischerei!Q47</f>
        <v>4257.9980000000005</v>
      </c>
      <c r="T113" s="29">
        <f>Landwirtschaft!R47+Fischerei!R47</f>
        <v>4452.8959999999997</v>
      </c>
      <c r="U113" s="29">
        <f>Landwirtschaft!S47+Fischerei!S47</f>
        <v>4229.7830000000004</v>
      </c>
      <c r="V113" s="29">
        <f>Landwirtschaft!T47+Fischerei!T47</f>
        <v>3986.402</v>
      </c>
      <c r="W113" s="29">
        <f>Landwirtschaft!U47+Fischerei!U47</f>
        <v>4166.67</v>
      </c>
      <c r="X113" s="29">
        <f>Landwirtschaft!V47+Fischerei!V47</f>
        <v>3649.7820000000002</v>
      </c>
      <c r="Y113" s="29">
        <f>Landwirtschaft!W47+Fischerei!W47</f>
        <v>3424.2670000000003</v>
      </c>
      <c r="Z113" s="29">
        <f>Landwirtschaft!X47+Fischerei!X47</f>
        <v>3267.096</v>
      </c>
      <c r="AA113" s="29">
        <f>Landwirtschaft!Y47+Fischerei!Y47</f>
        <v>3175.944</v>
      </c>
      <c r="AB113" s="29">
        <f>Landwirtschaft!Z47+Fischerei!Z47</f>
        <v>2892.5660000000003</v>
      </c>
      <c r="AC113" s="29">
        <f>Landwirtschaft!AA47+Fischerei!AA47</f>
        <v>2666.366</v>
      </c>
      <c r="AD113" s="29">
        <f>Landwirtschaft!AB47+Fischerei!AB47</f>
        <v>2565.759</v>
      </c>
      <c r="AE113" s="29">
        <f>Landwirtschaft!AC47+Fischerei!AC47</f>
        <v>2634.029</v>
      </c>
      <c r="AF113" s="29">
        <f>Landwirtschaft!AD47+Fischerei!AD47</f>
        <v>2742.5889999999999</v>
      </c>
      <c r="AG113" s="29">
        <f>Landwirtschaft!AE47+Fischerei!AE47</f>
        <v>2915.5810000000001</v>
      </c>
      <c r="BC113" s="31">
        <f>W113/W121</f>
        <v>0.1814269727990386</v>
      </c>
      <c r="BD113" s="31">
        <f t="shared" ref="BD113:BM113" si="231">X113/X121</f>
        <v>0.17369198317457099</v>
      </c>
      <c r="BE113" s="31">
        <f t="shared" si="231"/>
        <v>0.15950579232446616</v>
      </c>
      <c r="BF113" s="31">
        <f t="shared" si="231"/>
        <v>0.1573175199282264</v>
      </c>
      <c r="BG113" s="31">
        <f t="shared" si="231"/>
        <v>0.14930806058666879</v>
      </c>
      <c r="BH113" s="31">
        <f t="shared" si="231"/>
        <v>0.13568686784203604</v>
      </c>
      <c r="BI113" s="31">
        <f t="shared" si="231"/>
        <v>0.13279630428710823</v>
      </c>
      <c r="BJ113" s="31">
        <f t="shared" si="231"/>
        <v>0.12072953272811697</v>
      </c>
      <c r="BK113" s="31">
        <f t="shared" si="231"/>
        <v>0.12132143100598955</v>
      </c>
      <c r="BL113" s="31">
        <f t="shared" si="231"/>
        <v>0.12631976263248751</v>
      </c>
      <c r="BM113" s="31">
        <f t="shared" si="231"/>
        <v>0.12703333191438729</v>
      </c>
      <c r="BO113" s="37">
        <v>0.1508334098721639</v>
      </c>
      <c r="BP113" t="s">
        <v>227</v>
      </c>
    </row>
    <row r="114" spans="1:68" ht="15" customHeight="1" x14ac:dyDescent="0.25">
      <c r="A114" t="s">
        <v>198</v>
      </c>
      <c r="B114" t="s">
        <v>170</v>
      </c>
      <c r="C114" t="s">
        <v>171</v>
      </c>
      <c r="D114" t="s">
        <v>172</v>
      </c>
      <c r="E114" s="29">
        <f>E121*$BO$114</f>
        <v>1375.4482616346688</v>
      </c>
      <c r="F114" s="29">
        <f t="shared" ref="F114:AG114" si="232">F121*$BO$114</f>
        <v>1423.5480339466758</v>
      </c>
      <c r="G114" s="29">
        <f t="shared" si="232"/>
        <v>1444.2560710781722</v>
      </c>
      <c r="H114" s="29">
        <f t="shared" si="232"/>
        <v>1450.1655822037858</v>
      </c>
      <c r="I114" s="29">
        <f t="shared" si="232"/>
        <v>1550.2058081441421</v>
      </c>
      <c r="J114" s="29">
        <f t="shared" si="232"/>
        <v>1603.9163278388692</v>
      </c>
      <c r="K114" s="29">
        <f t="shared" si="232"/>
        <v>1500.3011536722136</v>
      </c>
      <c r="L114" s="29">
        <f t="shared" si="232"/>
        <v>1533.662708197354</v>
      </c>
      <c r="M114" s="29">
        <f t="shared" si="232"/>
        <v>1555.3526385197204</v>
      </c>
      <c r="N114" s="29">
        <f t="shared" si="232"/>
        <v>1648.8719390877193</v>
      </c>
      <c r="O114" s="29">
        <f t="shared" si="232"/>
        <v>1759.4376354960784</v>
      </c>
      <c r="P114" s="29">
        <f t="shared" si="232"/>
        <v>1801.6683666715494</v>
      </c>
      <c r="Q114" s="29">
        <f t="shared" si="232"/>
        <v>1838.3321929524666</v>
      </c>
      <c r="R114" s="29">
        <f t="shared" si="232"/>
        <v>1953.3144744923211</v>
      </c>
      <c r="S114" s="29">
        <f t="shared" si="232"/>
        <v>1937.0830331378868</v>
      </c>
      <c r="T114" s="29">
        <f t="shared" si="232"/>
        <v>2071.6808604864532</v>
      </c>
      <c r="U114" s="29">
        <f t="shared" si="232"/>
        <v>2150.0377027203235</v>
      </c>
      <c r="V114" s="29">
        <f t="shared" si="232"/>
        <v>2159.286285518252</v>
      </c>
      <c r="W114" s="29">
        <f t="shared" si="232"/>
        <v>2278.0338631006775</v>
      </c>
      <c r="X114" s="29">
        <f t="shared" si="232"/>
        <v>2084.2992642131035</v>
      </c>
      <c r="Y114" s="29">
        <f t="shared" si="232"/>
        <v>2129.4335187225615</v>
      </c>
      <c r="Z114" s="29">
        <f t="shared" si="232"/>
        <v>2059.9549787247943</v>
      </c>
      <c r="AA114" s="29">
        <f t="shared" si="232"/>
        <v>2109.9030789202907</v>
      </c>
      <c r="AB114" s="29">
        <f t="shared" si="232"/>
        <v>2114.5520689155301</v>
      </c>
      <c r="AC114" s="29">
        <f t="shared" si="232"/>
        <v>1991.6210054034025</v>
      </c>
      <c r="AD114" s="29">
        <f t="shared" si="232"/>
        <v>2108.0226131042982</v>
      </c>
      <c r="AE114" s="29">
        <f t="shared" si="232"/>
        <v>2153.5549216974978</v>
      </c>
      <c r="AF114" s="29">
        <f t="shared" si="232"/>
        <v>2153.5866628654016</v>
      </c>
      <c r="AG114" s="29">
        <f t="shared" si="232"/>
        <v>2276.5665284231809</v>
      </c>
      <c r="BO114" s="37">
        <v>9.9191149698933542E-2</v>
      </c>
      <c r="BP114" t="s">
        <v>227</v>
      </c>
    </row>
    <row r="115" spans="1:68" ht="15" customHeight="1" x14ac:dyDescent="0.25">
      <c r="A115" t="s">
        <v>198</v>
      </c>
      <c r="B115" t="s">
        <v>173</v>
      </c>
      <c r="C115" t="s">
        <v>171</v>
      </c>
      <c r="D115" t="s">
        <v>174</v>
      </c>
      <c r="E115" s="29">
        <f>E121*$BO$115</f>
        <v>1081.9637740754058</v>
      </c>
      <c r="F115" s="29">
        <f t="shared" ref="F115:AG115" si="233">F121*$BO$115</f>
        <v>1119.8003199015764</v>
      </c>
      <c r="G115" s="29">
        <f t="shared" si="233"/>
        <v>1136.0898064881962</v>
      </c>
      <c r="H115" s="29">
        <f t="shared" si="233"/>
        <v>1140.7383833476488</v>
      </c>
      <c r="I115" s="29">
        <f t="shared" si="233"/>
        <v>1219.4326559254812</v>
      </c>
      <c r="J115" s="29">
        <f t="shared" si="233"/>
        <v>1261.6827631940696</v>
      </c>
      <c r="K115" s="29">
        <f t="shared" si="233"/>
        <v>1180.1763423276104</v>
      </c>
      <c r="L115" s="29">
        <f t="shared" si="233"/>
        <v>1206.4194184576747</v>
      </c>
      <c r="M115" s="29">
        <f t="shared" si="233"/>
        <v>1223.4812880500137</v>
      </c>
      <c r="N115" s="29">
        <f t="shared" si="233"/>
        <v>1297.0460292429614</v>
      </c>
      <c r="O115" s="29">
        <f t="shared" si="233"/>
        <v>1384.0199136892513</v>
      </c>
      <c r="P115" s="29">
        <f t="shared" si="233"/>
        <v>1417.2397174136554</v>
      </c>
      <c r="Q115" s="29">
        <f t="shared" si="233"/>
        <v>1446.0804473498008</v>
      </c>
      <c r="R115" s="29">
        <f t="shared" si="233"/>
        <v>1536.5285338076724</v>
      </c>
      <c r="S115" s="29">
        <f t="shared" si="233"/>
        <v>1523.7604551845945</v>
      </c>
      <c r="T115" s="29">
        <f t="shared" si="233"/>
        <v>1629.6386458242985</v>
      </c>
      <c r="U115" s="29">
        <f t="shared" si="233"/>
        <v>1691.2761985500058</v>
      </c>
      <c r="V115" s="29">
        <f t="shared" si="233"/>
        <v>1698.551376997651</v>
      </c>
      <c r="W115" s="29">
        <f t="shared" si="233"/>
        <v>1791.961344342187</v>
      </c>
      <c r="X115" s="29">
        <f t="shared" si="233"/>
        <v>1639.5646140338683</v>
      </c>
      <c r="Y115" s="29">
        <f t="shared" si="233"/>
        <v>1675.0684055695062</v>
      </c>
      <c r="Z115" s="29">
        <f t="shared" si="233"/>
        <v>1620.4147588638914</v>
      </c>
      <c r="AA115" s="29">
        <f t="shared" si="233"/>
        <v>1659.7052480104544</v>
      </c>
      <c r="AB115" s="29">
        <f t="shared" si="233"/>
        <v>1663.3622657996295</v>
      </c>
      <c r="AC115" s="29">
        <f t="shared" si="233"/>
        <v>1566.661458405674</v>
      </c>
      <c r="AD115" s="29">
        <f t="shared" si="233"/>
        <v>1658.2260241471934</v>
      </c>
      <c r="AE115" s="29">
        <f t="shared" si="233"/>
        <v>1694.04293549311</v>
      </c>
      <c r="AF115" s="29">
        <f t="shared" si="233"/>
        <v>1694.0679039305107</v>
      </c>
      <c r="AG115" s="29">
        <f t="shared" si="233"/>
        <v>1790.80710029697</v>
      </c>
      <c r="BO115" s="37">
        <v>7.8026366877362155E-2</v>
      </c>
      <c r="BP115" t="s">
        <v>227</v>
      </c>
    </row>
    <row r="116" spans="1:68" ht="15" customHeight="1" x14ac:dyDescent="0.25">
      <c r="A116" t="s">
        <v>198</v>
      </c>
      <c r="B116" t="s">
        <v>175</v>
      </c>
      <c r="C116" t="s">
        <v>171</v>
      </c>
      <c r="D116" t="s">
        <v>176</v>
      </c>
      <c r="E116" s="29">
        <f>E121*$BO$116</f>
        <v>719.33327997920526</v>
      </c>
      <c r="F116" s="29">
        <f t="shared" ref="F116:AG116" si="234">F121*$BO$116</f>
        <v>744.48854604666769</v>
      </c>
      <c r="G116" s="29">
        <f t="shared" si="234"/>
        <v>755.31845560213674</v>
      </c>
      <c r="H116" s="29">
        <f t="shared" si="234"/>
        <v>758.40901752266223</v>
      </c>
      <c r="I116" s="29">
        <f t="shared" si="234"/>
        <v>810.72815293675103</v>
      </c>
      <c r="J116" s="29">
        <f t="shared" si="234"/>
        <v>838.8177331696553</v>
      </c>
      <c r="K116" s="29">
        <f t="shared" si="234"/>
        <v>784.62896782828489</v>
      </c>
      <c r="L116" s="29">
        <f t="shared" si="234"/>
        <v>802.07642631229476</v>
      </c>
      <c r="M116" s="29">
        <f t="shared" si="234"/>
        <v>813.41984733110166</v>
      </c>
      <c r="N116" s="29">
        <f t="shared" si="234"/>
        <v>862.32866280264113</v>
      </c>
      <c r="O116" s="29">
        <f t="shared" si="234"/>
        <v>920.15241907834968</v>
      </c>
      <c r="P116" s="29">
        <f t="shared" si="234"/>
        <v>942.23828825984003</v>
      </c>
      <c r="Q116" s="29">
        <f t="shared" si="234"/>
        <v>961.41277206332097</v>
      </c>
      <c r="R116" s="29">
        <f t="shared" si="234"/>
        <v>1021.5463183598988</v>
      </c>
      <c r="S116" s="29">
        <f t="shared" si="234"/>
        <v>1013.0575832515356</v>
      </c>
      <c r="T116" s="29">
        <f t="shared" si="234"/>
        <v>1083.449686920816</v>
      </c>
      <c r="U116" s="29">
        <f t="shared" si="234"/>
        <v>1124.4288250716875</v>
      </c>
      <c r="V116" s="29">
        <f t="shared" si="234"/>
        <v>1129.2656579681036</v>
      </c>
      <c r="W116" s="29">
        <f t="shared" si="234"/>
        <v>1191.3683824794814</v>
      </c>
      <c r="X116" s="29">
        <f t="shared" si="234"/>
        <v>1090.0488720693768</v>
      </c>
      <c r="Y116" s="29">
        <f t="shared" si="234"/>
        <v>1113.6532287298878</v>
      </c>
      <c r="Z116" s="29">
        <f t="shared" si="234"/>
        <v>1077.3172737842883</v>
      </c>
      <c r="AA116" s="29">
        <f t="shared" si="234"/>
        <v>1103.4391801798483</v>
      </c>
      <c r="AB116" s="29">
        <f t="shared" si="234"/>
        <v>1105.8705135241441</v>
      </c>
      <c r="AC116" s="29">
        <f t="shared" si="234"/>
        <v>1041.5799054409167</v>
      </c>
      <c r="AD116" s="29">
        <f t="shared" si="234"/>
        <v>1102.4557323243114</v>
      </c>
      <c r="AE116" s="29">
        <f t="shared" si="234"/>
        <v>1126.2682636996799</v>
      </c>
      <c r="AF116" s="29">
        <f t="shared" si="234"/>
        <v>1126.2848637267805</v>
      </c>
      <c r="AG116" s="29">
        <f t="shared" si="234"/>
        <v>1190.6009943516747</v>
      </c>
      <c r="BO116" s="37">
        <v>5.1875084689149725E-2</v>
      </c>
      <c r="BP116" t="s">
        <v>227</v>
      </c>
    </row>
    <row r="117" spans="1:68" ht="15" customHeight="1" x14ac:dyDescent="0.25">
      <c r="A117" t="s">
        <v>198</v>
      </c>
      <c r="B117" t="s">
        <v>177</v>
      </c>
      <c r="C117" t="s">
        <v>171</v>
      </c>
      <c r="D117" t="s">
        <v>178</v>
      </c>
      <c r="E117" s="29">
        <f>E121*$BO$117</f>
        <v>680.23715090304643</v>
      </c>
      <c r="F117" s="29">
        <f t="shared" ref="F117:AG117" si="235">F121*$BO$117</f>
        <v>704.02521548478444</v>
      </c>
      <c r="G117" s="29">
        <f t="shared" si="235"/>
        <v>714.26651395600618</v>
      </c>
      <c r="H117" s="29">
        <f t="shared" si="235"/>
        <v>717.18910226662695</v>
      </c>
      <c r="I117" s="29">
        <f t="shared" si="235"/>
        <v>766.66466610098655</v>
      </c>
      <c r="J117" s="29">
        <f t="shared" si="235"/>
        <v>793.22756338310001</v>
      </c>
      <c r="K117" s="29">
        <f t="shared" si="235"/>
        <v>741.98398495748734</v>
      </c>
      <c r="L117" s="29">
        <f t="shared" si="235"/>
        <v>758.48316521229935</v>
      </c>
      <c r="M117" s="29">
        <f t="shared" si="235"/>
        <v>769.21006553804273</v>
      </c>
      <c r="N117" s="29">
        <f t="shared" si="235"/>
        <v>815.46066205064199</v>
      </c>
      <c r="O117" s="29">
        <f t="shared" si="235"/>
        <v>870.14166780730204</v>
      </c>
      <c r="P117" s="29">
        <f t="shared" si="235"/>
        <v>891.02715878259619</v>
      </c>
      <c r="Q117" s="29">
        <f t="shared" si="235"/>
        <v>909.15949965370601</v>
      </c>
      <c r="R117" s="29">
        <f t="shared" si="235"/>
        <v>966.02475717058758</v>
      </c>
      <c r="S117" s="29">
        <f t="shared" si="235"/>
        <v>957.99738912631949</v>
      </c>
      <c r="T117" s="29">
        <f t="shared" si="235"/>
        <v>1024.5636462129476</v>
      </c>
      <c r="U117" s="29">
        <f t="shared" si="235"/>
        <v>1063.3155473942984</v>
      </c>
      <c r="V117" s="29">
        <f t="shared" si="235"/>
        <v>1067.8894959664365</v>
      </c>
      <c r="W117" s="29">
        <f t="shared" si="235"/>
        <v>1126.6169058621076</v>
      </c>
      <c r="X117" s="29">
        <f t="shared" si="235"/>
        <v>1030.8041622973255</v>
      </c>
      <c r="Y117" s="29">
        <f t="shared" si="235"/>
        <v>1053.1256101860004</v>
      </c>
      <c r="Z117" s="29">
        <f t="shared" si="235"/>
        <v>1018.7645328447011</v>
      </c>
      <c r="AA117" s="29">
        <f t="shared" si="235"/>
        <v>1043.4667003618019</v>
      </c>
      <c r="AB117" s="29">
        <f t="shared" si="235"/>
        <v>1045.7658895040963</v>
      </c>
      <c r="AC117" s="29">
        <f t="shared" si="235"/>
        <v>984.96950861980974</v>
      </c>
      <c r="AD117" s="29">
        <f t="shared" si="235"/>
        <v>1042.5367033966515</v>
      </c>
      <c r="AE117" s="29">
        <f t="shared" si="235"/>
        <v>1065.0550115987112</v>
      </c>
      <c r="AF117" s="29">
        <f t="shared" si="235"/>
        <v>1065.0707094059085</v>
      </c>
      <c r="AG117" s="29">
        <f t="shared" si="235"/>
        <v>1125.8912256687611</v>
      </c>
      <c r="BO117" s="37">
        <v>4.9055647491829599E-2</v>
      </c>
      <c r="BP117" t="s">
        <v>227</v>
      </c>
    </row>
    <row r="118" spans="1:68" ht="15" customHeight="1" x14ac:dyDescent="0.25">
      <c r="A118" t="s">
        <v>198</v>
      </c>
      <c r="B118" t="s">
        <v>179</v>
      </c>
      <c r="C118" t="s">
        <v>171</v>
      </c>
      <c r="D118" t="s">
        <v>180</v>
      </c>
      <c r="E118" s="29">
        <f>E121*$BO$118</f>
        <v>1458.9861747014743</v>
      </c>
      <c r="F118" s="29">
        <f t="shared" ref="F118:AG118" si="236">F121*$BO$118</f>
        <v>1510.0072888843547</v>
      </c>
      <c r="G118" s="29">
        <f t="shared" si="236"/>
        <v>1531.9730295979687</v>
      </c>
      <c r="H118" s="29">
        <f t="shared" si="236"/>
        <v>1538.2414551520262</v>
      </c>
      <c r="I118" s="29">
        <f t="shared" si="236"/>
        <v>1644.3576287895041</v>
      </c>
      <c r="J118" s="29">
        <f t="shared" si="236"/>
        <v>1701.3302593539622</v>
      </c>
      <c r="K118" s="29">
        <f t="shared" si="236"/>
        <v>1591.4220128461857</v>
      </c>
      <c r="L118" s="29">
        <f t="shared" si="236"/>
        <v>1626.8097829109659</v>
      </c>
      <c r="M118" s="29">
        <f t="shared" si="236"/>
        <v>1649.8170521432971</v>
      </c>
      <c r="N118" s="29">
        <f t="shared" si="236"/>
        <v>1749.0162517077388</v>
      </c>
      <c r="O118" s="29">
        <f t="shared" si="236"/>
        <v>1866.2971607434019</v>
      </c>
      <c r="P118" s="29">
        <f t="shared" si="236"/>
        <v>1911.0927773079397</v>
      </c>
      <c r="Q118" s="29">
        <f t="shared" si="236"/>
        <v>1949.9833827545899</v>
      </c>
      <c r="R118" s="29">
        <f t="shared" si="236"/>
        <v>2071.9491184216708</v>
      </c>
      <c r="S118" s="29">
        <f t="shared" si="236"/>
        <v>2054.7318597343447</v>
      </c>
      <c r="T118" s="29">
        <f t="shared" si="236"/>
        <v>2197.5044922818083</v>
      </c>
      <c r="U118" s="29">
        <f t="shared" si="236"/>
        <v>2280.6203409118502</v>
      </c>
      <c r="V118" s="29">
        <f t="shared" si="236"/>
        <v>2290.4306368089296</v>
      </c>
      <c r="W118" s="29">
        <f t="shared" si="236"/>
        <v>2416.3903539459066</v>
      </c>
      <c r="X118" s="29">
        <f t="shared" si="236"/>
        <v>2210.8892753358105</v>
      </c>
      <c r="Y118" s="29">
        <f t="shared" si="236"/>
        <v>2258.7647608567972</v>
      </c>
      <c r="Z118" s="29">
        <f t="shared" si="236"/>
        <v>2185.0664385551545</v>
      </c>
      <c r="AA118" s="29">
        <f t="shared" si="236"/>
        <v>2238.0481389000488</v>
      </c>
      <c r="AB118" s="29">
        <f t="shared" si="236"/>
        <v>2242.9794855152377</v>
      </c>
      <c r="AC118" s="29">
        <f t="shared" si="236"/>
        <v>2112.5821982393159</v>
      </c>
      <c r="AD118" s="29">
        <f t="shared" si="236"/>
        <v>2236.053462906732</v>
      </c>
      <c r="AE118" s="29">
        <f t="shared" si="236"/>
        <v>2284.3511783444387</v>
      </c>
      <c r="AF118" s="29">
        <f t="shared" si="236"/>
        <v>2284.3848473136263</v>
      </c>
      <c r="AG118" s="29">
        <f t="shared" si="236"/>
        <v>2414.8339006296742</v>
      </c>
      <c r="BO118" s="37">
        <v>0.10521552871170581</v>
      </c>
      <c r="BP118" t="s">
        <v>227</v>
      </c>
    </row>
    <row r="119" spans="1:68" ht="15" customHeight="1" x14ac:dyDescent="0.25">
      <c r="A119" t="s">
        <v>198</v>
      </c>
      <c r="B119" t="s">
        <v>181</v>
      </c>
      <c r="C119" t="s">
        <v>171</v>
      </c>
      <c r="D119" t="s">
        <v>182</v>
      </c>
      <c r="E119" s="29">
        <f>E121*$BO$119</f>
        <v>154.25418731231096</v>
      </c>
      <c r="F119" s="29">
        <f t="shared" ref="F119:AG119" si="237">F121*$BO$119</f>
        <v>159.64849511352037</v>
      </c>
      <c r="G119" s="29">
        <f t="shared" si="237"/>
        <v>161.97086631980321</v>
      </c>
      <c r="H119" s="29">
        <f t="shared" si="237"/>
        <v>162.63360795939872</v>
      </c>
      <c r="I119" s="29">
        <f t="shared" si="237"/>
        <v>173.8529494507535</v>
      </c>
      <c r="J119" s="29">
        <f t="shared" si="237"/>
        <v>179.87649304503273</v>
      </c>
      <c r="K119" s="29">
        <f t="shared" si="237"/>
        <v>168.25622717962989</v>
      </c>
      <c r="L119" s="29">
        <f t="shared" si="237"/>
        <v>171.99766887852365</v>
      </c>
      <c r="M119" s="29">
        <f t="shared" si="237"/>
        <v>174.43015773910861</v>
      </c>
      <c r="N119" s="29">
        <f t="shared" si="237"/>
        <v>184.91818852115193</v>
      </c>
      <c r="O119" s="29">
        <f t="shared" si="237"/>
        <v>197.31794365539571</v>
      </c>
      <c r="P119" s="29">
        <f t="shared" si="237"/>
        <v>202.05404845757488</v>
      </c>
      <c r="Q119" s="29">
        <f t="shared" si="237"/>
        <v>206.16583432729652</v>
      </c>
      <c r="R119" s="29">
        <f t="shared" si="237"/>
        <v>219.06090198557862</v>
      </c>
      <c r="S119" s="29">
        <f t="shared" si="237"/>
        <v>217.24057339534866</v>
      </c>
      <c r="T119" s="29">
        <f t="shared" si="237"/>
        <v>232.3354912128903</v>
      </c>
      <c r="U119" s="29">
        <f t="shared" si="237"/>
        <v>241.1230780355163</v>
      </c>
      <c r="V119" s="29">
        <f t="shared" si="237"/>
        <v>242.16029089410071</v>
      </c>
      <c r="W119" s="29">
        <f t="shared" si="237"/>
        <v>255.47763011085411</v>
      </c>
      <c r="X119" s="29">
        <f t="shared" si="237"/>
        <v>233.75062376736375</v>
      </c>
      <c r="Y119" s="29">
        <f t="shared" si="237"/>
        <v>238.81235378186039</v>
      </c>
      <c r="Z119" s="29">
        <f t="shared" si="237"/>
        <v>231.02045348147081</v>
      </c>
      <c r="AA119" s="29">
        <f t="shared" si="237"/>
        <v>236.62204811673064</v>
      </c>
      <c r="AB119" s="29">
        <f t="shared" si="237"/>
        <v>237.14342445166193</v>
      </c>
      <c r="AC119" s="29">
        <f t="shared" si="237"/>
        <v>223.35691439059647</v>
      </c>
      <c r="AD119" s="29">
        <f t="shared" si="237"/>
        <v>236.41115706811368</v>
      </c>
      <c r="AE119" s="29">
        <f t="shared" si="237"/>
        <v>241.51752817228748</v>
      </c>
      <c r="AF119" s="29">
        <f t="shared" si="237"/>
        <v>241.52108789037786</v>
      </c>
      <c r="AG119" s="29">
        <f t="shared" si="237"/>
        <v>255.31307101800724</v>
      </c>
      <c r="BO119" s="37">
        <v>1.1124119032437119E-2</v>
      </c>
      <c r="BP119" t="s">
        <v>227</v>
      </c>
    </row>
    <row r="120" spans="1:68" ht="15" customHeight="1" x14ac:dyDescent="0.25">
      <c r="A120" t="s">
        <v>198</v>
      </c>
      <c r="B120" t="s">
        <v>183</v>
      </c>
      <c r="C120" t="s">
        <v>2</v>
      </c>
      <c r="D120" t="s">
        <v>184</v>
      </c>
      <c r="E120" s="29">
        <f>E121-SUM(E113:E119)</f>
        <v>5134.7501713938873</v>
      </c>
      <c r="F120" s="29">
        <f t="shared" ref="F120" si="238">F121-SUM(F113:F119)</f>
        <v>5293.561100622419</v>
      </c>
      <c r="G120" s="29">
        <f t="shared" ref="G120" si="239">G121-SUM(G113:G119)</f>
        <v>5337.7372569577146</v>
      </c>
      <c r="H120" s="29">
        <f t="shared" ref="H120" si="240">H121-SUM(H113:H119)</f>
        <v>5304.6098515478516</v>
      </c>
      <c r="I120" s="29">
        <f t="shared" ref="I120" si="241">I121-SUM(I113:I119)</f>
        <v>5525.5041386523808</v>
      </c>
      <c r="J120" s="29">
        <f t="shared" ref="J120" si="242">J121-SUM(J113:J119)</f>
        <v>5243.8978600153096</v>
      </c>
      <c r="K120" s="29">
        <f t="shared" ref="K120" si="243">K121-SUM(K113:K119)</f>
        <v>5349.2893111885878</v>
      </c>
      <c r="L120" s="29">
        <f t="shared" ref="L120" si="244">L121-SUM(L113:L119)</f>
        <v>5492.7218300308868</v>
      </c>
      <c r="M120" s="29">
        <f t="shared" ref="M120" si="245">M121-SUM(M113:M119)</f>
        <v>5568.1629506787158</v>
      </c>
      <c r="N120" s="29">
        <f t="shared" ref="N120" si="246">N121-SUM(N113:N119)</f>
        <v>6086.8262665871443</v>
      </c>
      <c r="O120" s="29">
        <f t="shared" ref="O120" si="247">O121-SUM(O113:O119)</f>
        <v>6630.0412595302168</v>
      </c>
      <c r="P120" s="29">
        <f t="shared" ref="P120" si="248">P121-SUM(P113:P119)</f>
        <v>6809.5186431068487</v>
      </c>
      <c r="Q120" s="29">
        <f t="shared" ref="Q120" si="249">Q121-SUM(Q113:Q119)</f>
        <v>7082.4028708988189</v>
      </c>
      <c r="R120" s="29">
        <f t="shared" ref="R120" si="250">R121-SUM(R113:R119)</f>
        <v>7609.7928957622735</v>
      </c>
      <c r="S120" s="29">
        <f t="shared" ref="S120" si="251">S121-SUM(S113:S119)</f>
        <v>7566.9201061699714</v>
      </c>
      <c r="T120" s="29">
        <f t="shared" ref="T120" si="252">T121-SUM(T113:T119)</f>
        <v>8193.6741770607823</v>
      </c>
      <c r="U120" s="29">
        <f t="shared" ref="U120" si="253">U121-SUM(U113:U119)</f>
        <v>8895.1163073163189</v>
      </c>
      <c r="V120" s="29">
        <f t="shared" ref="V120" si="254">V121-SUM(V113:V119)</f>
        <v>9194.9552558465257</v>
      </c>
      <c r="W120" s="29">
        <f t="shared" ref="W120" si="255">W121-SUM(W113:W119)</f>
        <v>9739.5815201587848</v>
      </c>
      <c r="X120" s="29">
        <f t="shared" ref="X120" si="256">X121-SUM(X113:X119)</f>
        <v>9073.8171882831484</v>
      </c>
      <c r="Y120" s="29">
        <f t="shared" ref="Y120" si="257">Y121-SUM(Y113:Y119)</f>
        <v>9574.8541221533851</v>
      </c>
      <c r="Z120" s="29">
        <f t="shared" ref="Z120" si="258">Z121-SUM(Z113:Z119)</f>
        <v>9307.8935637457016</v>
      </c>
      <c r="AA120" s="29">
        <f t="shared" ref="AA120" si="259">AA121-SUM(AA113:AA119)</f>
        <v>9703.9536055108274</v>
      </c>
      <c r="AB120" s="29">
        <f t="shared" ref="AB120" si="260">AB121-SUM(AB113:AB119)</f>
        <v>10015.711352289702</v>
      </c>
      <c r="AC120" s="29">
        <f t="shared" ref="AC120" si="261">AC121-SUM(AC113:AC119)</f>
        <v>9491.4790095002863</v>
      </c>
      <c r="AD120" s="29">
        <f t="shared" ref="AD120" si="262">AD121-SUM(AD113:AD119)</f>
        <v>10302.6593070527</v>
      </c>
      <c r="AE120" s="29">
        <f t="shared" ref="AE120" si="263">AE121-SUM(AE113:AE119)</f>
        <v>10512.341160994274</v>
      </c>
      <c r="AF120" s="29">
        <f t="shared" ref="AF120" si="264">AF121-SUM(AF113:AF119)</f>
        <v>10403.974924867394</v>
      </c>
      <c r="AG120" s="29">
        <f t="shared" ref="AG120" si="265">AG121-SUM(AG113:AG119)</f>
        <v>10981.71317961173</v>
      </c>
      <c r="BO120" s="37"/>
    </row>
    <row r="121" spans="1:68" ht="15" customHeight="1" x14ac:dyDescent="0.25">
      <c r="A121" t="s">
        <v>198</v>
      </c>
      <c r="B121" t="s">
        <v>185</v>
      </c>
      <c r="C121" t="s">
        <v>2</v>
      </c>
      <c r="D121" t="s">
        <v>186</v>
      </c>
      <c r="E121" s="29">
        <f>'Energieverbrauch_GHD+A(Landw+F)'!C41</f>
        <v>13866.643</v>
      </c>
      <c r="F121" s="29">
        <f>'Energieverbrauch_GHD+A(Landw+F)'!D41</f>
        <v>14351.563</v>
      </c>
      <c r="G121" s="29">
        <f>'Energieverbrauch_GHD+A(Landw+F)'!E41</f>
        <v>14560.331999999999</v>
      </c>
      <c r="H121" s="29">
        <f>'Energieverbrauch_GHD+A(Landw+F)'!F41</f>
        <v>14619.909</v>
      </c>
      <c r="I121" s="29">
        <f>'Energieverbrauch_GHD+A(Landw+F)'!G41</f>
        <v>15628.468999999999</v>
      </c>
      <c r="J121" s="29">
        <f>'Energieverbrauch_GHD+A(Landw+F)'!H41</f>
        <v>16169.954</v>
      </c>
      <c r="K121" s="29">
        <f>'Energieverbrauch_GHD+A(Landw+F)'!I41</f>
        <v>15125.353000000001</v>
      </c>
      <c r="L121" s="29">
        <f>'Energieverbrauch_GHD+A(Landw+F)'!J41</f>
        <v>15461.689</v>
      </c>
      <c r="M121" s="29">
        <f>'Energieverbrauch_GHD+A(Landw+F)'!K41</f>
        <v>15680.357</v>
      </c>
      <c r="N121" s="29">
        <f>'Energieverbrauch_GHD+A(Landw+F)'!L41</f>
        <v>16623.175999999999</v>
      </c>
      <c r="O121" s="29">
        <f>'Energieverbrauch_GHD+A(Landw+F)'!M41</f>
        <v>17737.848999999998</v>
      </c>
      <c r="P121" s="29">
        <f>'Energieverbrauch_GHD+A(Landw+F)'!N41</f>
        <v>18163.600000000002</v>
      </c>
      <c r="Q121" s="29">
        <f>'Energieverbrauch_GHD+A(Landw+F)'!O41</f>
        <v>18533.227999999999</v>
      </c>
      <c r="R121" s="29">
        <f>'Energieverbrauch_GHD+A(Landw+F)'!P41</f>
        <v>19692.427000000003</v>
      </c>
      <c r="S121" s="29">
        <f>'Energieverbrauch_GHD+A(Landw+F)'!Q41</f>
        <v>19528.789000000001</v>
      </c>
      <c r="T121" s="29">
        <f>'Energieverbrauch_GHD+A(Landw+F)'!R41</f>
        <v>20885.742999999999</v>
      </c>
      <c r="U121" s="29">
        <f>'Energieverbrauch_GHD+A(Landw+F)'!S41</f>
        <v>21675.701000000001</v>
      </c>
      <c r="V121" s="29">
        <f>'Energieverbrauch_GHD+A(Landw+F)'!T41</f>
        <v>21768.940999999999</v>
      </c>
      <c r="W121" s="29">
        <f>'Energieverbrauch_GHD+A(Landw+F)'!U41</f>
        <v>22966.1</v>
      </c>
      <c r="X121" s="29">
        <f>'Energieverbrauch_GHD+A(Landw+F)'!V41</f>
        <v>21012.955999999998</v>
      </c>
      <c r="Y121" s="29">
        <f>'Energieverbrauch_GHD+A(Landw+F)'!W41</f>
        <v>21467.978999999999</v>
      </c>
      <c r="Z121" s="29">
        <f>'Energieverbrauch_GHD+A(Landw+F)'!X41</f>
        <v>20767.528000000002</v>
      </c>
      <c r="AA121" s="29">
        <f>'Energieverbrauch_GHD+A(Landw+F)'!Y41</f>
        <v>21271.082000000002</v>
      </c>
      <c r="AB121" s="29">
        <f>'Energieverbrauch_GHD+A(Landw+F)'!Z41</f>
        <v>21317.951000000001</v>
      </c>
      <c r="AC121" s="29">
        <f>'Energieverbrauch_GHD+A(Landw+F)'!AA41</f>
        <v>20078.616000000002</v>
      </c>
      <c r="AD121" s="29">
        <f>'Energieverbrauch_GHD+A(Landw+F)'!AB41</f>
        <v>21252.124</v>
      </c>
      <c r="AE121" s="29">
        <f>'Energieverbrauch_GHD+A(Landw+F)'!AC41</f>
        <v>21711.16</v>
      </c>
      <c r="AF121" s="29">
        <f>'Energieverbrauch_GHD+A(Landw+F)'!AD41</f>
        <v>21711.48</v>
      </c>
      <c r="AG121" s="29">
        <f>'Energieverbrauch_GHD+A(Landw+F)'!AE41</f>
        <v>22951.306999999997</v>
      </c>
      <c r="BO121" s="37"/>
    </row>
    <row r="122" spans="1:68" x14ac:dyDescent="0.25">
      <c r="A122" t="s">
        <v>199</v>
      </c>
      <c r="B122" t="s">
        <v>168</v>
      </c>
      <c r="C122" t="s">
        <v>2</v>
      </c>
      <c r="D122" t="s">
        <v>169</v>
      </c>
      <c r="E122" s="29">
        <f>Landwirtschaft!C77+Fischerei!C77</f>
        <v>36152.806000000004</v>
      </c>
      <c r="F122" s="29">
        <f>Landwirtschaft!D77+Fischerei!D77</f>
        <v>33971.917000000001</v>
      </c>
      <c r="G122" s="29">
        <f>Landwirtschaft!E77+Fischerei!E77</f>
        <v>34841.527999999998</v>
      </c>
      <c r="H122" s="29">
        <f>Landwirtschaft!F77+Fischerei!F77</f>
        <v>37728.194000000003</v>
      </c>
      <c r="I122" s="29">
        <f>Landwirtschaft!G77+Fischerei!G77</f>
        <v>37817.027999999998</v>
      </c>
      <c r="J122" s="29">
        <f>Landwirtschaft!H77+Fischerei!H77</f>
        <v>37815.972000000002</v>
      </c>
      <c r="K122" s="29">
        <f>Landwirtschaft!I77+Fischerei!I77</f>
        <v>38004.917000000001</v>
      </c>
      <c r="L122" s="29">
        <f>Landwirtschaft!J77+Fischerei!J77</f>
        <v>37094.5</v>
      </c>
      <c r="M122" s="29">
        <f>Landwirtschaft!K77+Fischerei!K77</f>
        <v>36988.832999999999</v>
      </c>
      <c r="N122" s="29">
        <f>Landwirtschaft!L77+Fischerei!L77</f>
        <v>36398.472999999998</v>
      </c>
      <c r="O122" s="29">
        <f>Landwirtschaft!M77+Fischerei!M77</f>
        <v>36801.416000000005</v>
      </c>
      <c r="P122" s="29">
        <f>Landwirtschaft!N77+Fischerei!N77</f>
        <v>38202.860999999997</v>
      </c>
      <c r="Q122" s="29">
        <f>Landwirtschaft!O77+Fischerei!O77</f>
        <v>37729.445</v>
      </c>
      <c r="R122" s="29">
        <f>Landwirtschaft!P77+Fischerei!P77</f>
        <v>38194.805</v>
      </c>
      <c r="S122" s="29">
        <f>Landwirtschaft!Q77+Fischerei!Q77</f>
        <v>38081.083000000006</v>
      </c>
      <c r="T122" s="29">
        <f>Landwirtschaft!R77+Fischerei!R77</f>
        <v>38628.916999999994</v>
      </c>
      <c r="U122" s="29">
        <f>Landwirtschaft!S77+Fischerei!S77</f>
        <v>38234.360999999997</v>
      </c>
      <c r="V122" s="29">
        <f>Landwirtschaft!T77+Fischerei!T77</f>
        <v>36944</v>
      </c>
      <c r="W122" s="29">
        <f>Landwirtschaft!U77+Fischerei!U77</f>
        <v>35883.610999999997</v>
      </c>
      <c r="X122" s="29">
        <f>Landwirtschaft!V77+Fischerei!V77</f>
        <v>36309.777999999998</v>
      </c>
      <c r="Y122" s="29">
        <f>Landwirtschaft!W77+Fischerei!W77</f>
        <v>34196.027999999998</v>
      </c>
      <c r="Z122" s="29">
        <f>Landwirtschaft!X77+Fischerei!X77</f>
        <v>34009.195</v>
      </c>
      <c r="AA122" s="29">
        <f>Landwirtschaft!Y77+Fischerei!Y77</f>
        <v>32837.832999999999</v>
      </c>
      <c r="AB122" s="29">
        <f>Landwirtschaft!Z77+Fischerei!Z77</f>
        <v>32389.556</v>
      </c>
      <c r="AC122" s="29">
        <f>Landwirtschaft!AA77+Fischerei!AA77</f>
        <v>32284.083000000002</v>
      </c>
      <c r="AD122" s="29">
        <f>Landwirtschaft!AB77+Fischerei!AB77</f>
        <v>33162.695</v>
      </c>
      <c r="AE122" s="29">
        <f>Landwirtschaft!AC77+Fischerei!AC77</f>
        <v>33388.110999999997</v>
      </c>
      <c r="AF122" s="29">
        <f>Landwirtschaft!AD77+Fischerei!AD77</f>
        <v>33932.173000000003</v>
      </c>
      <c r="AG122" s="29">
        <f>Landwirtschaft!AE77+Fischerei!AE77</f>
        <v>35270.131999999998</v>
      </c>
      <c r="BC122" s="31">
        <f>W122/$W$130</f>
        <v>0.15346976996820141</v>
      </c>
      <c r="BD122" s="31">
        <f>X122/$X$130</f>
        <v>0.15578037156947674</v>
      </c>
      <c r="BE122" s="31">
        <f>Y122/$Y$130</f>
        <v>0.14761393977259493</v>
      </c>
      <c r="BF122" s="31">
        <f>Z122/$Z$130</f>
        <v>0.156581749175561</v>
      </c>
      <c r="BG122" s="31">
        <f>AA122/$AA$130</f>
        <v>0.15055633135186169</v>
      </c>
      <c r="BH122" s="31">
        <f>AB122/$AB$130</f>
        <v>0.14947784007255113</v>
      </c>
      <c r="BI122" s="31">
        <f>AC122/$AC$130</f>
        <v>0.15914656469166258</v>
      </c>
      <c r="BJ122" s="31">
        <f>AD122/$AD$130</f>
        <v>0.15630582539018076</v>
      </c>
      <c r="BK122" s="31">
        <f>AE122/$AE$130</f>
        <v>0.15678487949634895</v>
      </c>
      <c r="BL122" s="31">
        <f>AF122/$AF$130</f>
        <v>0.13788602251249696</v>
      </c>
      <c r="BM122" s="31">
        <f>AG122/$AG$130</f>
        <v>0.13556421459286691</v>
      </c>
      <c r="BO122" s="37">
        <f>AVERAGE(BC122:BM122)</f>
        <v>0.1508334098721639</v>
      </c>
    </row>
    <row r="123" spans="1:68" x14ac:dyDescent="0.25">
      <c r="A123" t="s">
        <v>199</v>
      </c>
      <c r="B123" t="s">
        <v>170</v>
      </c>
      <c r="C123" t="s">
        <v>171</v>
      </c>
      <c r="D123" t="s">
        <v>172</v>
      </c>
      <c r="E123" s="29">
        <f>'Totale Verbräuche Odyssee'!C102*1000</f>
        <v>9849</v>
      </c>
      <c r="F123" s="29">
        <f>'Totale Verbräuche Odyssee'!D102*1000</f>
        <v>10476</v>
      </c>
      <c r="G123" s="29">
        <f>'Totale Verbräuche Odyssee'!E102*1000</f>
        <v>11239</v>
      </c>
      <c r="H123" s="29">
        <f>'Totale Verbräuche Odyssee'!F102*1000</f>
        <v>11719</v>
      </c>
      <c r="I123" s="29">
        <f>'Totale Verbräuche Odyssee'!G102*1000</f>
        <v>12263</v>
      </c>
      <c r="J123" s="29">
        <f>'Totale Verbräuche Odyssee'!H102*1000</f>
        <v>11744</v>
      </c>
      <c r="K123" s="29">
        <f>'Totale Verbräuche Odyssee'!I102*1000</f>
        <v>12355</v>
      </c>
      <c r="L123" s="29">
        <f>'Totale Verbräuche Odyssee'!J102*1000</f>
        <v>12991</v>
      </c>
      <c r="M123" s="29">
        <f>'Totale Verbräuche Odyssee'!K102*1000</f>
        <v>13797</v>
      </c>
      <c r="N123" s="29">
        <f>'Totale Verbräuche Odyssee'!L102*1000</f>
        <v>14749</v>
      </c>
      <c r="O123" s="29">
        <f>'Totale Verbräuche Odyssee'!M102*1000</f>
        <v>15632</v>
      </c>
      <c r="P123" s="29">
        <f>'Totale Verbräuche Odyssee'!N102*1000</f>
        <v>16359.000000000002</v>
      </c>
      <c r="Q123" s="29">
        <f>'Totale Verbräuche Odyssee'!O102*1000</f>
        <v>17520</v>
      </c>
      <c r="R123" s="29">
        <f>'Totale Verbräuche Odyssee'!P102*1000</f>
        <v>18992</v>
      </c>
      <c r="S123" s="29">
        <f>'Totale Verbräuche Odyssee'!Q102*1000</f>
        <v>20141</v>
      </c>
      <c r="T123" s="29">
        <f>'Totale Verbräuche Odyssee'!R102*1000</f>
        <v>21471</v>
      </c>
      <c r="U123" s="29">
        <f>'Totale Verbräuche Odyssee'!S102*1000</f>
        <v>22656</v>
      </c>
      <c r="V123" s="29">
        <f>'Totale Verbräuche Odyssee'!T102*1000</f>
        <v>23317</v>
      </c>
      <c r="W123" s="29">
        <f>'Totale Verbräuche Odyssee'!U102*1000</f>
        <v>24203</v>
      </c>
      <c r="X123" s="29">
        <f>'Totale Verbräuche Odyssee'!V102*1000</f>
        <v>24004</v>
      </c>
      <c r="Y123" s="29">
        <f>'Totale Verbräuche Odyssee'!W102*1000</f>
        <v>24083</v>
      </c>
      <c r="Z123" s="29">
        <f>'Totale Verbräuche Odyssee'!X102*1000</f>
        <v>23888</v>
      </c>
      <c r="AA123" s="29">
        <f>'Totale Verbräuche Odyssee'!Y102*1000</f>
        <v>23059</v>
      </c>
      <c r="AB123" s="29">
        <f>'Totale Verbräuche Odyssee'!Z102*1000</f>
        <v>21794</v>
      </c>
      <c r="AC123" s="29">
        <f>'Totale Verbräuche Odyssee'!AA102*1000</f>
        <v>20906</v>
      </c>
      <c r="AD123" s="29">
        <f>'Totale Verbräuche Odyssee'!AB102*1000</f>
        <v>21047</v>
      </c>
      <c r="AE123" s="29">
        <f>'Totale Verbräuche Odyssee'!AC102*1000</f>
        <v>20662</v>
      </c>
      <c r="AF123" s="29">
        <f>'Totale Verbräuche Odyssee'!AD102*1000</f>
        <v>20859</v>
      </c>
      <c r="AG123" s="29">
        <f>'Totale Verbräuche Odyssee'!AE102*1000</f>
        <v>20896</v>
      </c>
      <c r="BC123" s="31">
        <f t="shared" ref="BC123:BC129" si="266">W123/$W$130</f>
        <v>0.10351324014019601</v>
      </c>
      <c r="BD123" s="31">
        <f t="shared" ref="BD123:BD129" si="267">X123/$X$130</f>
        <v>0.1029847122489628</v>
      </c>
      <c r="BE123" s="31">
        <f t="shared" ref="BE123:BE129" si="268">Y123/$Y$130</f>
        <v>0.10395904786203251</v>
      </c>
      <c r="BF123" s="31">
        <f t="shared" ref="BF123:BF129" si="269">Z123/$Z$130</f>
        <v>0.10998275096796031</v>
      </c>
      <c r="BG123" s="31">
        <f t="shared" ref="BG123:BG129" si="270">AA123/$AA$130</f>
        <v>0.10572191059752874</v>
      </c>
      <c r="BH123" s="31">
        <f t="shared" ref="BH123:BH129" si="271">AB123/$AB$130</f>
        <v>0.10057933633116735</v>
      </c>
      <c r="BI123" s="31">
        <f t="shared" ref="BI123:BI129" si="272">AC123/$AC$130</f>
        <v>0.10305753709789117</v>
      </c>
      <c r="BJ123" s="31">
        <f t="shared" ref="BJ123:BJ129" si="273">AD123/$AD$130</f>
        <v>9.9200885422223203E-2</v>
      </c>
      <c r="BK123" s="31">
        <f t="shared" ref="BK123:BK129" si="274">AE123/$AE$130</f>
        <v>9.7025230931859621E-2</v>
      </c>
      <c r="BL123" s="31">
        <f t="shared" ref="BL123:BL129" si="275">AF123/$AF$130</f>
        <v>8.4762167857277332E-2</v>
      </c>
      <c r="BM123" s="31">
        <f t="shared" ref="BM123:BM129" si="276">AG123/$AG$130</f>
        <v>8.0315827231169618E-2</v>
      </c>
      <c r="BO123" s="37">
        <f t="shared" ref="BO123:BO129" si="277">AVERAGE(BC123:BM123)</f>
        <v>9.9191149698933542E-2</v>
      </c>
    </row>
    <row r="124" spans="1:68" x14ac:dyDescent="0.25">
      <c r="A124" t="s">
        <v>199</v>
      </c>
      <c r="B124" t="s">
        <v>173</v>
      </c>
      <c r="C124" t="s">
        <v>171</v>
      </c>
      <c r="D124" t="s">
        <v>174</v>
      </c>
      <c r="E124" s="29" t="s">
        <v>94</v>
      </c>
      <c r="F124" s="29" t="s">
        <v>94</v>
      </c>
      <c r="G124" s="29" t="s">
        <v>94</v>
      </c>
      <c r="H124" s="29" t="s">
        <v>94</v>
      </c>
      <c r="I124" s="29" t="s">
        <v>94</v>
      </c>
      <c r="J124" s="29" t="s">
        <v>94</v>
      </c>
      <c r="K124" s="29" t="s">
        <v>94</v>
      </c>
      <c r="L124" s="29" t="s">
        <v>94</v>
      </c>
      <c r="M124" s="29" t="s">
        <v>94</v>
      </c>
      <c r="N124" s="29" t="s">
        <v>94</v>
      </c>
      <c r="O124" s="29">
        <f>'Totale Verbräuche Odyssee'!M103*1000</f>
        <v>11174</v>
      </c>
      <c r="P124" s="29">
        <f>'Totale Verbräuche Odyssee'!N103*1000</f>
        <v>11917</v>
      </c>
      <c r="Q124" s="29">
        <f>'Totale Verbräuche Odyssee'!O103*1000</f>
        <v>12647</v>
      </c>
      <c r="R124" s="29">
        <f>'Totale Verbräuche Odyssee'!P103*1000</f>
        <v>13675</v>
      </c>
      <c r="S124" s="29">
        <f>'Totale Verbräuche Odyssee'!Q103*1000</f>
        <v>13997</v>
      </c>
      <c r="T124" s="29">
        <f>'Totale Verbräuche Odyssee'!R103*1000</f>
        <v>14795</v>
      </c>
      <c r="U124" s="29">
        <f>'Totale Verbräuche Odyssee'!S103*1000</f>
        <v>15653</v>
      </c>
      <c r="V124" s="29">
        <f>'Totale Verbräuche Odyssee'!T103*1000</f>
        <v>16276</v>
      </c>
      <c r="W124" s="29">
        <f>'Totale Verbräuche Odyssee'!U103*1000</f>
        <v>16769</v>
      </c>
      <c r="X124" s="29">
        <f>'Totale Verbräuche Odyssee'!V103*1000</f>
        <v>17256</v>
      </c>
      <c r="Y124" s="29">
        <f>'Totale Verbräuche Odyssee'!W103*1000</f>
        <v>17572</v>
      </c>
      <c r="Z124" s="29">
        <f>'Totale Verbräuche Odyssee'!X103*1000</f>
        <v>17912</v>
      </c>
      <c r="AA124" s="29">
        <f>'Totale Verbräuche Odyssee'!Y103*1000</f>
        <v>17718</v>
      </c>
      <c r="AB124" s="29">
        <f>'Totale Verbräuche Odyssee'!Z103*1000</f>
        <v>17391</v>
      </c>
      <c r="AC124" s="29">
        <f>'Totale Verbräuche Odyssee'!AA103*1000</f>
        <v>16563</v>
      </c>
      <c r="AD124" s="29">
        <f>'Totale Verbräuche Odyssee'!AB103*1000</f>
        <v>17201</v>
      </c>
      <c r="AE124" s="29">
        <f>'Totale Verbräuche Odyssee'!AC103*1000</f>
        <v>17305</v>
      </c>
      <c r="AF124" s="29">
        <f>'Totale Verbräuche Odyssee'!AD103*1000</f>
        <v>18255</v>
      </c>
      <c r="AG124" s="29">
        <f>'Totale Verbräuche Odyssee'!AE103*1000</f>
        <v>19398</v>
      </c>
      <c r="BC124" s="31">
        <f t="shared" si="266"/>
        <v>7.1718940788784324E-2</v>
      </c>
      <c r="BD124" s="31">
        <f t="shared" si="267"/>
        <v>7.4033669162143906E-2</v>
      </c>
      <c r="BE124" s="31">
        <f t="shared" si="268"/>
        <v>7.5853024499922567E-2</v>
      </c>
      <c r="BF124" s="31">
        <f t="shared" si="269"/>
        <v>8.2468646824267633E-2</v>
      </c>
      <c r="BG124" s="31">
        <f t="shared" si="270"/>
        <v>8.1234260460861879E-2</v>
      </c>
      <c r="BH124" s="31">
        <f t="shared" si="271"/>
        <v>8.0259486011532141E-2</v>
      </c>
      <c r="BI124" s="31">
        <f t="shared" si="272"/>
        <v>8.164842566499432E-2</v>
      </c>
      <c r="BJ124" s="31">
        <f t="shared" si="273"/>
        <v>8.1073522599309236E-2</v>
      </c>
      <c r="BK124" s="31">
        <f t="shared" si="274"/>
        <v>8.1261331007445106E-2</v>
      </c>
      <c r="BL124" s="31">
        <f t="shared" si="275"/>
        <v>7.4180611449954345E-2</v>
      </c>
      <c r="BM124" s="31">
        <f t="shared" si="276"/>
        <v>7.4558117181768205E-2</v>
      </c>
      <c r="BO124" s="37">
        <f t="shared" si="277"/>
        <v>7.8026366877362155E-2</v>
      </c>
    </row>
    <row r="125" spans="1:68" x14ac:dyDescent="0.25">
      <c r="A125" t="s">
        <v>199</v>
      </c>
      <c r="B125" t="s">
        <v>175</v>
      </c>
      <c r="C125" t="s">
        <v>171</v>
      </c>
      <c r="D125" t="s">
        <v>176</v>
      </c>
      <c r="E125" s="29">
        <f>'Totale Verbräuche Odyssee'!C104*1000</f>
        <v>5946</v>
      </c>
      <c r="F125" s="29">
        <f>'Totale Verbräuche Odyssee'!D104*1000</f>
        <v>6244</v>
      </c>
      <c r="G125" s="29">
        <f>'Totale Verbräuche Odyssee'!E104*1000</f>
        <v>6507</v>
      </c>
      <c r="H125" s="29">
        <f>'Totale Verbräuche Odyssee'!F104*1000</f>
        <v>6655</v>
      </c>
      <c r="I125" s="29">
        <f>'Totale Verbräuche Odyssee'!G104*1000</f>
        <v>6932</v>
      </c>
      <c r="J125" s="29">
        <f>'Totale Verbräuche Odyssee'!H104*1000</f>
        <v>7062</v>
      </c>
      <c r="K125" s="29">
        <f>'Totale Verbräuche Odyssee'!I104*1000</f>
        <v>7366</v>
      </c>
      <c r="L125" s="29">
        <f>'Totale Verbräuche Odyssee'!J104*1000</f>
        <v>7742</v>
      </c>
      <c r="M125" s="29">
        <f>'Totale Verbräuche Odyssee'!K104*1000</f>
        <v>8132.9999999999991</v>
      </c>
      <c r="N125" s="29">
        <f>'Totale Verbräuche Odyssee'!L104*1000</f>
        <v>8516</v>
      </c>
      <c r="O125" s="29">
        <f>'Totale Verbräuche Odyssee'!M104*1000</f>
        <v>8944</v>
      </c>
      <c r="P125" s="29">
        <f>'Totale Verbräuche Odyssee'!N104*1000</f>
        <v>9312</v>
      </c>
      <c r="Q125" s="29">
        <f>'Totale Verbräuche Odyssee'!O104*1000</f>
        <v>9745</v>
      </c>
      <c r="R125" s="29">
        <f>'Totale Verbräuche Odyssee'!P104*1000</f>
        <v>10431</v>
      </c>
      <c r="S125" s="29">
        <f>'Totale Verbräuche Odyssee'!Q104*1000</f>
        <v>10674</v>
      </c>
      <c r="T125" s="29">
        <f>'Totale Verbräuche Odyssee'!R104*1000</f>
        <v>11388</v>
      </c>
      <c r="U125" s="29">
        <f>'Totale Verbräuche Odyssee'!S104*1000</f>
        <v>11769</v>
      </c>
      <c r="V125" s="29">
        <f>'Totale Verbräuche Odyssee'!T104*1000</f>
        <v>11996</v>
      </c>
      <c r="W125" s="29">
        <f>'Totale Verbräuche Odyssee'!U104*1000</f>
        <v>12183</v>
      </c>
      <c r="X125" s="29">
        <f>'Totale Verbräuche Odyssee'!V104*1000</f>
        <v>12361</v>
      </c>
      <c r="Y125" s="29">
        <f>'Totale Verbräuche Odyssee'!W104*1000</f>
        <v>12430</v>
      </c>
      <c r="Z125" s="29">
        <f>'Totale Verbräuche Odyssee'!X104*1000</f>
        <v>12460</v>
      </c>
      <c r="AA125" s="29">
        <f>'Totale Verbräuche Odyssee'!Y104*1000</f>
        <v>11990</v>
      </c>
      <c r="AB125" s="29">
        <f>'Totale Verbräuche Odyssee'!Z104*1000</f>
        <v>11273</v>
      </c>
      <c r="AC125" s="29">
        <f>'Totale Verbräuche Odyssee'!AA104*1000</f>
        <v>10878</v>
      </c>
      <c r="AD125" s="29">
        <f>'Totale Verbräuche Odyssee'!AB104*1000</f>
        <v>11126</v>
      </c>
      <c r="AE125" s="29">
        <f>'Totale Verbräuche Odyssee'!AC104*1000</f>
        <v>10988</v>
      </c>
      <c r="AF125" s="29">
        <f>'Totale Verbräuche Odyssee'!AD104*1000</f>
        <v>11304</v>
      </c>
      <c r="AG125" s="29">
        <f>'Totale Verbräuche Odyssee'!AE104*1000</f>
        <v>11414</v>
      </c>
      <c r="BC125" s="31">
        <f t="shared" si="266"/>
        <v>5.2105185498822787E-2</v>
      </c>
      <c r="BD125" s="31">
        <f t="shared" si="267"/>
        <v>5.3032579074713766E-2</v>
      </c>
      <c r="BE125" s="31">
        <f t="shared" si="268"/>
        <v>5.3656561264172405E-2</v>
      </c>
      <c r="BF125" s="31">
        <f t="shared" si="269"/>
        <v>5.7367091303616273E-2</v>
      </c>
      <c r="BG125" s="31">
        <f t="shared" si="270"/>
        <v>5.497227581700722E-2</v>
      </c>
      <c r="BH125" s="31">
        <f t="shared" si="271"/>
        <v>5.2024908619860949E-2</v>
      </c>
      <c r="BI125" s="31">
        <f t="shared" si="272"/>
        <v>5.3623834714955521E-2</v>
      </c>
      <c r="BJ125" s="31">
        <f t="shared" si="273"/>
        <v>5.2440207687920147E-2</v>
      </c>
      <c r="BK125" s="31">
        <f t="shared" si="274"/>
        <v>5.1597775504756242E-2</v>
      </c>
      <c r="BL125" s="31">
        <f t="shared" si="275"/>
        <v>4.5934682652987342E-2</v>
      </c>
      <c r="BM125" s="31">
        <f t="shared" si="276"/>
        <v>4.3870829441834326E-2</v>
      </c>
      <c r="BO125" s="37">
        <f t="shared" si="277"/>
        <v>5.1875084689149725E-2</v>
      </c>
    </row>
    <row r="126" spans="1:68" x14ac:dyDescent="0.25">
      <c r="A126" t="s">
        <v>199</v>
      </c>
      <c r="B126" t="s">
        <v>177</v>
      </c>
      <c r="C126" t="s">
        <v>171</v>
      </c>
      <c r="D126" t="s">
        <v>178</v>
      </c>
      <c r="E126" s="29">
        <f>'Totale Verbräuche Odyssee'!C105*1000</f>
        <v>6610</v>
      </c>
      <c r="F126" s="29">
        <f>'Totale Verbräuche Odyssee'!D105*1000</f>
        <v>6954</v>
      </c>
      <c r="G126" s="29">
        <f>'Totale Verbräuche Odyssee'!E105*1000</f>
        <v>7189</v>
      </c>
      <c r="H126" s="29">
        <f>'Totale Verbräuche Odyssee'!F105*1000</f>
        <v>7337</v>
      </c>
      <c r="I126" s="29">
        <f>'Totale Verbräuche Odyssee'!G105*1000</f>
        <v>7472</v>
      </c>
      <c r="J126" s="29">
        <f>'Totale Verbräuche Odyssee'!H105*1000</f>
        <v>8039</v>
      </c>
      <c r="K126" s="29">
        <f>'Totale Verbräuche Odyssee'!I105*1000</f>
        <v>8067</v>
      </c>
      <c r="L126" s="29">
        <f>'Totale Verbräuche Odyssee'!J105*1000</f>
        <v>8223</v>
      </c>
      <c r="M126" s="29">
        <f>'Totale Verbräuche Odyssee'!K105*1000</f>
        <v>8418</v>
      </c>
      <c r="N126" s="29">
        <f>'Totale Verbräuche Odyssee'!L105*1000</f>
        <v>8738</v>
      </c>
      <c r="O126" s="29">
        <f>'Totale Verbräuche Odyssee'!M105*1000</f>
        <v>9035.6</v>
      </c>
      <c r="P126" s="29">
        <f>'Totale Verbräuche Odyssee'!N105*1000</f>
        <v>9180</v>
      </c>
      <c r="Q126" s="29">
        <f>'Totale Verbräuche Odyssee'!O105*1000</f>
        <v>9571</v>
      </c>
      <c r="R126" s="29">
        <f>'Totale Verbräuche Odyssee'!P105*1000</f>
        <v>9872</v>
      </c>
      <c r="S126" s="29">
        <f>'Totale Verbräuche Odyssee'!Q105*1000</f>
        <v>10088</v>
      </c>
      <c r="T126" s="29">
        <f>'Totale Verbräuche Odyssee'!R105*1000</f>
        <v>10340</v>
      </c>
      <c r="U126" s="29">
        <f>'Totale Verbräuche Odyssee'!S105*1000</f>
        <v>10896</v>
      </c>
      <c r="V126" s="29">
        <f>'Totale Verbräuche Odyssee'!T105*1000</f>
        <v>10554</v>
      </c>
      <c r="W126" s="29">
        <f>'Totale Verbräuche Odyssee'!U105*1000</f>
        <v>11041</v>
      </c>
      <c r="X126" s="29">
        <f>'Totale Verbräuche Odyssee'!V105*1000</f>
        <v>11196</v>
      </c>
      <c r="Y126" s="29">
        <f>'Totale Verbräuche Odyssee'!W105*1000</f>
        <v>11241</v>
      </c>
      <c r="Z126" s="29">
        <f>'Totale Verbräuche Odyssee'!X105*1000</f>
        <v>11189</v>
      </c>
      <c r="AA126" s="29">
        <f>'Totale Verbräuche Odyssee'!Y105*1000</f>
        <v>11397</v>
      </c>
      <c r="AB126" s="29">
        <f>'Totale Verbräuche Odyssee'!Z105*1000</f>
        <v>10933</v>
      </c>
      <c r="AC126" s="29">
        <f>'Totale Verbräuche Odyssee'!AA105*1000</f>
        <v>10772</v>
      </c>
      <c r="AD126" s="29">
        <f>'Totale Verbräuche Odyssee'!AB105*1000</f>
        <v>11065</v>
      </c>
      <c r="AE126" s="29">
        <f>'Totale Verbräuche Odyssee'!AC105*1000</f>
        <v>10857</v>
      </c>
      <c r="AF126" s="29">
        <f>'Totale Verbräuche Odyssee'!AD105*1000</f>
        <v>10822</v>
      </c>
      <c r="AG126" s="29">
        <f>'Totale Verbräuche Odyssee'!AE105*1000</f>
        <v>10770</v>
      </c>
      <c r="BC126" s="31">
        <f t="shared" si="266"/>
        <v>4.722099262024973E-2</v>
      </c>
      <c r="BD126" s="31">
        <f t="shared" si="267"/>
        <v>4.8034362537051643E-2</v>
      </c>
      <c r="BE126" s="31">
        <f t="shared" si="268"/>
        <v>4.8524006852016251E-2</v>
      </c>
      <c r="BF126" s="31">
        <f t="shared" si="269"/>
        <v>5.1515279662613364E-2</v>
      </c>
      <c r="BG126" s="31">
        <f t="shared" si="270"/>
        <v>5.2253463510127711E-2</v>
      </c>
      <c r="BH126" s="31">
        <f t="shared" si="271"/>
        <v>5.0455808209078308E-2</v>
      </c>
      <c r="BI126" s="31">
        <f t="shared" si="272"/>
        <v>5.3101300565315396E-2</v>
      </c>
      <c r="BJ126" s="31">
        <f t="shared" si="273"/>
        <v>5.2152696213089739E-2</v>
      </c>
      <c r="BK126" s="31">
        <f t="shared" si="274"/>
        <v>5.0982621828825861E-2</v>
      </c>
      <c r="BL126" s="31">
        <f t="shared" si="275"/>
        <v>4.3976038187422947E-2</v>
      </c>
      <c r="BM126" s="31">
        <f t="shared" si="276"/>
        <v>4.139555222433465E-2</v>
      </c>
      <c r="BO126" s="37">
        <f t="shared" si="277"/>
        <v>4.9055647491829599E-2</v>
      </c>
    </row>
    <row r="127" spans="1:68" x14ac:dyDescent="0.25">
      <c r="A127" t="s">
        <v>199</v>
      </c>
      <c r="B127" t="s">
        <v>179</v>
      </c>
      <c r="C127" t="s">
        <v>171</v>
      </c>
      <c r="D127" t="s">
        <v>180</v>
      </c>
      <c r="E127" s="29" t="s">
        <v>94</v>
      </c>
      <c r="F127" s="29" t="s">
        <v>94</v>
      </c>
      <c r="G127" s="29" t="s">
        <v>94</v>
      </c>
      <c r="H127" s="29" t="s">
        <v>94</v>
      </c>
      <c r="I127" s="29" t="s">
        <v>94</v>
      </c>
      <c r="J127" s="29" t="s">
        <v>94</v>
      </c>
      <c r="K127" s="29" t="s">
        <v>94</v>
      </c>
      <c r="L127" s="29" t="s">
        <v>94</v>
      </c>
      <c r="M127" s="29" t="s">
        <v>94</v>
      </c>
      <c r="N127" s="29" t="s">
        <v>94</v>
      </c>
      <c r="O127" s="29">
        <f>'Totale Verbräuche Odyssee'!M106*1000</f>
        <v>9684</v>
      </c>
      <c r="P127" s="29">
        <f>'Totale Verbräuche Odyssee'!N106*1000</f>
        <v>10282</v>
      </c>
      <c r="Q127" s="29">
        <f>'Totale Verbräuche Odyssee'!O106*1000</f>
        <v>11047</v>
      </c>
      <c r="R127" s="29">
        <f>'Totale Verbräuche Odyssee'!P106*1000</f>
        <v>12007</v>
      </c>
      <c r="S127" s="29">
        <f>'Totale Verbräuche Odyssee'!Q106*1000</f>
        <v>12491</v>
      </c>
      <c r="T127" s="29">
        <f>'Totale Verbräuche Odyssee'!R106*1000</f>
        <v>13268</v>
      </c>
      <c r="U127" s="29">
        <f>'Totale Verbräuche Odyssee'!S106*1000</f>
        <v>14368</v>
      </c>
      <c r="V127" s="29">
        <f>'Totale Verbräuche Odyssee'!T106*1000</f>
        <v>14979</v>
      </c>
      <c r="W127" s="29">
        <f>'Totale Verbräuche Odyssee'!U106*1000</f>
        <v>15711</v>
      </c>
      <c r="X127" s="29">
        <f>'Totale Verbräuche Odyssee'!V106*1000</f>
        <v>16599</v>
      </c>
      <c r="Y127" s="29">
        <f>'Totale Verbräuche Odyssee'!W106*1000</f>
        <v>17425</v>
      </c>
      <c r="Z127" s="29">
        <f>'Totale Verbräuche Odyssee'!X106*1000</f>
        <v>18487</v>
      </c>
      <c r="AA127" s="29">
        <f>'Totale Verbräuche Odyssee'!Y106*1000</f>
        <v>23112</v>
      </c>
      <c r="AB127" s="29">
        <f>'Totale Verbräuche Odyssee'!Z106*1000</f>
        <v>24700</v>
      </c>
      <c r="AC127" s="29">
        <f>'Totale Verbräuche Odyssee'!AA106*1000</f>
        <v>26660</v>
      </c>
      <c r="AD127" s="29">
        <f>'Totale Verbräuche Odyssee'!AB106*1000</f>
        <v>28936</v>
      </c>
      <c r="AE127" s="29">
        <f>'Totale Verbräuche Odyssee'!AC106*1000</f>
        <v>29300</v>
      </c>
      <c r="AF127" s="29">
        <f>'Totale Verbräuche Odyssee'!AD106*1000</f>
        <v>29608</v>
      </c>
      <c r="AG127" s="29">
        <f>'Totale Verbräuche Odyssee'!AE106*1000</f>
        <v>29390</v>
      </c>
      <c r="BC127" s="31">
        <f t="shared" si="266"/>
        <v>6.7194005530001225E-2</v>
      </c>
      <c r="BD127" s="31">
        <f t="shared" si="267"/>
        <v>7.1214932453779939E-2</v>
      </c>
      <c r="BE127" s="31">
        <f t="shared" si="268"/>
        <v>7.5218469833322948E-2</v>
      </c>
      <c r="BF127" s="31">
        <f t="shared" si="269"/>
        <v>8.5116004569017176E-2</v>
      </c>
      <c r="BG127" s="31">
        <f t="shared" si="270"/>
        <v>0.10596490731298339</v>
      </c>
      <c r="BH127" s="31">
        <f t="shared" si="271"/>
        <v>0.11399052984215075</v>
      </c>
      <c r="BI127" s="31">
        <f t="shared" si="272"/>
        <v>0.131422268201941</v>
      </c>
      <c r="BJ127" s="31">
        <f t="shared" si="273"/>
        <v>0.13638413173266739</v>
      </c>
      <c r="BK127" s="31">
        <f t="shared" si="274"/>
        <v>0.13758780690656697</v>
      </c>
      <c r="BL127" s="31">
        <f t="shared" si="275"/>
        <v>0.12031440941168163</v>
      </c>
      <c r="BM127" s="31">
        <f t="shared" si="276"/>
        <v>0.11296335003465137</v>
      </c>
      <c r="BO127" s="37">
        <f t="shared" si="277"/>
        <v>0.10521552871170581</v>
      </c>
    </row>
    <row r="128" spans="1:68" x14ac:dyDescent="0.25">
      <c r="A128" t="s">
        <v>199</v>
      </c>
      <c r="B128" t="s">
        <v>181</v>
      </c>
      <c r="C128" t="s">
        <v>171</v>
      </c>
      <c r="D128" t="s">
        <v>182</v>
      </c>
      <c r="E128" s="29" t="s">
        <v>94</v>
      </c>
      <c r="F128" s="29" t="s">
        <v>94</v>
      </c>
      <c r="G128" s="29" t="s">
        <v>94</v>
      </c>
      <c r="H128" s="29" t="s">
        <v>94</v>
      </c>
      <c r="I128" s="29" t="s">
        <v>94</v>
      </c>
      <c r="J128" s="29" t="s">
        <v>94</v>
      </c>
      <c r="K128" s="29" t="s">
        <v>94</v>
      </c>
      <c r="L128" s="29" t="s">
        <v>94</v>
      </c>
      <c r="M128" s="29" t="s">
        <v>94</v>
      </c>
      <c r="N128" s="29" t="s">
        <v>94</v>
      </c>
      <c r="O128" s="29">
        <f>'Totale Verbräuche Odyssee'!M107*1000</f>
        <v>1864</v>
      </c>
      <c r="P128" s="29">
        <f>'Totale Verbräuche Odyssee'!N107*1000</f>
        <v>1948</v>
      </c>
      <c r="Q128" s="29">
        <f>'Totale Verbräuche Odyssee'!O107*1000</f>
        <v>2062</v>
      </c>
      <c r="R128" s="29">
        <f>'Totale Verbräuche Odyssee'!P107*1000</f>
        <v>2192</v>
      </c>
      <c r="S128" s="29">
        <f>'Totale Verbräuche Odyssee'!Q107*1000</f>
        <v>2298</v>
      </c>
      <c r="T128" s="29">
        <f>'Totale Verbräuche Odyssee'!R107*1000</f>
        <v>2340</v>
      </c>
      <c r="U128" s="29">
        <f>'Totale Verbräuche Odyssee'!S107*1000</f>
        <v>2467</v>
      </c>
      <c r="V128" s="29">
        <f>'Totale Verbräuche Odyssee'!T107*1000</f>
        <v>2498</v>
      </c>
      <c r="W128" s="29">
        <f>'Totale Verbräuche Odyssee'!U107*1000</f>
        <v>2616</v>
      </c>
      <c r="X128" s="29">
        <f>'Totale Verbräuche Odyssee'!V107*1000</f>
        <v>2606</v>
      </c>
      <c r="Y128" s="29">
        <f>'Totale Verbräuche Odyssee'!W107*1000</f>
        <v>2627</v>
      </c>
      <c r="Z128" s="29">
        <f>'Totale Verbräuche Odyssee'!X107*1000</f>
        <v>2589</v>
      </c>
      <c r="AA128" s="29">
        <f>'Totale Verbräuche Odyssee'!Y107*1000</f>
        <v>2521</v>
      </c>
      <c r="AB128" s="29">
        <f>'Totale Verbräuche Odyssee'!Z107*1000</f>
        <v>2435</v>
      </c>
      <c r="AC128" s="29">
        <f>'Totale Verbräuche Odyssee'!AA107*1000</f>
        <v>2388</v>
      </c>
      <c r="AD128" s="29">
        <f>'Totale Verbräuche Odyssee'!AB107*1000</f>
        <v>2466</v>
      </c>
      <c r="AE128" s="29">
        <f>'Totale Verbräuche Odyssee'!AC107*1000</f>
        <v>2416</v>
      </c>
      <c r="AF128" s="29">
        <f>'Totale Verbräuche Odyssee'!AD107*1000</f>
        <v>2437</v>
      </c>
      <c r="AG128" s="29">
        <f>'Totale Verbräuche Odyssee'!AE107*1000</f>
        <v>2419</v>
      </c>
      <c r="BC128" s="31">
        <f t="shared" si="266"/>
        <v>1.1188308730601693E-2</v>
      </c>
      <c r="BD128" s="31">
        <f t="shared" si="267"/>
        <v>1.1180559911714592E-2</v>
      </c>
      <c r="BE128" s="31">
        <f t="shared" si="268"/>
        <v>1.1339966728960652E-2</v>
      </c>
      <c r="BF128" s="31">
        <f t="shared" si="269"/>
        <v>1.1920016002011438E-2</v>
      </c>
      <c r="BG128" s="31">
        <f t="shared" si="270"/>
        <v>1.155839093700377E-2</v>
      </c>
      <c r="BH128" s="31">
        <f t="shared" si="271"/>
        <v>1.1237527941928626E-2</v>
      </c>
      <c r="BI128" s="31">
        <f t="shared" si="272"/>
        <v>1.177180706925113E-2</v>
      </c>
      <c r="BJ128" s="31">
        <f t="shared" si="273"/>
        <v>1.1623004867734234E-2</v>
      </c>
      <c r="BK128" s="31">
        <f t="shared" si="274"/>
        <v>1.1345124282807708E-2</v>
      </c>
      <c r="BL128" s="31">
        <f t="shared" si="275"/>
        <v>9.9029389265154061E-3</v>
      </c>
      <c r="BM128" s="31">
        <f t="shared" si="276"/>
        <v>9.2976639582790632E-3</v>
      </c>
      <c r="BO128" s="37">
        <f t="shared" si="277"/>
        <v>1.1124119032437119E-2</v>
      </c>
    </row>
    <row r="129" spans="1:68" x14ac:dyDescent="0.25">
      <c r="A129" t="s">
        <v>199</v>
      </c>
      <c r="B129" t="s">
        <v>183</v>
      </c>
      <c r="C129" t="s">
        <v>2</v>
      </c>
      <c r="D129" t="s">
        <v>184</v>
      </c>
      <c r="E129" s="29" t="s">
        <v>94</v>
      </c>
      <c r="F129" s="29" t="s">
        <v>94</v>
      </c>
      <c r="G129" s="29" t="s">
        <v>94</v>
      </c>
      <c r="H129" s="29" t="s">
        <v>94</v>
      </c>
      <c r="I129" s="29" t="s">
        <v>94</v>
      </c>
      <c r="J129" s="29" t="s">
        <v>94</v>
      </c>
      <c r="K129" s="29" t="s">
        <v>94</v>
      </c>
      <c r="L129" s="29" t="s">
        <v>94</v>
      </c>
      <c r="M129" s="29" t="s">
        <v>94</v>
      </c>
      <c r="N129" s="29" t="s">
        <v>94</v>
      </c>
      <c r="O129" s="29">
        <f>O130-SUM(O122:O128)</f>
        <v>77902.010999999999</v>
      </c>
      <c r="P129" s="29">
        <f t="shared" ref="P129:AG129" si="278">P130-SUM(P122:P128)</f>
        <v>80486.306000000011</v>
      </c>
      <c r="Q129" s="29">
        <f t="shared" si="278"/>
        <v>76452.212999999989</v>
      </c>
      <c r="R129" s="29">
        <f t="shared" si="278"/>
        <v>86556.907999999996</v>
      </c>
      <c r="S129" s="29">
        <f t="shared" si="278"/>
        <v>86956.222000000009</v>
      </c>
      <c r="T129" s="29">
        <f t="shared" si="278"/>
        <v>101468.08300000004</v>
      </c>
      <c r="U129" s="29">
        <f t="shared" si="278"/>
        <v>103256.66699999999</v>
      </c>
      <c r="V129" s="29">
        <f t="shared" si="278"/>
        <v>96942.888999999996</v>
      </c>
      <c r="W129" s="29">
        <f t="shared" si="278"/>
        <v>115408.889</v>
      </c>
      <c r="X129" s="29">
        <f t="shared" si="278"/>
        <v>112751.361</v>
      </c>
      <c r="Y129" s="29">
        <f t="shared" si="278"/>
        <v>112084.50000000003</v>
      </c>
      <c r="Z129" s="29">
        <f t="shared" si="278"/>
        <v>96663.5</v>
      </c>
      <c r="AA129" s="29">
        <f t="shared" si="278"/>
        <v>95475.111000000019</v>
      </c>
      <c r="AB129" s="29">
        <f t="shared" si="278"/>
        <v>95769.111000000019</v>
      </c>
      <c r="AC129" s="29">
        <f t="shared" si="278"/>
        <v>82406.472000000023</v>
      </c>
      <c r="AD129" s="29">
        <f t="shared" si="278"/>
        <v>87161.75</v>
      </c>
      <c r="AE129" s="29">
        <f t="shared" si="278"/>
        <v>88038.806000000011</v>
      </c>
      <c r="AF129" s="29">
        <f t="shared" si="278"/>
        <v>118871.389</v>
      </c>
      <c r="AG129" s="29">
        <f t="shared" si="278"/>
        <v>130615.74700000002</v>
      </c>
      <c r="BC129" s="31">
        <f t="shared" si="266"/>
        <v>0.49358955672314281</v>
      </c>
      <c r="BD129" s="31">
        <f t="shared" si="267"/>
        <v>0.48373881304215666</v>
      </c>
      <c r="BE129" s="31">
        <f t="shared" si="268"/>
        <v>0.48383498318697776</v>
      </c>
      <c r="BF129" s="31">
        <f t="shared" si="269"/>
        <v>0.44504846149495275</v>
      </c>
      <c r="BG129" s="31">
        <f t="shared" si="270"/>
        <v>0.43773846001262562</v>
      </c>
      <c r="BH129" s="31">
        <f t="shared" si="271"/>
        <v>0.44197456297173077</v>
      </c>
      <c r="BI129" s="31">
        <f t="shared" si="272"/>
        <v>0.40622826199398893</v>
      </c>
      <c r="BJ129" s="31">
        <f t="shared" si="273"/>
        <v>0.41081972608687528</v>
      </c>
      <c r="BK129" s="31">
        <f t="shared" si="274"/>
        <v>0.41341523004138947</v>
      </c>
      <c r="BL129" s="31">
        <f t="shared" si="275"/>
        <v>0.48304312900166402</v>
      </c>
      <c r="BM129" s="31">
        <f t="shared" si="276"/>
        <v>0.50203444533509589</v>
      </c>
      <c r="BO129" s="37">
        <f t="shared" si="277"/>
        <v>0.45467869362641816</v>
      </c>
    </row>
    <row r="130" spans="1:68" x14ac:dyDescent="0.25">
      <c r="A130" t="s">
        <v>199</v>
      </c>
      <c r="B130" t="s">
        <v>185</v>
      </c>
      <c r="C130" t="s">
        <v>2</v>
      </c>
      <c r="D130" t="s">
        <v>186</v>
      </c>
      <c r="E130" s="29">
        <f>'Energieverbrauch_GHD+A(Landw+F)'!C71</f>
        <v>131215.52799999999</v>
      </c>
      <c r="F130" s="29">
        <f>'Energieverbrauch_GHD+A(Landw+F)'!D71</f>
        <v>139208.27799999999</v>
      </c>
      <c r="G130" s="29">
        <f>'Energieverbrauch_GHD+A(Landw+F)'!E71</f>
        <v>139882.94499999998</v>
      </c>
      <c r="H130" s="29">
        <f>'Energieverbrauch_GHD+A(Landw+F)'!F71</f>
        <v>147114.05499999999</v>
      </c>
      <c r="I130" s="29">
        <f>'Energieverbrauch_GHD+A(Landw+F)'!G71</f>
        <v>144572.36099999998</v>
      </c>
      <c r="J130" s="29">
        <f>'Energieverbrauch_GHD+A(Landw+F)'!H71</f>
        <v>151984.38900000002</v>
      </c>
      <c r="K130" s="29">
        <f>'Energieverbrauch_GHD+A(Landw+F)'!I71</f>
        <v>156608.111</v>
      </c>
      <c r="L130" s="29">
        <f>'Energieverbrauch_GHD+A(Landw+F)'!J71</f>
        <v>156415.889</v>
      </c>
      <c r="M130" s="29">
        <f>'Energieverbrauch_GHD+A(Landw+F)'!K71</f>
        <v>162527.527</v>
      </c>
      <c r="N130" s="29">
        <f>'Energieverbrauch_GHD+A(Landw+F)'!L71</f>
        <v>168554.47299999997</v>
      </c>
      <c r="O130" s="29">
        <f>'Energieverbrauch_GHD+A(Landw+F)'!M71</f>
        <v>171037.027</v>
      </c>
      <c r="P130" s="29">
        <f>'Energieverbrauch_GHD+A(Landw+F)'!N71</f>
        <v>177687.16700000002</v>
      </c>
      <c r="Q130" s="29">
        <f>'Energieverbrauch_GHD+A(Landw+F)'!O71</f>
        <v>176773.658</v>
      </c>
      <c r="R130" s="29">
        <f>'Energieverbrauch_GHD+A(Landw+F)'!P71</f>
        <v>191920.71299999999</v>
      </c>
      <c r="S130" s="29">
        <f>'Energieverbrauch_GHD+A(Landw+F)'!Q71</f>
        <v>194726.30500000002</v>
      </c>
      <c r="T130" s="29">
        <f>'Energieverbrauch_GHD+A(Landw+F)'!R71</f>
        <v>213699.00000000003</v>
      </c>
      <c r="U130" s="29">
        <f>'Energieverbrauch_GHD+A(Landw+F)'!S71</f>
        <v>219300.02799999999</v>
      </c>
      <c r="V130" s="29">
        <f>'Energieverbrauch_GHD+A(Landw+F)'!T71</f>
        <v>213506.889</v>
      </c>
      <c r="W130" s="29">
        <f>'Energieverbrauch_GHD+A(Landw+F)'!U71</f>
        <v>233815.5</v>
      </c>
      <c r="X130" s="29">
        <f>'Energieverbrauch_GHD+A(Landw+F)'!V71</f>
        <v>233083.139</v>
      </c>
      <c r="Y130" s="29">
        <f>'Energieverbrauch_GHD+A(Landw+F)'!W71</f>
        <v>231658.52800000002</v>
      </c>
      <c r="Z130" s="29">
        <f>'Energieverbrauch_GHD+A(Landw+F)'!X71</f>
        <v>217197.69500000001</v>
      </c>
      <c r="AA130" s="29">
        <f>'Energieverbrauch_GHD+A(Landw+F)'!Y71</f>
        <v>218109.94400000002</v>
      </c>
      <c r="AB130" s="29">
        <f>'Energieverbrauch_GHD+A(Landw+F)'!Z71</f>
        <v>216684.66700000002</v>
      </c>
      <c r="AC130" s="29">
        <f>'Energieverbrauch_GHD+A(Landw+F)'!AA71</f>
        <v>202857.55500000002</v>
      </c>
      <c r="AD130" s="29">
        <f>'Energieverbrauch_GHD+A(Landw+F)'!AB71</f>
        <v>212165.44500000001</v>
      </c>
      <c r="AE130" s="29">
        <f>'Energieverbrauch_GHD+A(Landw+F)'!AC71</f>
        <v>212954.91700000002</v>
      </c>
      <c r="AF130" s="29">
        <f>'Energieverbrauch_GHD+A(Landw+F)'!AD71</f>
        <v>246088.56200000001</v>
      </c>
      <c r="AG130" s="29">
        <f>'Energieverbrauch_GHD+A(Landw+F)'!AE71</f>
        <v>260172.87900000002</v>
      </c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O130" s="37"/>
    </row>
    <row r="131" spans="1:68" ht="15" customHeight="1" x14ac:dyDescent="0.25">
      <c r="A131" t="s">
        <v>200</v>
      </c>
      <c r="B131" t="s">
        <v>168</v>
      </c>
      <c r="C131" t="s">
        <v>2</v>
      </c>
      <c r="D131" t="s">
        <v>169</v>
      </c>
      <c r="E131" s="29">
        <f>Landwirtschaft!C83+Fischerei!C83</f>
        <v>7220.6750000000002</v>
      </c>
      <c r="F131" s="29">
        <f>Landwirtschaft!D83+Fischerei!D83</f>
        <v>6159.0780000000004</v>
      </c>
      <c r="G131" s="29">
        <f>Landwirtschaft!E83+Fischerei!E83</f>
        <v>4259.5860000000002</v>
      </c>
      <c r="H131" s="29">
        <f>Landwirtschaft!F83+Fischerei!F83</f>
        <v>3401.2840000000001</v>
      </c>
      <c r="I131" s="29">
        <f>Landwirtschaft!G83+Fischerei!G83</f>
        <v>2765.5389999999998</v>
      </c>
      <c r="J131" s="29">
        <f>Landwirtschaft!H83+Fischerei!H83</f>
        <v>1950.5639999999999</v>
      </c>
      <c r="K131" s="29">
        <f>Landwirtschaft!I83+Fischerei!I83</f>
        <v>1946.1200000000001</v>
      </c>
      <c r="L131" s="29">
        <f>Landwirtschaft!J83+Fischerei!J83</f>
        <v>1716.0639999999999</v>
      </c>
      <c r="M131" s="29">
        <f>Landwirtschaft!K83+Fischerei!K83</f>
        <v>1503.6890000000001</v>
      </c>
      <c r="N131" s="29">
        <f>Landwirtschaft!L83+Fischerei!L83</f>
        <v>1553.578</v>
      </c>
      <c r="O131" s="29">
        <f>Landwirtschaft!M83+Fischerei!M83</f>
        <v>1507.864</v>
      </c>
      <c r="P131" s="29">
        <f>Landwirtschaft!N83+Fischerei!N83</f>
        <v>1581.528</v>
      </c>
      <c r="Q131" s="29">
        <f>Landwirtschaft!O83+Fischerei!O83</f>
        <v>1495.1890000000001</v>
      </c>
      <c r="R131" s="29">
        <f>Landwirtschaft!P83+Fischerei!P83</f>
        <v>1704.298</v>
      </c>
      <c r="S131" s="29">
        <f>Landwirtschaft!Q83+Fischerei!Q83</f>
        <v>1813.625</v>
      </c>
      <c r="T131" s="29">
        <f>Landwirtschaft!R83+Fischerei!R83</f>
        <v>1771.7860000000001</v>
      </c>
      <c r="U131" s="29">
        <f>Landwirtschaft!S83+Fischerei!S83</f>
        <v>1800.3230000000001</v>
      </c>
      <c r="V131" s="29">
        <f>Landwirtschaft!T83+Fischerei!T83</f>
        <v>1813.7919999999999</v>
      </c>
      <c r="W131" s="29">
        <f>Landwirtschaft!U83+Fischerei!U83</f>
        <v>1533.9780000000001</v>
      </c>
      <c r="X131" s="29">
        <f>Landwirtschaft!V83+Fischerei!V83</f>
        <v>1612.2470000000001</v>
      </c>
      <c r="Y131" s="29">
        <f>Landwirtschaft!W83+Fischerei!W83</f>
        <v>1813.5070000000001</v>
      </c>
      <c r="Z131" s="29">
        <f>Landwirtschaft!X83+Fischerei!X83</f>
        <v>1781.5329999999999</v>
      </c>
      <c r="AA131" s="29">
        <f>Landwirtschaft!Y83+Fischerei!Y83</f>
        <v>1746.097</v>
      </c>
      <c r="AB131" s="29">
        <f>Landwirtschaft!Z83+Fischerei!Z83</f>
        <v>1813.3500000000001</v>
      </c>
      <c r="AC131" s="29">
        <f>Landwirtschaft!AA83+Fischerei!AA83</f>
        <v>1791.1870000000001</v>
      </c>
      <c r="AD131" s="29">
        <f>Landwirtschaft!AB83+Fischerei!AB83</f>
        <v>1879</v>
      </c>
      <c r="AE131" s="29">
        <f>Landwirtschaft!AC83+Fischerei!AC83</f>
        <v>2054.277</v>
      </c>
      <c r="AF131" s="29">
        <f>Landwirtschaft!AD83+Fischerei!AD83</f>
        <v>2254.3300000000004</v>
      </c>
      <c r="AG131" s="29">
        <f>Landwirtschaft!AE83+Fischerei!AE83</f>
        <v>2192.1509999999998</v>
      </c>
      <c r="BC131" s="31">
        <f>W131/W139</f>
        <v>0.17779731696060053</v>
      </c>
      <c r="BD131" s="31">
        <f t="shared" ref="BD131:BM131" si="279">X131/X139</f>
        <v>0.19481426363273421</v>
      </c>
      <c r="BE131" s="31">
        <f t="shared" si="279"/>
        <v>0.20688120626963427</v>
      </c>
      <c r="BF131" s="31">
        <f t="shared" si="279"/>
        <v>0.21578486399264735</v>
      </c>
      <c r="BG131" s="31">
        <f t="shared" si="279"/>
        <v>0.19410927745223605</v>
      </c>
      <c r="BH131" s="31">
        <f t="shared" si="279"/>
        <v>0.2061437159389955</v>
      </c>
      <c r="BI131" s="31">
        <f t="shared" si="279"/>
        <v>0.20191020251361541</v>
      </c>
      <c r="BJ131" s="31">
        <f t="shared" si="279"/>
        <v>0.21603268336506948</v>
      </c>
      <c r="BK131" s="31">
        <f t="shared" si="279"/>
        <v>0.22965676421254</v>
      </c>
      <c r="BL131" s="31">
        <f t="shared" si="279"/>
        <v>0.24203910968414119</v>
      </c>
      <c r="BM131" s="31">
        <f t="shared" si="279"/>
        <v>0.24148914067734356</v>
      </c>
      <c r="BO131" s="37">
        <v>0.20465172324208447</v>
      </c>
      <c r="BP131" t="s">
        <v>226</v>
      </c>
    </row>
    <row r="132" spans="1:68" ht="15" customHeight="1" x14ac:dyDescent="0.25">
      <c r="A132" t="s">
        <v>200</v>
      </c>
      <c r="B132" t="s">
        <v>170</v>
      </c>
      <c r="C132" t="s">
        <v>171</v>
      </c>
      <c r="D132" t="s">
        <v>172</v>
      </c>
      <c r="E132" s="29">
        <f>E139*$BO$132</f>
        <v>5681.9407159280727</v>
      </c>
      <c r="F132" s="29">
        <f t="shared" ref="F132:AG132" si="280">F139*$BO$132</f>
        <v>5590.5635251977583</v>
      </c>
      <c r="G132" s="29">
        <f t="shared" si="280"/>
        <v>4210.6285301933785</v>
      </c>
      <c r="H132" s="29">
        <f t="shared" si="280"/>
        <v>3442.7536305541757</v>
      </c>
      <c r="I132" s="29">
        <f t="shared" si="280"/>
        <v>3119.6408543081384</v>
      </c>
      <c r="J132" s="29">
        <f t="shared" si="280"/>
        <v>2736.9677208688322</v>
      </c>
      <c r="K132" s="29">
        <f t="shared" si="280"/>
        <v>2410.3945163595063</v>
      </c>
      <c r="L132" s="29">
        <f t="shared" si="280"/>
        <v>2434.1721686793317</v>
      </c>
      <c r="M132" s="29">
        <f t="shared" si="280"/>
        <v>2276.236374459706</v>
      </c>
      <c r="N132" s="29">
        <f t="shared" si="280"/>
        <v>2167.7619977364825</v>
      </c>
      <c r="O132" s="29">
        <f t="shared" si="280"/>
        <v>1985.8331071501646</v>
      </c>
      <c r="P132" s="29">
        <f t="shared" si="280"/>
        <v>2103.2291352457337</v>
      </c>
      <c r="Q132" s="29">
        <f t="shared" si="280"/>
        <v>2187.4283539882754</v>
      </c>
      <c r="R132" s="29">
        <f t="shared" si="280"/>
        <v>2344.8550199076744</v>
      </c>
      <c r="S132" s="29">
        <f t="shared" si="280"/>
        <v>2479.8185256721426</v>
      </c>
      <c r="T132" s="29">
        <f t="shared" si="280"/>
        <v>2462.5155339186726</v>
      </c>
      <c r="U132" s="29">
        <f t="shared" si="280"/>
        <v>2606.4894199853134</v>
      </c>
      <c r="V132" s="29">
        <f t="shared" si="280"/>
        <v>2767.0085584142735</v>
      </c>
      <c r="W132" s="29">
        <f t="shared" si="280"/>
        <v>2445.7656097118302</v>
      </c>
      <c r="X132" s="29">
        <f t="shared" si="280"/>
        <v>2346.0201186348081</v>
      </c>
      <c r="Y132" s="29">
        <f t="shared" si="280"/>
        <v>2484.9582835849533</v>
      </c>
      <c r="Z132" s="29">
        <f t="shared" si="280"/>
        <v>2340.4199908113242</v>
      </c>
      <c r="AA132" s="29">
        <f t="shared" si="280"/>
        <v>2550.0164326794438</v>
      </c>
      <c r="AB132" s="29">
        <f t="shared" si="280"/>
        <v>2493.6324577824112</v>
      </c>
      <c r="AC132" s="29">
        <f t="shared" si="280"/>
        <v>2514.800685824071</v>
      </c>
      <c r="AD132" s="29">
        <f t="shared" si="280"/>
        <v>2465.6318186649928</v>
      </c>
      <c r="AE132" s="29">
        <f t="shared" si="280"/>
        <v>2535.7163340686811</v>
      </c>
      <c r="AF132" s="29">
        <f t="shared" si="280"/>
        <v>2640.2974100818201</v>
      </c>
      <c r="AG132" s="29">
        <f t="shared" si="280"/>
        <v>2573.3198246171546</v>
      </c>
      <c r="BO132" s="37">
        <v>0.28347900903485623</v>
      </c>
      <c r="BP132" t="s">
        <v>226</v>
      </c>
    </row>
    <row r="133" spans="1:68" ht="15" customHeight="1" x14ac:dyDescent="0.25">
      <c r="A133" t="s">
        <v>200</v>
      </c>
      <c r="B133" t="s">
        <v>173</v>
      </c>
      <c r="C133" t="s">
        <v>171</v>
      </c>
      <c r="D133" t="s">
        <v>174</v>
      </c>
      <c r="E133" s="29">
        <f>E139*$BO$133</f>
        <v>4294.1800404605219</v>
      </c>
      <c r="F133" s="29">
        <f t="shared" ref="F133:AG133" si="281">F139*$BO$133</f>
        <v>4225.1208706794141</v>
      </c>
      <c r="G133" s="29">
        <f t="shared" si="281"/>
        <v>3182.2220428071992</v>
      </c>
      <c r="H133" s="29">
        <f t="shared" si="281"/>
        <v>2601.8933782792897</v>
      </c>
      <c r="I133" s="29">
        <f t="shared" si="281"/>
        <v>2357.6978641156243</v>
      </c>
      <c r="J133" s="29">
        <f t="shared" si="281"/>
        <v>2068.4890508260005</v>
      </c>
      <c r="K133" s="29">
        <f t="shared" si="281"/>
        <v>1821.6782855144302</v>
      </c>
      <c r="L133" s="29">
        <f t="shared" si="281"/>
        <v>1839.6484694895239</v>
      </c>
      <c r="M133" s="29">
        <f t="shared" si="281"/>
        <v>1720.2870102418062</v>
      </c>
      <c r="N133" s="29">
        <f t="shared" si="281"/>
        <v>1638.306481631138</v>
      </c>
      <c r="O133" s="29">
        <f t="shared" si="281"/>
        <v>1500.8120145472294</v>
      </c>
      <c r="P133" s="29">
        <f t="shared" si="281"/>
        <v>1589.5351649426827</v>
      </c>
      <c r="Q133" s="29">
        <f t="shared" si="281"/>
        <v>1653.1695150042769</v>
      </c>
      <c r="R133" s="29">
        <f t="shared" si="281"/>
        <v>1772.1461957591926</v>
      </c>
      <c r="S133" s="29">
        <f t="shared" si="281"/>
        <v>1874.1461323336264</v>
      </c>
      <c r="T133" s="29">
        <f t="shared" si="281"/>
        <v>1861.0692338683339</v>
      </c>
      <c r="U133" s="29">
        <f t="shared" si="281"/>
        <v>1969.8788499492935</v>
      </c>
      <c r="V133" s="29">
        <f t="shared" si="281"/>
        <v>2091.1926958367144</v>
      </c>
      <c r="W133" s="29">
        <f t="shared" si="281"/>
        <v>1848.4103213938306</v>
      </c>
      <c r="X133" s="29">
        <f t="shared" si="281"/>
        <v>1773.0267300606499</v>
      </c>
      <c r="Y133" s="29">
        <f t="shared" si="281"/>
        <v>1878.0305526303957</v>
      </c>
      <c r="Z133" s="29">
        <f t="shared" si="281"/>
        <v>1768.7943808817472</v>
      </c>
      <c r="AA133" s="29">
        <f t="shared" si="281"/>
        <v>1927.1988596012357</v>
      </c>
      <c r="AB133" s="29">
        <f t="shared" si="281"/>
        <v>1884.586141216842</v>
      </c>
      <c r="AC133" s="29">
        <f t="shared" si="281"/>
        <v>1900.5842282953629</v>
      </c>
      <c r="AD133" s="29">
        <f t="shared" si="281"/>
        <v>1863.424395322329</v>
      </c>
      <c r="AE133" s="29">
        <f t="shared" si="281"/>
        <v>1916.3914258209406</v>
      </c>
      <c r="AF133" s="29">
        <f t="shared" si="281"/>
        <v>1995.4295558680531</v>
      </c>
      <c r="AG133" s="29">
        <f t="shared" si="281"/>
        <v>1944.8106168399947</v>
      </c>
      <c r="BO133" s="37">
        <v>0.21424192249569707</v>
      </c>
      <c r="BP133" t="s">
        <v>226</v>
      </c>
    </row>
    <row r="134" spans="1:68" ht="15" customHeight="1" x14ac:dyDescent="0.25">
      <c r="A134" t="s">
        <v>200</v>
      </c>
      <c r="B134" t="s">
        <v>175</v>
      </c>
      <c r="C134" t="s">
        <v>171</v>
      </c>
      <c r="D134" t="s">
        <v>176</v>
      </c>
      <c r="E134" s="29">
        <f>E139*$BO$134</f>
        <v>1191.7194904977764</v>
      </c>
      <c r="F134" s="29">
        <f t="shared" ref="F134:AG134" si="282">F139*$BO$134</f>
        <v>1172.5542114805241</v>
      </c>
      <c r="G134" s="29">
        <f t="shared" si="282"/>
        <v>883.12925768671039</v>
      </c>
      <c r="H134" s="29">
        <f t="shared" si="282"/>
        <v>722.07662973534798</v>
      </c>
      <c r="I134" s="29">
        <f t="shared" si="282"/>
        <v>654.30756766086711</v>
      </c>
      <c r="J134" s="29">
        <f t="shared" si="282"/>
        <v>574.04642900958333</v>
      </c>
      <c r="K134" s="29">
        <f t="shared" si="282"/>
        <v>505.55158326135347</v>
      </c>
      <c r="L134" s="29">
        <f t="shared" si="282"/>
        <v>510.53866305054959</v>
      </c>
      <c r="M134" s="29">
        <f t="shared" si="282"/>
        <v>477.41350852523851</v>
      </c>
      <c r="N134" s="29">
        <f t="shared" si="282"/>
        <v>454.66229808084216</v>
      </c>
      <c r="O134" s="29">
        <f t="shared" si="282"/>
        <v>416.50487693975589</v>
      </c>
      <c r="P134" s="29">
        <f t="shared" si="282"/>
        <v>441.12729765532703</v>
      </c>
      <c r="Q134" s="29">
        <f t="shared" si="282"/>
        <v>458.7870824149403</v>
      </c>
      <c r="R134" s="29">
        <f t="shared" si="282"/>
        <v>491.80545333428324</v>
      </c>
      <c r="S134" s="29">
        <f t="shared" si="282"/>
        <v>520.11244356291229</v>
      </c>
      <c r="T134" s="29">
        <f t="shared" si="282"/>
        <v>516.48334682511495</v>
      </c>
      <c r="U134" s="29">
        <f t="shared" si="282"/>
        <v>546.68015716270702</v>
      </c>
      <c r="V134" s="29">
        <f t="shared" si="282"/>
        <v>580.34713741251005</v>
      </c>
      <c r="W134" s="29">
        <f t="shared" si="282"/>
        <v>512.97024942765393</v>
      </c>
      <c r="X134" s="29">
        <f t="shared" si="282"/>
        <v>492.04981893591417</v>
      </c>
      <c r="Y134" s="29">
        <f t="shared" si="282"/>
        <v>521.19044665857393</v>
      </c>
      <c r="Z134" s="29">
        <f t="shared" si="282"/>
        <v>490.87525872661524</v>
      </c>
      <c r="AA134" s="29">
        <f t="shared" si="282"/>
        <v>534.83561970205074</v>
      </c>
      <c r="AB134" s="29">
        <f t="shared" si="282"/>
        <v>523.00975153553361</v>
      </c>
      <c r="AC134" s="29">
        <f t="shared" si="282"/>
        <v>527.44953561596765</v>
      </c>
      <c r="AD134" s="29">
        <f t="shared" si="282"/>
        <v>517.13695048903924</v>
      </c>
      <c r="AE134" s="29">
        <f t="shared" si="282"/>
        <v>531.83634408787304</v>
      </c>
      <c r="AF134" s="29">
        <f t="shared" si="282"/>
        <v>553.77098101090724</v>
      </c>
      <c r="AG134" s="29">
        <f t="shared" si="282"/>
        <v>539.72322901642258</v>
      </c>
      <c r="BO134" s="37">
        <v>5.945635076177553E-2</v>
      </c>
      <c r="BP134" t="s">
        <v>226</v>
      </c>
    </row>
    <row r="135" spans="1:68" ht="15" customHeight="1" x14ac:dyDescent="0.25">
      <c r="A135" t="s">
        <v>200</v>
      </c>
      <c r="B135" t="s">
        <v>177</v>
      </c>
      <c r="C135" t="s">
        <v>171</v>
      </c>
      <c r="D135" t="s">
        <v>178</v>
      </c>
      <c r="E135" s="29">
        <f>E139*$BO$135</f>
        <v>1524.9734118110289</v>
      </c>
      <c r="F135" s="29">
        <f t="shared" ref="F135:AG135" si="283">F139*$BO$135</f>
        <v>1500.4487303198823</v>
      </c>
      <c r="G135" s="29">
        <f t="shared" si="283"/>
        <v>1130.0886222831789</v>
      </c>
      <c r="H135" s="29">
        <f t="shared" si="283"/>
        <v>923.9990370356179</v>
      </c>
      <c r="I135" s="29">
        <f t="shared" si="283"/>
        <v>837.27895010997122</v>
      </c>
      <c r="J135" s="29">
        <f t="shared" si="283"/>
        <v>734.57348676829019</v>
      </c>
      <c r="K135" s="29">
        <f t="shared" si="283"/>
        <v>646.92465711919317</v>
      </c>
      <c r="L135" s="29">
        <f t="shared" si="283"/>
        <v>653.30633010662382</v>
      </c>
      <c r="M135" s="29">
        <f t="shared" si="283"/>
        <v>610.9180161485034</v>
      </c>
      <c r="N135" s="29">
        <f t="shared" si="283"/>
        <v>581.80462890354863</v>
      </c>
      <c r="O135" s="29">
        <f t="shared" si="283"/>
        <v>532.97681903100283</v>
      </c>
      <c r="P135" s="29">
        <f t="shared" si="283"/>
        <v>564.4846841159208</v>
      </c>
      <c r="Q135" s="29">
        <f t="shared" si="283"/>
        <v>587.08287306176658</v>
      </c>
      <c r="R135" s="29">
        <f t="shared" si="283"/>
        <v>629.3345423134632</v>
      </c>
      <c r="S135" s="29">
        <f t="shared" si="283"/>
        <v>665.55733451519438</v>
      </c>
      <c r="T135" s="29">
        <f t="shared" si="283"/>
        <v>660.91339264954661</v>
      </c>
      <c r="U135" s="29">
        <f t="shared" si="283"/>
        <v>699.55447660722666</v>
      </c>
      <c r="V135" s="29">
        <f t="shared" si="283"/>
        <v>742.63613310969083</v>
      </c>
      <c r="W135" s="29">
        <f t="shared" si="283"/>
        <v>656.41788832411783</v>
      </c>
      <c r="X135" s="29">
        <f t="shared" si="283"/>
        <v>629.64724261602578</v>
      </c>
      <c r="Y135" s="29">
        <f t="shared" si="283"/>
        <v>666.93679173800729</v>
      </c>
      <c r="Z135" s="29">
        <f t="shared" si="283"/>
        <v>628.14422692816129</v>
      </c>
      <c r="AA135" s="29">
        <f t="shared" si="283"/>
        <v>684.39771795158367</v>
      </c>
      <c r="AB135" s="29">
        <f t="shared" si="283"/>
        <v>669.26484929472542</v>
      </c>
      <c r="AC135" s="29">
        <f t="shared" si="283"/>
        <v>674.94618012033413</v>
      </c>
      <c r="AD135" s="29">
        <f t="shared" si="283"/>
        <v>661.74977085540309</v>
      </c>
      <c r="AE135" s="29">
        <f t="shared" si="283"/>
        <v>680.55972117232182</v>
      </c>
      <c r="AF135" s="29">
        <f t="shared" si="283"/>
        <v>708.62818726024648</v>
      </c>
      <c r="AG135" s="29">
        <f t="shared" si="283"/>
        <v>690.65210441682791</v>
      </c>
      <c r="BO135" s="37">
        <v>7.6082798677015742E-2</v>
      </c>
      <c r="BP135" t="s">
        <v>226</v>
      </c>
    </row>
    <row r="136" spans="1:68" ht="15" customHeight="1" x14ac:dyDescent="0.25">
      <c r="A136" t="s">
        <v>200</v>
      </c>
      <c r="B136" t="s">
        <v>179</v>
      </c>
      <c r="C136" t="s">
        <v>171</v>
      </c>
      <c r="D136" t="s">
        <v>180</v>
      </c>
      <c r="E136" s="29">
        <f>E139*$BO$136</f>
        <v>1104.2709658447966</v>
      </c>
      <c r="F136" s="29">
        <f t="shared" ref="F136:AG136" si="284">F139*$BO$136</f>
        <v>1086.512037389052</v>
      </c>
      <c r="G136" s="29">
        <f t="shared" si="284"/>
        <v>818.32512275532133</v>
      </c>
      <c r="H136" s="29">
        <f t="shared" si="284"/>
        <v>669.09055670370105</v>
      </c>
      <c r="I136" s="29">
        <f t="shared" si="284"/>
        <v>606.29439684554131</v>
      </c>
      <c r="J136" s="29">
        <f t="shared" si="284"/>
        <v>531.92283054579423</v>
      </c>
      <c r="K136" s="29">
        <f t="shared" si="284"/>
        <v>468.45414511026871</v>
      </c>
      <c r="L136" s="29">
        <f t="shared" si="284"/>
        <v>473.07527236334431</v>
      </c>
      <c r="M136" s="29">
        <f t="shared" si="284"/>
        <v>442.38084580316075</v>
      </c>
      <c r="N136" s="29">
        <f t="shared" si="284"/>
        <v>421.29912201505874</v>
      </c>
      <c r="O136" s="29">
        <f t="shared" si="284"/>
        <v>385.94169719018333</v>
      </c>
      <c r="P136" s="29">
        <f t="shared" si="284"/>
        <v>408.75732160668383</v>
      </c>
      <c r="Q136" s="29">
        <f t="shared" si="284"/>
        <v>425.12122916093875</v>
      </c>
      <c r="R136" s="29">
        <f t="shared" si="284"/>
        <v>455.71670790946104</v>
      </c>
      <c r="S136" s="29">
        <f t="shared" si="284"/>
        <v>481.94652766920234</v>
      </c>
      <c r="T136" s="29">
        <f t="shared" si="284"/>
        <v>478.58373450206392</v>
      </c>
      <c r="U136" s="29">
        <f t="shared" si="284"/>
        <v>506.56469913577706</v>
      </c>
      <c r="V136" s="29">
        <f t="shared" si="284"/>
        <v>537.76119218129975</v>
      </c>
      <c r="W136" s="29">
        <f t="shared" si="284"/>
        <v>475.32842862921905</v>
      </c>
      <c r="X136" s="29">
        <f t="shared" si="284"/>
        <v>455.94314193280621</v>
      </c>
      <c r="Y136" s="29">
        <f t="shared" si="284"/>
        <v>482.94542676342866</v>
      </c>
      <c r="Z136" s="29">
        <f t="shared" si="284"/>
        <v>454.85477109796852</v>
      </c>
      <c r="AA136" s="29">
        <f t="shared" si="284"/>
        <v>495.58931530933603</v>
      </c>
      <c r="AB136" s="29">
        <f t="shared" si="284"/>
        <v>484.63123082190492</v>
      </c>
      <c r="AC136" s="29">
        <f t="shared" si="284"/>
        <v>488.74522299349837</v>
      </c>
      <c r="AD136" s="29">
        <f t="shared" si="284"/>
        <v>479.1893766477167</v>
      </c>
      <c r="AE136" s="29">
        <f t="shared" si="284"/>
        <v>492.81012691331568</v>
      </c>
      <c r="AF136" s="29">
        <f t="shared" si="284"/>
        <v>513.13519744676523</v>
      </c>
      <c r="AG136" s="29">
        <f t="shared" si="284"/>
        <v>500.11827124342</v>
      </c>
      <c r="BO136" s="37">
        <v>5.5093436337009687E-2</v>
      </c>
      <c r="BP136" t="s">
        <v>226</v>
      </c>
    </row>
    <row r="137" spans="1:68" ht="15" customHeight="1" x14ac:dyDescent="0.25">
      <c r="A137" t="s">
        <v>200</v>
      </c>
      <c r="B137" t="s">
        <v>181</v>
      </c>
      <c r="C137" t="s">
        <v>171</v>
      </c>
      <c r="D137" t="s">
        <v>182</v>
      </c>
      <c r="E137" s="29">
        <f>E139*$BO$137</f>
        <v>776.63852426851315</v>
      </c>
      <c r="F137" s="29">
        <f t="shared" ref="F137:AG137" si="285">F139*$BO$137</f>
        <v>764.14859343173885</v>
      </c>
      <c r="G137" s="29">
        <f t="shared" si="285"/>
        <v>575.53158180006619</v>
      </c>
      <c r="H137" s="29">
        <f t="shared" si="285"/>
        <v>470.5742690271864</v>
      </c>
      <c r="I137" s="29">
        <f t="shared" si="285"/>
        <v>426.40945945559679</v>
      </c>
      <c r="J137" s="29">
        <f t="shared" si="285"/>
        <v>374.10361670043062</v>
      </c>
      <c r="K137" s="29">
        <f t="shared" si="285"/>
        <v>329.46581699499399</v>
      </c>
      <c r="L137" s="29">
        <f t="shared" si="285"/>
        <v>332.71587568646743</v>
      </c>
      <c r="M137" s="29">
        <f t="shared" si="285"/>
        <v>311.12835334431099</v>
      </c>
      <c r="N137" s="29">
        <f t="shared" si="285"/>
        <v>296.30148624534468</v>
      </c>
      <c r="O137" s="29">
        <f t="shared" si="285"/>
        <v>271.4344571489865</v>
      </c>
      <c r="P137" s="29">
        <f t="shared" si="285"/>
        <v>287.48078402450994</v>
      </c>
      <c r="Q137" s="29">
        <f t="shared" si="285"/>
        <v>298.98959065557108</v>
      </c>
      <c r="R137" s="29">
        <f t="shared" si="285"/>
        <v>320.5075225758066</v>
      </c>
      <c r="S137" s="29">
        <f t="shared" si="285"/>
        <v>338.95506773466184</v>
      </c>
      <c r="T137" s="29">
        <f t="shared" si="285"/>
        <v>336.59000082307404</v>
      </c>
      <c r="U137" s="29">
        <f t="shared" si="285"/>
        <v>356.26913371063625</v>
      </c>
      <c r="V137" s="29">
        <f t="shared" si="285"/>
        <v>378.20976157337492</v>
      </c>
      <c r="W137" s="29">
        <f t="shared" si="285"/>
        <v>334.30053018830574</v>
      </c>
      <c r="X137" s="29">
        <f t="shared" si="285"/>
        <v>320.66677459924489</v>
      </c>
      <c r="Y137" s="29">
        <f t="shared" si="285"/>
        <v>339.65759776798529</v>
      </c>
      <c r="Z137" s="29">
        <f t="shared" si="285"/>
        <v>319.90131870556525</v>
      </c>
      <c r="AA137" s="29">
        <f t="shared" si="285"/>
        <v>348.5500990154456</v>
      </c>
      <c r="AB137" s="29">
        <f t="shared" si="285"/>
        <v>340.84323101985592</v>
      </c>
      <c r="AC137" s="29">
        <f t="shared" si="285"/>
        <v>343.73661942525894</v>
      </c>
      <c r="AD137" s="29">
        <f t="shared" si="285"/>
        <v>337.01595155145776</v>
      </c>
      <c r="AE137" s="29">
        <f t="shared" si="285"/>
        <v>346.59548385185832</v>
      </c>
      <c r="AF137" s="29">
        <f t="shared" si="285"/>
        <v>360.89019345936453</v>
      </c>
      <c r="AG137" s="29">
        <f t="shared" si="285"/>
        <v>351.73533322146608</v>
      </c>
      <c r="BO137" s="37">
        <v>3.874745095821909E-2</v>
      </c>
      <c r="BP137" t="s">
        <v>226</v>
      </c>
    </row>
    <row r="138" spans="1:68" ht="15" customHeight="1" x14ac:dyDescent="0.25">
      <c r="A138" t="s">
        <v>200</v>
      </c>
      <c r="B138" t="s">
        <v>183</v>
      </c>
      <c r="C138" t="s">
        <v>2</v>
      </c>
      <c r="D138" t="s">
        <v>184</v>
      </c>
      <c r="E138" s="29">
        <f>E139-SUM(E131:E137)</f>
        <v>-1750.7951488107065</v>
      </c>
      <c r="F138" s="29">
        <f t="shared" ref="F138" si="286">F139-SUM(F131:F137)</f>
        <v>-777.16496849837131</v>
      </c>
      <c r="G138" s="29">
        <f t="shared" ref="G138" si="287">G139-SUM(G131:G137)</f>
        <v>-206.10615752585545</v>
      </c>
      <c r="H138" s="29">
        <f t="shared" ref="H138" si="288">H139-SUM(H131:H137)</f>
        <v>-87.020501335318841</v>
      </c>
      <c r="I138" s="29">
        <f t="shared" ref="I138" si="289">I139-SUM(I131:I137)</f>
        <v>237.67090750425996</v>
      </c>
      <c r="J138" s="29">
        <f t="shared" ref="J138" si="290">J139-SUM(J131:J137)</f>
        <v>684.25486528106921</v>
      </c>
      <c r="K138" s="29">
        <f t="shared" ref="K138" si="291">K139-SUM(K131:K137)</f>
        <v>374.31399564025378</v>
      </c>
      <c r="L138" s="29">
        <f t="shared" ref="L138" si="292">L139-SUM(L131:L137)</f>
        <v>627.26022062415723</v>
      </c>
      <c r="M138" s="29">
        <f t="shared" ref="M138" si="293">M139-SUM(M131:M137)</f>
        <v>687.59389147727234</v>
      </c>
      <c r="N138" s="29">
        <f t="shared" ref="N138" si="294">N139-SUM(N131:N137)</f>
        <v>533.27898538758564</v>
      </c>
      <c r="O138" s="29">
        <f t="shared" ref="O138" si="295">O139-SUM(O131:O137)</f>
        <v>403.85402799267649</v>
      </c>
      <c r="P138" s="29">
        <f t="shared" ref="P138" si="296">P139-SUM(P131:P137)</f>
        <v>443.2046124091421</v>
      </c>
      <c r="Q138" s="29">
        <f t="shared" ref="Q138" si="297">Q139-SUM(Q131:Q137)</f>
        <v>610.60035571422941</v>
      </c>
      <c r="R138" s="29">
        <f t="shared" ref="R138" si="298">R139-SUM(R131:R137)</f>
        <v>553.04255820011986</v>
      </c>
      <c r="S138" s="29">
        <f t="shared" ref="S138" si="299">S139-SUM(S131:S137)</f>
        <v>573.64196851226006</v>
      </c>
      <c r="T138" s="29">
        <f t="shared" ref="T138" si="300">T139-SUM(T131:T137)</f>
        <v>598.82375741319265</v>
      </c>
      <c r="U138" s="29">
        <f t="shared" ref="U138" si="301">U139-SUM(U131:U137)</f>
        <v>708.88726344904353</v>
      </c>
      <c r="V138" s="29">
        <f t="shared" ref="V138" si="302">V139-SUM(V131:V137)</f>
        <v>849.94652147213492</v>
      </c>
      <c r="W138" s="29">
        <f t="shared" ref="W138" si="303">W139-SUM(W131:W137)</f>
        <v>820.50697232504353</v>
      </c>
      <c r="X138" s="29">
        <f t="shared" ref="X138" si="304">X139-SUM(X131:X137)</f>
        <v>646.21517322055206</v>
      </c>
      <c r="Y138" s="29">
        <f t="shared" ref="Y138" si="305">Y139-SUM(Y131:Y137)</f>
        <v>578.70790085665521</v>
      </c>
      <c r="Z138" s="29">
        <f t="shared" ref="Z138" si="306">Z139-SUM(Z131:Z137)</f>
        <v>471.53805284861846</v>
      </c>
      <c r="AA138" s="29">
        <f t="shared" ref="AA138" si="307">AA139-SUM(AA131:AA137)</f>
        <v>708.7479557409024</v>
      </c>
      <c r="AB138" s="29">
        <f t="shared" ref="AB138" si="308">AB139-SUM(AB131:AB137)</f>
        <v>587.21533832872774</v>
      </c>
      <c r="AC138" s="29">
        <f t="shared" ref="AC138" si="309">AC139-SUM(AC131:AC137)</f>
        <v>629.75652772550711</v>
      </c>
      <c r="AD138" s="29">
        <f t="shared" ref="AD138" si="310">AD139-SUM(AD131:AD137)</f>
        <v>494.60973646906132</v>
      </c>
      <c r="AE138" s="29">
        <f t="shared" ref="AE138" si="311">AE139-SUM(AE131:AE137)</f>
        <v>386.80156408500989</v>
      </c>
      <c r="AF138" s="29">
        <f t="shared" ref="AF138" si="312">AF139-SUM(AF131:AF137)</f>
        <v>287.42647487284194</v>
      </c>
      <c r="AG138" s="29">
        <f t="shared" ref="AG138" si="313">AG139-SUM(AG131:AG137)</f>
        <v>285.12762064471644</v>
      </c>
      <c r="BO138" s="37">
        <v>6.8247308493342193E-2</v>
      </c>
      <c r="BP138" t="s">
        <v>226</v>
      </c>
    </row>
    <row r="139" spans="1:68" ht="15" customHeight="1" x14ac:dyDescent="0.25">
      <c r="A139" t="s">
        <v>200</v>
      </c>
      <c r="B139" t="s">
        <v>185</v>
      </c>
      <c r="C139" t="s">
        <v>2</v>
      </c>
      <c r="D139" t="s">
        <v>186</v>
      </c>
      <c r="E139" s="29">
        <f>'Energieverbrauch_GHD+A(Landw+F)'!C77</f>
        <v>20043.603000000003</v>
      </c>
      <c r="F139" s="29">
        <f>'Energieverbrauch_GHD+A(Landw+F)'!D77</f>
        <v>19721.261000000002</v>
      </c>
      <c r="G139" s="29">
        <f>'Energieverbrauch_GHD+A(Landw+F)'!E77</f>
        <v>14853.404999999999</v>
      </c>
      <c r="H139" s="29">
        <f>'Energieverbrauch_GHD+A(Landw+F)'!F77</f>
        <v>12144.651</v>
      </c>
      <c r="I139" s="29">
        <f>'Energieverbrauch_GHD+A(Landw+F)'!G77</f>
        <v>11004.839</v>
      </c>
      <c r="J139" s="29">
        <f>'Energieverbrauch_GHD+A(Landw+F)'!H77</f>
        <v>9654.9220000000005</v>
      </c>
      <c r="K139" s="29">
        <f>'Energieverbrauch_GHD+A(Landw+F)'!I77</f>
        <v>8502.9030000000002</v>
      </c>
      <c r="L139" s="29">
        <f>'Energieverbrauch_GHD+A(Landw+F)'!J77</f>
        <v>8586.780999999999</v>
      </c>
      <c r="M139" s="29">
        <f>'Energieverbrauch_GHD+A(Landw+F)'!K77</f>
        <v>8029.646999999999</v>
      </c>
      <c r="N139" s="29">
        <f>'Energieverbrauch_GHD+A(Landw+F)'!L77</f>
        <v>7646.9930000000004</v>
      </c>
      <c r="O139" s="29">
        <f>'Energieverbrauch_GHD+A(Landw+F)'!M77</f>
        <v>7005.2209999999995</v>
      </c>
      <c r="P139" s="29">
        <f>'Energieverbrauch_GHD+A(Landw+F)'!N77</f>
        <v>7419.3470000000007</v>
      </c>
      <c r="Q139" s="29">
        <f>'Energieverbrauch_GHD+A(Landw+F)'!O77</f>
        <v>7716.3679999999995</v>
      </c>
      <c r="R139" s="29">
        <f>'Energieverbrauch_GHD+A(Landw+F)'!P77</f>
        <v>8271.7060000000001</v>
      </c>
      <c r="S139" s="29">
        <f>'Energieverbrauch_GHD+A(Landw+F)'!Q77</f>
        <v>8747.8029999999999</v>
      </c>
      <c r="T139" s="29">
        <f>'Energieverbrauch_GHD+A(Landw+F)'!R77</f>
        <v>8686.7649999999994</v>
      </c>
      <c r="U139" s="29">
        <f>'Energieverbrauch_GHD+A(Landw+F)'!S77</f>
        <v>9194.646999999999</v>
      </c>
      <c r="V139" s="29">
        <f>'Energieverbrauch_GHD+A(Landw+F)'!T77</f>
        <v>9760.8939999999984</v>
      </c>
      <c r="W139" s="29">
        <f>'Energieverbrauch_GHD+A(Landw+F)'!U77</f>
        <v>8627.6779999999999</v>
      </c>
      <c r="X139" s="29">
        <f>'Energieverbrauch_GHD+A(Landw+F)'!V77</f>
        <v>8275.8160000000007</v>
      </c>
      <c r="Y139" s="29">
        <f>'Energieverbrauch_GHD+A(Landw+F)'!W77</f>
        <v>8765.9339999999993</v>
      </c>
      <c r="Z139" s="29">
        <f>'Energieverbrauch_GHD+A(Landw+F)'!X77</f>
        <v>8256.0609999999997</v>
      </c>
      <c r="AA139" s="29">
        <f>'Energieverbrauch_GHD+A(Landw+F)'!Y77</f>
        <v>8995.4329999999991</v>
      </c>
      <c r="AB139" s="29">
        <f>'Energieverbrauch_GHD+A(Landw+F)'!Z77</f>
        <v>8796.5330000000013</v>
      </c>
      <c r="AC139" s="29">
        <f>'Energieverbrauch_GHD+A(Landw+F)'!AA77</f>
        <v>8871.2060000000001</v>
      </c>
      <c r="AD139" s="29">
        <f>'Energieverbrauch_GHD+A(Landw+F)'!AB77</f>
        <v>8697.7579999999998</v>
      </c>
      <c r="AE139" s="29">
        <f>'Energieverbrauch_GHD+A(Landw+F)'!AC77</f>
        <v>8944.9880000000012</v>
      </c>
      <c r="AF139" s="29">
        <f>'Energieverbrauch_GHD+A(Landw+F)'!AD77</f>
        <v>9313.9080000000013</v>
      </c>
      <c r="AG139" s="29">
        <f>'Energieverbrauch_GHD+A(Landw+F)'!AE77</f>
        <v>9077.6380000000008</v>
      </c>
      <c r="BO139" s="37"/>
    </row>
    <row r="140" spans="1:68" ht="15" customHeight="1" x14ac:dyDescent="0.25">
      <c r="A140" t="s">
        <v>201</v>
      </c>
      <c r="B140" t="s">
        <v>168</v>
      </c>
      <c r="C140" t="s">
        <v>2</v>
      </c>
      <c r="D140" t="s">
        <v>169</v>
      </c>
      <c r="E140" s="29">
        <f>Landwirtschaft!C89+Fischerei!C89</f>
        <v>9273.5939999999991</v>
      </c>
      <c r="F140" s="29">
        <f>Landwirtschaft!D89+Fischerei!D89</f>
        <v>7982.8310000000001</v>
      </c>
      <c r="G140" s="29">
        <f>Landwirtschaft!E89+Fischerei!E89</f>
        <v>5002.4440000000004</v>
      </c>
      <c r="H140" s="29">
        <f>Landwirtschaft!F89+Fischerei!F89</f>
        <v>3419.7919999999999</v>
      </c>
      <c r="I140" s="29">
        <f>Landwirtschaft!G89+Fischerei!G89</f>
        <v>2725.3670000000002</v>
      </c>
      <c r="J140" s="29">
        <f>Landwirtschaft!H89+Fischerei!H89</f>
        <v>2367.75</v>
      </c>
      <c r="K140" s="29">
        <f>Landwirtschaft!I89+Fischerei!I89</f>
        <v>2371.806</v>
      </c>
      <c r="L140" s="29">
        <f>Landwirtschaft!J89+Fischerei!J89</f>
        <v>2053.8609999999999</v>
      </c>
      <c r="M140" s="29">
        <f>Landwirtschaft!K89+Fischerei!K89</f>
        <v>1877.319</v>
      </c>
      <c r="N140" s="29">
        <f>Landwirtschaft!L89+Fischerei!L89</f>
        <v>1316.231</v>
      </c>
      <c r="O140" s="29">
        <f>Landwirtschaft!M89+Fischerei!M89</f>
        <v>1157.682</v>
      </c>
      <c r="P140" s="29">
        <f>Landwirtschaft!N89+Fischerei!N89</f>
        <v>1150.19</v>
      </c>
      <c r="Q140" s="29">
        <f>Landwirtschaft!O89+Fischerei!O89</f>
        <v>1170.674</v>
      </c>
      <c r="R140" s="29">
        <f>Landwirtschaft!P89+Fischerei!P89</f>
        <v>1184.086</v>
      </c>
      <c r="S140" s="29">
        <f>Landwirtschaft!Q89+Fischerei!Q89</f>
        <v>1226.0350000000001</v>
      </c>
      <c r="T140" s="29">
        <f>Landwirtschaft!R89+Fischerei!R89</f>
        <v>1228.894</v>
      </c>
      <c r="U140" s="29">
        <f>Landwirtschaft!S89+Fischerei!S89</f>
        <v>1324.114</v>
      </c>
      <c r="V140" s="29">
        <f>Landwirtschaft!T89+Fischerei!T89</f>
        <v>1394.4740000000002</v>
      </c>
      <c r="W140" s="29">
        <f>Landwirtschaft!U89+Fischerei!U89</f>
        <v>1348.9930000000002</v>
      </c>
      <c r="X140" s="29">
        <f>Landwirtschaft!V89+Fischerei!V89</f>
        <v>1220.046</v>
      </c>
      <c r="Y140" s="29">
        <f>Landwirtschaft!W89+Fischerei!W89</f>
        <v>1296.8210000000001</v>
      </c>
      <c r="Z140" s="29">
        <f>Landwirtschaft!X89+Fischerei!X89</f>
        <v>1290.5110000000002</v>
      </c>
      <c r="AA140" s="29">
        <f>Landwirtschaft!Y89+Fischerei!Y89</f>
        <v>1288.9760000000001</v>
      </c>
      <c r="AB140" s="29">
        <f>Landwirtschaft!Z89+Fischerei!Z89</f>
        <v>1238.6470000000002</v>
      </c>
      <c r="AC140" s="29">
        <f>Landwirtschaft!AA89+Fischerei!AA89</f>
        <v>1236.0800000000002</v>
      </c>
      <c r="AD140" s="29">
        <f>Landwirtschaft!AB89+Fischerei!AB89</f>
        <v>1164.4079999999999</v>
      </c>
      <c r="AE140" s="29">
        <f>Landwirtschaft!AC89+Fischerei!AC89</f>
        <v>1229.473</v>
      </c>
      <c r="AF140" s="29">
        <f>Landwirtschaft!AD89+Fischerei!AD89</f>
        <v>1282.9960000000001</v>
      </c>
      <c r="AG140" s="29">
        <f>Landwirtschaft!AE89+Fischerei!AE89</f>
        <v>1266.144</v>
      </c>
      <c r="BC140" s="31">
        <f>W140/W148</f>
        <v>0.16106144460329133</v>
      </c>
      <c r="BD140" s="31">
        <f t="shared" ref="BD140:BM140" si="314">X140/X148</f>
        <v>0.15079237167682213</v>
      </c>
      <c r="BE140" s="31">
        <f t="shared" si="314"/>
        <v>0.15656498035665284</v>
      </c>
      <c r="BF140" s="31">
        <f t="shared" si="314"/>
        <v>0.15967753949464378</v>
      </c>
      <c r="BG140" s="31">
        <f t="shared" si="314"/>
        <v>0.15374203633627695</v>
      </c>
      <c r="BH140" s="31">
        <f t="shared" si="314"/>
        <v>0.15225210497203615</v>
      </c>
      <c r="BI140" s="31">
        <f t="shared" si="314"/>
        <v>0.15359997773192999</v>
      </c>
      <c r="BJ140" s="31">
        <f t="shared" si="314"/>
        <v>0.14831779429365091</v>
      </c>
      <c r="BK140" s="31">
        <f t="shared" si="314"/>
        <v>0.14925944082142933</v>
      </c>
      <c r="BL140" s="31">
        <f t="shared" si="314"/>
        <v>0.1482398113986256</v>
      </c>
      <c r="BM140" s="31">
        <f t="shared" si="314"/>
        <v>0.14323975086810842</v>
      </c>
      <c r="BO140" s="37">
        <v>0.1508334098721639</v>
      </c>
      <c r="BP140" t="s">
        <v>227</v>
      </c>
    </row>
    <row r="141" spans="1:68" ht="15" customHeight="1" x14ac:dyDescent="0.25">
      <c r="A141" t="s">
        <v>201</v>
      </c>
      <c r="B141" t="s">
        <v>170</v>
      </c>
      <c r="C141" t="s">
        <v>171</v>
      </c>
      <c r="D141" t="s">
        <v>172</v>
      </c>
      <c r="E141" s="29">
        <f>E148*$BO$141</f>
        <v>2896.4719343462352</v>
      </c>
      <c r="F141" s="29">
        <f t="shared" ref="F141:AG141" si="315">F148*$BO$141</f>
        <v>3009.2545529503659</v>
      </c>
      <c r="G141" s="29">
        <f t="shared" si="315"/>
        <v>1666.0784294436939</v>
      </c>
      <c r="H141" s="29">
        <f t="shared" si="315"/>
        <v>1170.6542463202627</v>
      </c>
      <c r="I141" s="29">
        <f t="shared" si="315"/>
        <v>1180.6299002454846</v>
      </c>
      <c r="J141" s="29">
        <f t="shared" si="315"/>
        <v>1031.3976090526367</v>
      </c>
      <c r="K141" s="29">
        <f t="shared" si="315"/>
        <v>946.40894574104539</v>
      </c>
      <c r="L141" s="29">
        <f t="shared" si="315"/>
        <v>882.90816037988395</v>
      </c>
      <c r="M141" s="29">
        <f t="shared" si="315"/>
        <v>810.68014090361146</v>
      </c>
      <c r="N141" s="29">
        <f t="shared" si="315"/>
        <v>742.35102794855504</v>
      </c>
      <c r="O141" s="29">
        <f t="shared" si="315"/>
        <v>649.46248390149174</v>
      </c>
      <c r="P141" s="29">
        <f t="shared" si="315"/>
        <v>657.33012751331182</v>
      </c>
      <c r="Q141" s="29">
        <f t="shared" si="315"/>
        <v>680.07753468261853</v>
      </c>
      <c r="R141" s="29">
        <f t="shared" si="315"/>
        <v>715.9726295533693</v>
      </c>
      <c r="S141" s="29">
        <f t="shared" si="315"/>
        <v>746.48987786089276</v>
      </c>
      <c r="T141" s="29">
        <f t="shared" si="315"/>
        <v>770.21094535564418</v>
      </c>
      <c r="U141" s="29">
        <f t="shared" si="315"/>
        <v>832.17932664510693</v>
      </c>
      <c r="V141" s="29">
        <f t="shared" si="315"/>
        <v>864.73406035859625</v>
      </c>
      <c r="W141" s="29">
        <f t="shared" si="315"/>
        <v>830.78955944667507</v>
      </c>
      <c r="X141" s="29">
        <f t="shared" si="315"/>
        <v>802.54567309910135</v>
      </c>
      <c r="Y141" s="29">
        <f t="shared" si="315"/>
        <v>821.59602773682946</v>
      </c>
      <c r="Z141" s="29">
        <f t="shared" si="315"/>
        <v>801.66108642608629</v>
      </c>
      <c r="AA141" s="29">
        <f t="shared" si="315"/>
        <v>831.62038451655337</v>
      </c>
      <c r="AB141" s="29">
        <f t="shared" si="315"/>
        <v>806.96959837567385</v>
      </c>
      <c r="AC141" s="29">
        <f t="shared" si="315"/>
        <v>798.23056051374863</v>
      </c>
      <c r="AD141" s="29">
        <f t="shared" si="315"/>
        <v>778.72630717499817</v>
      </c>
      <c r="AE141" s="29">
        <f t="shared" si="315"/>
        <v>817.05277550716926</v>
      </c>
      <c r="AF141" s="29">
        <f t="shared" si="315"/>
        <v>858.48630741250963</v>
      </c>
      <c r="AG141" s="29">
        <f t="shared" si="315"/>
        <v>876.78370203287295</v>
      </c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O141" s="37">
        <v>9.9191149698933542E-2</v>
      </c>
      <c r="BP141" t="s">
        <v>227</v>
      </c>
    </row>
    <row r="142" spans="1:68" ht="15" customHeight="1" x14ac:dyDescent="0.25">
      <c r="A142" t="s">
        <v>201</v>
      </c>
      <c r="B142" t="s">
        <v>173</v>
      </c>
      <c r="C142" t="s">
        <v>171</v>
      </c>
      <c r="D142" t="s">
        <v>174</v>
      </c>
      <c r="E142" s="29">
        <f>E148*$BO$142</f>
        <v>2278.4409948392004</v>
      </c>
      <c r="F142" s="29">
        <f t="shared" ref="F142:AG142" si="316">F148*$BO$142</f>
        <v>2367.1587685851991</v>
      </c>
      <c r="G142" s="29">
        <f t="shared" si="316"/>
        <v>1310.5811070524437</v>
      </c>
      <c r="H142" s="29">
        <f t="shared" si="316"/>
        <v>920.8674159657287</v>
      </c>
      <c r="I142" s="29">
        <f t="shared" si="316"/>
        <v>928.71452768258507</v>
      </c>
      <c r="J142" s="29">
        <f t="shared" si="316"/>
        <v>811.32448292652873</v>
      </c>
      <c r="K142" s="29">
        <f t="shared" si="316"/>
        <v>744.47016533776787</v>
      </c>
      <c r="L142" s="29">
        <f t="shared" si="316"/>
        <v>694.51877763201696</v>
      </c>
      <c r="M142" s="29">
        <f t="shared" si="316"/>
        <v>637.70231806292816</v>
      </c>
      <c r="N142" s="29">
        <f t="shared" si="316"/>
        <v>583.9528408966878</v>
      </c>
      <c r="O142" s="29">
        <f t="shared" si="316"/>
        <v>510.8842693707133</v>
      </c>
      <c r="P142" s="29">
        <f t="shared" si="316"/>
        <v>517.07316473869196</v>
      </c>
      <c r="Q142" s="29">
        <f t="shared" si="316"/>
        <v>534.96687342831046</v>
      </c>
      <c r="R142" s="29">
        <f t="shared" si="316"/>
        <v>563.20289902115655</v>
      </c>
      <c r="S142" s="29">
        <f t="shared" si="316"/>
        <v>587.20856908101268</v>
      </c>
      <c r="T142" s="29">
        <f t="shared" si="316"/>
        <v>605.86818458789935</v>
      </c>
      <c r="U142" s="29">
        <f t="shared" si="316"/>
        <v>654.61414295176201</v>
      </c>
      <c r="V142" s="29">
        <f t="shared" si="316"/>
        <v>680.22255261364603</v>
      </c>
      <c r="W142" s="29">
        <f t="shared" si="316"/>
        <v>653.52091552544334</v>
      </c>
      <c r="X142" s="29">
        <f t="shared" si="316"/>
        <v>631.30353176804942</v>
      </c>
      <c r="Y142" s="29">
        <f t="shared" si="316"/>
        <v>646.28904171141505</v>
      </c>
      <c r="Z142" s="29">
        <f t="shared" si="316"/>
        <v>630.60769262823715</v>
      </c>
      <c r="AA142" s="29">
        <f t="shared" si="316"/>
        <v>654.1744643744081</v>
      </c>
      <c r="AB142" s="29">
        <f t="shared" si="316"/>
        <v>634.78350773077977</v>
      </c>
      <c r="AC142" s="29">
        <f t="shared" si="316"/>
        <v>627.90915072978362</v>
      </c>
      <c r="AD142" s="29">
        <f t="shared" si="316"/>
        <v>612.56659213158719</v>
      </c>
      <c r="AE142" s="29">
        <f t="shared" si="316"/>
        <v>642.71520002933119</v>
      </c>
      <c r="AF142" s="29">
        <f t="shared" si="316"/>
        <v>675.30790584314173</v>
      </c>
      <c r="AG142" s="29">
        <f t="shared" si="316"/>
        <v>689.7011176355411</v>
      </c>
      <c r="BO142" s="37">
        <v>7.8026366877362155E-2</v>
      </c>
      <c r="BP142" t="s">
        <v>227</v>
      </c>
    </row>
    <row r="143" spans="1:68" ht="15" customHeight="1" x14ac:dyDescent="0.25">
      <c r="A143" t="s">
        <v>201</v>
      </c>
      <c r="B143" t="s">
        <v>175</v>
      </c>
      <c r="C143" t="s">
        <v>171</v>
      </c>
      <c r="D143" t="s">
        <v>176</v>
      </c>
      <c r="E143" s="29">
        <f>E148*$BO$143</f>
        <v>1514.7997311253239</v>
      </c>
      <c r="F143" s="29">
        <f t="shared" ref="F143:AG143" si="317">F148*$BO$143</f>
        <v>1573.7828955438349</v>
      </c>
      <c r="G143" s="29">
        <f t="shared" si="317"/>
        <v>871.32732999349867</v>
      </c>
      <c r="H143" s="29">
        <f t="shared" si="317"/>
        <v>612.22990512659908</v>
      </c>
      <c r="I143" s="29">
        <f t="shared" si="317"/>
        <v>617.44698239378693</v>
      </c>
      <c r="J143" s="29">
        <f t="shared" si="317"/>
        <v>539.40133247963865</v>
      </c>
      <c r="K143" s="29">
        <f t="shared" si="317"/>
        <v>494.9538780415354</v>
      </c>
      <c r="L143" s="29">
        <f t="shared" si="317"/>
        <v>461.74417507472742</v>
      </c>
      <c r="M143" s="29">
        <f t="shared" si="317"/>
        <v>423.97029465662928</v>
      </c>
      <c r="N143" s="29">
        <f t="shared" si="317"/>
        <v>388.23546819240755</v>
      </c>
      <c r="O143" s="29">
        <f t="shared" si="317"/>
        <v>339.65652638440639</v>
      </c>
      <c r="P143" s="29">
        <f t="shared" si="317"/>
        <v>343.77115435178041</v>
      </c>
      <c r="Q143" s="29">
        <f t="shared" si="317"/>
        <v>355.66761564845842</v>
      </c>
      <c r="R143" s="29">
        <f t="shared" si="317"/>
        <v>374.44006754559854</v>
      </c>
      <c r="S143" s="29">
        <f t="shared" si="317"/>
        <v>390.40000797614698</v>
      </c>
      <c r="T143" s="29">
        <f t="shared" si="317"/>
        <v>402.80567510413368</v>
      </c>
      <c r="U143" s="29">
        <f t="shared" si="317"/>
        <v>435.21395988757905</v>
      </c>
      <c r="V143" s="29">
        <f t="shared" si="317"/>
        <v>452.23946643272734</v>
      </c>
      <c r="W143" s="29">
        <f t="shared" si="317"/>
        <v>434.48713807599938</v>
      </c>
      <c r="X143" s="29">
        <f t="shared" si="317"/>
        <v>419.71612271144147</v>
      </c>
      <c r="Y143" s="29">
        <f t="shared" si="317"/>
        <v>429.67909585158554</v>
      </c>
      <c r="Z143" s="29">
        <f t="shared" si="317"/>
        <v>419.25350070618367</v>
      </c>
      <c r="AA143" s="29">
        <f t="shared" si="317"/>
        <v>434.92164378535568</v>
      </c>
      <c r="AB143" s="29">
        <f t="shared" si="317"/>
        <v>422.02975148857757</v>
      </c>
      <c r="AC143" s="29">
        <f t="shared" si="317"/>
        <v>417.45940090220944</v>
      </c>
      <c r="AD143" s="29">
        <f t="shared" si="317"/>
        <v>407.25904737452782</v>
      </c>
      <c r="AE143" s="29">
        <f t="shared" si="317"/>
        <v>427.30306134756842</v>
      </c>
      <c r="AF143" s="29">
        <f t="shared" si="317"/>
        <v>448.9720104734119</v>
      </c>
      <c r="AG143" s="29">
        <f t="shared" si="317"/>
        <v>458.54119984568052</v>
      </c>
      <c r="BO143" s="37">
        <v>5.1875084689149725E-2</v>
      </c>
      <c r="BP143" t="s">
        <v>227</v>
      </c>
    </row>
    <row r="144" spans="1:68" ht="15" customHeight="1" x14ac:dyDescent="0.25">
      <c r="A144" t="s">
        <v>201</v>
      </c>
      <c r="B144" t="s">
        <v>177</v>
      </c>
      <c r="C144" t="s">
        <v>171</v>
      </c>
      <c r="D144" t="s">
        <v>178</v>
      </c>
      <c r="E144" s="29">
        <f>E148*$BO$144</f>
        <v>1432.4695964562893</v>
      </c>
      <c r="F144" s="29">
        <f t="shared" ref="F144:AG144" si="318">F148*$BO$144</f>
        <v>1488.2469959343919</v>
      </c>
      <c r="G144" s="29">
        <f t="shared" si="318"/>
        <v>823.97024710975472</v>
      </c>
      <c r="H144" s="29">
        <f t="shared" si="318"/>
        <v>578.95489886551536</v>
      </c>
      <c r="I144" s="29">
        <f t="shared" si="318"/>
        <v>583.88842533376874</v>
      </c>
      <c r="J144" s="29">
        <f t="shared" si="318"/>
        <v>510.08459612749101</v>
      </c>
      <c r="K144" s="29">
        <f t="shared" si="318"/>
        <v>468.05288341048401</v>
      </c>
      <c r="L144" s="29">
        <f t="shared" si="318"/>
        <v>436.64814466527957</v>
      </c>
      <c r="M144" s="29">
        <f t="shared" si="318"/>
        <v>400.92729383115403</v>
      </c>
      <c r="N144" s="29">
        <f t="shared" si="318"/>
        <v>367.13467333298985</v>
      </c>
      <c r="O144" s="29">
        <f t="shared" si="318"/>
        <v>321.19602168279113</v>
      </c>
      <c r="P144" s="29">
        <f t="shared" si="318"/>
        <v>325.08701753054805</v>
      </c>
      <c r="Q144" s="29">
        <f t="shared" si="318"/>
        <v>336.33690011420185</v>
      </c>
      <c r="R144" s="29">
        <f t="shared" si="318"/>
        <v>354.08905971725017</v>
      </c>
      <c r="S144" s="29">
        <f t="shared" si="318"/>
        <v>369.18156928023393</v>
      </c>
      <c r="T144" s="29">
        <f t="shared" si="318"/>
        <v>380.91298209966749</v>
      </c>
      <c r="U144" s="29">
        <f t="shared" si="318"/>
        <v>411.55986014677069</v>
      </c>
      <c r="V144" s="29">
        <f t="shared" si="318"/>
        <v>427.66002176488411</v>
      </c>
      <c r="W144" s="29">
        <f t="shared" si="318"/>
        <v>410.87254146976261</v>
      </c>
      <c r="X144" s="29">
        <f t="shared" si="318"/>
        <v>396.90433829164408</v>
      </c>
      <c r="Y144" s="29">
        <f t="shared" si="318"/>
        <v>406.32581878198243</v>
      </c>
      <c r="Z144" s="29">
        <f t="shared" si="318"/>
        <v>396.46686002731195</v>
      </c>
      <c r="AA144" s="29">
        <f t="shared" si="318"/>
        <v>411.28343157315419</v>
      </c>
      <c r="AB144" s="29">
        <f t="shared" si="318"/>
        <v>399.09222016977969</v>
      </c>
      <c r="AC144" s="29">
        <f t="shared" si="318"/>
        <v>394.77027045880703</v>
      </c>
      <c r="AD144" s="29">
        <f t="shared" si="318"/>
        <v>385.12431132554605</v>
      </c>
      <c r="AE144" s="29">
        <f t="shared" si="318"/>
        <v>404.07892295991417</v>
      </c>
      <c r="AF144" s="29">
        <f t="shared" si="318"/>
        <v>424.57015369631625</v>
      </c>
      <c r="AG144" s="29">
        <f t="shared" si="318"/>
        <v>433.61925276654404</v>
      </c>
      <c r="BO144" s="37">
        <v>4.9055647491829599E-2</v>
      </c>
      <c r="BP144" t="s">
        <v>227</v>
      </c>
    </row>
    <row r="145" spans="1:68" ht="15" customHeight="1" x14ac:dyDescent="0.25">
      <c r="A145" t="s">
        <v>201</v>
      </c>
      <c r="B145" t="s">
        <v>179</v>
      </c>
      <c r="C145" t="s">
        <v>171</v>
      </c>
      <c r="D145" t="s">
        <v>180</v>
      </c>
      <c r="E145" s="29">
        <f>E148*$BO$145</f>
        <v>3072.3892897284659</v>
      </c>
      <c r="F145" s="29">
        <f t="shared" ref="F145:AG145" si="319">F148*$BO$145</f>
        <v>3192.0217658308361</v>
      </c>
      <c r="G145" s="29">
        <f t="shared" si="319"/>
        <v>1767.2677790423011</v>
      </c>
      <c r="H145" s="29">
        <f t="shared" si="319"/>
        <v>1241.753985502138</v>
      </c>
      <c r="I145" s="29">
        <f t="shared" si="319"/>
        <v>1252.3355112246743</v>
      </c>
      <c r="J145" s="29">
        <f t="shared" si="319"/>
        <v>1094.0395900021426</v>
      </c>
      <c r="K145" s="29">
        <f t="shared" si="319"/>
        <v>1003.8891363379649</v>
      </c>
      <c r="L145" s="29">
        <f t="shared" si="319"/>
        <v>936.53162787413282</v>
      </c>
      <c r="M145" s="29">
        <f t="shared" si="319"/>
        <v>859.91683633213006</v>
      </c>
      <c r="N145" s="29">
        <f t="shared" si="319"/>
        <v>787.43775157719836</v>
      </c>
      <c r="O145" s="29">
        <f t="shared" si="319"/>
        <v>688.90761755983431</v>
      </c>
      <c r="P145" s="29">
        <f t="shared" si="319"/>
        <v>697.25310286618935</v>
      </c>
      <c r="Q145" s="29">
        <f t="shared" si="319"/>
        <v>721.38207485011617</v>
      </c>
      <c r="R145" s="29">
        <f t="shared" si="319"/>
        <v>759.4572599492509</v>
      </c>
      <c r="S145" s="29">
        <f t="shared" si="319"/>
        <v>791.8279747282229</v>
      </c>
      <c r="T145" s="29">
        <f t="shared" si="319"/>
        <v>816.98974234198374</v>
      </c>
      <c r="U145" s="29">
        <f t="shared" si="319"/>
        <v>882.72177610274878</v>
      </c>
      <c r="V145" s="29">
        <f t="shared" si="319"/>
        <v>917.25372305698795</v>
      </c>
      <c r="W145" s="29">
        <f t="shared" si="319"/>
        <v>881.24760132996903</v>
      </c>
      <c r="X145" s="29">
        <f t="shared" si="319"/>
        <v>851.28832125354052</v>
      </c>
      <c r="Y145" s="29">
        <f t="shared" si="319"/>
        <v>871.49570005132466</v>
      </c>
      <c r="Z145" s="29">
        <f t="shared" si="319"/>
        <v>850.35000916848958</v>
      </c>
      <c r="AA145" s="29">
        <f t="shared" si="319"/>
        <v>882.12888659845828</v>
      </c>
      <c r="AB145" s="29">
        <f t="shared" si="319"/>
        <v>855.98093383408263</v>
      </c>
      <c r="AC145" s="29">
        <f t="shared" si="319"/>
        <v>846.71113010799513</v>
      </c>
      <c r="AD145" s="29">
        <f t="shared" si="319"/>
        <v>826.02228505082621</v>
      </c>
      <c r="AE145" s="29">
        <f t="shared" si="319"/>
        <v>866.67651318974242</v>
      </c>
      <c r="AF145" s="29">
        <f t="shared" si="319"/>
        <v>910.6265125500239</v>
      </c>
      <c r="AG145" s="29">
        <f t="shared" si="319"/>
        <v>930.03520026935723</v>
      </c>
      <c r="BO145" s="37">
        <v>0.10521552871170581</v>
      </c>
      <c r="BP145" t="s">
        <v>227</v>
      </c>
    </row>
    <row r="146" spans="1:68" ht="15" customHeight="1" x14ac:dyDescent="0.25">
      <c r="A146" t="s">
        <v>201</v>
      </c>
      <c r="B146" t="s">
        <v>181</v>
      </c>
      <c r="C146" t="s">
        <v>171</v>
      </c>
      <c r="D146" t="s">
        <v>182</v>
      </c>
      <c r="E146" s="29">
        <f>E148*$BO$146</f>
        <v>324.8344098196024</v>
      </c>
      <c r="F146" s="29">
        <f t="shared" ref="F146:AG146" si="320">F148*$BO$146</f>
        <v>337.48278901422117</v>
      </c>
      <c r="G146" s="29">
        <f t="shared" si="320"/>
        <v>186.84786720147073</v>
      </c>
      <c r="H146" s="29">
        <f t="shared" si="320"/>
        <v>131.28688619317995</v>
      </c>
      <c r="I146" s="29">
        <f t="shared" si="320"/>
        <v>132.40563884427218</v>
      </c>
      <c r="J146" s="29">
        <f t="shared" si="320"/>
        <v>115.6694907529228</v>
      </c>
      <c r="K146" s="29">
        <f t="shared" si="320"/>
        <v>106.13815645590711</v>
      </c>
      <c r="L146" s="29">
        <f t="shared" si="320"/>
        <v>99.01665118900732</v>
      </c>
      <c r="M146" s="29">
        <f t="shared" si="320"/>
        <v>90.916401433157588</v>
      </c>
      <c r="N146" s="29">
        <f t="shared" si="320"/>
        <v>83.253407424115863</v>
      </c>
      <c r="O146" s="29">
        <f t="shared" si="320"/>
        <v>72.836114914999797</v>
      </c>
      <c r="P146" s="29">
        <f t="shared" si="320"/>
        <v>73.718457788414639</v>
      </c>
      <c r="Q146" s="29">
        <f t="shared" si="320"/>
        <v>76.269540882004407</v>
      </c>
      <c r="R146" s="29">
        <f t="shared" si="320"/>
        <v>80.295114829224701</v>
      </c>
      <c r="S146" s="29">
        <f t="shared" si="320"/>
        <v>83.717572414863326</v>
      </c>
      <c r="T146" s="29">
        <f t="shared" si="320"/>
        <v>86.3778498608755</v>
      </c>
      <c r="U146" s="29">
        <f t="shared" si="320"/>
        <v>93.327498612843172</v>
      </c>
      <c r="V146" s="29">
        <f t="shared" si="320"/>
        <v>96.978456727527089</v>
      </c>
      <c r="W146" s="29">
        <f t="shared" si="320"/>
        <v>93.171638581079691</v>
      </c>
      <c r="X146" s="29">
        <f t="shared" si="320"/>
        <v>90.004134679545487</v>
      </c>
      <c r="Y146" s="29">
        <f t="shared" si="320"/>
        <v>92.140599608558261</v>
      </c>
      <c r="Z146" s="29">
        <f t="shared" si="320"/>
        <v>89.904929786014208</v>
      </c>
      <c r="AA146" s="29">
        <f t="shared" si="320"/>
        <v>93.264814202095394</v>
      </c>
      <c r="AB146" s="29">
        <f t="shared" si="320"/>
        <v>90.500270388392181</v>
      </c>
      <c r="AC146" s="29">
        <f t="shared" si="320"/>
        <v>89.520202129277379</v>
      </c>
      <c r="AD146" s="29">
        <f t="shared" si="320"/>
        <v>87.332833231572152</v>
      </c>
      <c r="AE146" s="29">
        <f t="shared" si="320"/>
        <v>91.631081584515556</v>
      </c>
      <c r="AF146" s="29">
        <f t="shared" si="320"/>
        <v>96.27778184203099</v>
      </c>
      <c r="AG146" s="29">
        <f t="shared" si="320"/>
        <v>98.329803583468518</v>
      </c>
      <c r="BO146" s="37">
        <v>1.1124119032437119E-2</v>
      </c>
      <c r="BP146" t="s">
        <v>227</v>
      </c>
    </row>
    <row r="147" spans="1:68" ht="15" customHeight="1" x14ac:dyDescent="0.25">
      <c r="A147" t="s">
        <v>201</v>
      </c>
      <c r="B147" t="s">
        <v>183</v>
      </c>
      <c r="C147" t="s">
        <v>2</v>
      </c>
      <c r="D147" t="s">
        <v>184</v>
      </c>
      <c r="E147" s="29">
        <f>E148-SUM(E140:E146)</f>
        <v>8407.911043684886</v>
      </c>
      <c r="F147" s="29">
        <f t="shared" ref="F147" si="321">F148-SUM(F140:F146)</f>
        <v>10387.155232141151</v>
      </c>
      <c r="G147" s="29">
        <f t="shared" ref="G147" si="322">G148-SUM(G140:G146)</f>
        <v>5168.1272401568385</v>
      </c>
      <c r="H147" s="29">
        <f t="shared" ref="H147" si="323">H148-SUM(H140:H146)</f>
        <v>3726.4636620265755</v>
      </c>
      <c r="I147" s="29">
        <f t="shared" ref="I147" si="324">I148-SUM(I140:I146)</f>
        <v>4481.7850142754287</v>
      </c>
      <c r="J147" s="29">
        <f t="shared" ref="J147" si="325">J148-SUM(J140:J146)</f>
        <v>3928.4138986586395</v>
      </c>
      <c r="K147" s="29">
        <f t="shared" ref="K147" si="326">K148-SUM(K140:K146)</f>
        <v>3405.5448346752937</v>
      </c>
      <c r="L147" s="29">
        <f t="shared" ref="L147" si="327">L148-SUM(L140:L146)</f>
        <v>3335.8494631849508</v>
      </c>
      <c r="M147" s="29">
        <f t="shared" ref="M147" si="328">M148-SUM(M140:M146)</f>
        <v>3071.4757147803894</v>
      </c>
      <c r="N147" s="29">
        <f t="shared" ref="N147" si="329">N148-SUM(N140:N146)</f>
        <v>3215.4488306280455</v>
      </c>
      <c r="O147" s="29">
        <f t="shared" ref="O147" si="330">O148-SUM(O140:O146)</f>
        <v>2806.9599661857637</v>
      </c>
      <c r="P147" s="29">
        <f t="shared" ref="P147" si="331">P148-SUM(P140:P146)</f>
        <v>2862.4799752110644</v>
      </c>
      <c r="Q147" s="29">
        <f t="shared" ref="Q147" si="332">Q148-SUM(Q140:Q146)</f>
        <v>2980.8574603942902</v>
      </c>
      <c r="R147" s="29">
        <f t="shared" ref="R147" si="333">R148-SUM(R140:R146)</f>
        <v>3186.5669693841505</v>
      </c>
      <c r="S147" s="29">
        <f t="shared" ref="S147" si="334">S148-SUM(S140:S146)</f>
        <v>3330.9104286586262</v>
      </c>
      <c r="T147" s="29">
        <f t="shared" ref="T147" si="335">T148-SUM(T140:T146)</f>
        <v>3472.8566206497962</v>
      </c>
      <c r="U147" s="29">
        <f t="shared" ref="U147" si="336">U148-SUM(U140:U146)</f>
        <v>3755.9224356531895</v>
      </c>
      <c r="V147" s="29">
        <f t="shared" ref="V147" si="337">V148-SUM(V140:V146)</f>
        <v>3884.2927190456294</v>
      </c>
      <c r="W147" s="29">
        <f t="shared" ref="W147" si="338">W148-SUM(W140:W146)</f>
        <v>3722.5596055710703</v>
      </c>
      <c r="X147" s="29">
        <f t="shared" ref="X147" si="339">X148-SUM(X140:X146)</f>
        <v>3679.0918781966775</v>
      </c>
      <c r="Y147" s="29">
        <f t="shared" ref="Y147" si="340">Y148-SUM(Y140:Y146)</f>
        <v>3718.6097162583046</v>
      </c>
      <c r="Z147" s="29">
        <f t="shared" ref="Z147" si="341">Z148-SUM(Z140:Z146)</f>
        <v>3603.2269212576766</v>
      </c>
      <c r="AA147" s="29">
        <f t="shared" ref="AA147" si="342">AA148-SUM(AA140:AA146)</f>
        <v>3787.6483749499748</v>
      </c>
      <c r="AB147" s="29">
        <f t="shared" ref="AB147" si="343">AB148-SUM(AB140:AB146)</f>
        <v>3687.4967180127142</v>
      </c>
      <c r="AC147" s="29">
        <f t="shared" ref="AC147" si="344">AC148-SUM(AC140:AC146)</f>
        <v>3636.7162851581788</v>
      </c>
      <c r="AD147" s="29">
        <f t="shared" ref="AD147" si="345">AD148-SUM(AD140:AD146)</f>
        <v>3589.3246237109415</v>
      </c>
      <c r="AE147" s="29">
        <f t="shared" ref="AE147" si="346">AE148-SUM(AE140:AE146)</f>
        <v>3758.2234453817591</v>
      </c>
      <c r="AF147" s="29">
        <f t="shared" ref="AF147" si="347">AF148-SUM(AF140:AF146)</f>
        <v>3957.631328182566</v>
      </c>
      <c r="AG147" s="29">
        <f t="shared" ref="AG147" si="348">AG148-SUM(AG140:AG146)</f>
        <v>4086.1797238665349</v>
      </c>
      <c r="BO147" s="37"/>
    </row>
    <row r="148" spans="1:68" ht="15" customHeight="1" x14ac:dyDescent="0.25">
      <c r="A148" t="s">
        <v>201</v>
      </c>
      <c r="B148" t="s">
        <v>185</v>
      </c>
      <c r="C148" t="s">
        <v>2</v>
      </c>
      <c r="D148" t="s">
        <v>186</v>
      </c>
      <c r="E148" s="29">
        <f>'Energieverbrauch_GHD+A(Landw+F)'!C83</f>
        <v>29200.911</v>
      </c>
      <c r="F148" s="29">
        <f>'Energieverbrauch_GHD+A(Landw+F)'!D83</f>
        <v>30337.934000000001</v>
      </c>
      <c r="G148" s="29">
        <f>'Energieverbrauch_GHD+A(Landw+F)'!E83</f>
        <v>16796.644</v>
      </c>
      <c r="H148" s="29">
        <f>'Energieverbrauch_GHD+A(Landw+F)'!F83</f>
        <v>11802.002999999999</v>
      </c>
      <c r="I148" s="29">
        <f>'Energieverbrauch_GHD+A(Landw+F)'!G83</f>
        <v>11902.573</v>
      </c>
      <c r="J148" s="29">
        <f>'Energieverbrauch_GHD+A(Landw+F)'!H83</f>
        <v>10398.081</v>
      </c>
      <c r="K148" s="29">
        <f>'Energieverbrauch_GHD+A(Landw+F)'!I83</f>
        <v>9541.2639999999992</v>
      </c>
      <c r="L148" s="29">
        <f>'Energieverbrauch_GHD+A(Landw+F)'!J83</f>
        <v>8901.0779999999995</v>
      </c>
      <c r="M148" s="29">
        <f>'Energieverbrauch_GHD+A(Landw+F)'!K83</f>
        <v>8172.9079999999994</v>
      </c>
      <c r="N148" s="29">
        <f>'Energieverbrauch_GHD+A(Landw+F)'!L83</f>
        <v>7484.0450000000001</v>
      </c>
      <c r="O148" s="29">
        <f>'Energieverbrauch_GHD+A(Landw+F)'!M83</f>
        <v>6547.585</v>
      </c>
      <c r="P148" s="29">
        <f>'Energieverbrauch_GHD+A(Landw+F)'!N83</f>
        <v>6626.9030000000002</v>
      </c>
      <c r="Q148" s="29">
        <f>'Energieverbrauch_GHD+A(Landw+F)'!O83</f>
        <v>6856.232</v>
      </c>
      <c r="R148" s="29">
        <f>'Energieverbrauch_GHD+A(Landw+F)'!P83</f>
        <v>7218.1100000000006</v>
      </c>
      <c r="S148" s="29">
        <f>'Energieverbrauch_GHD+A(Landw+F)'!Q83</f>
        <v>7525.7709999999997</v>
      </c>
      <c r="T148" s="29">
        <f>'Energieverbrauch_GHD+A(Landw+F)'!R83</f>
        <v>7764.9159999999993</v>
      </c>
      <c r="U148" s="29">
        <f>'Energieverbrauch_GHD+A(Landw+F)'!S83</f>
        <v>8389.6530000000002</v>
      </c>
      <c r="V148" s="29">
        <f>'Energieverbrauch_GHD+A(Landw+F)'!T83</f>
        <v>8717.8549999999996</v>
      </c>
      <c r="W148" s="29">
        <f>'Energieverbrauch_GHD+A(Landw+F)'!U83</f>
        <v>8375.6419999999998</v>
      </c>
      <c r="X148" s="29">
        <f>'Energieverbrauch_GHD+A(Landw+F)'!V83</f>
        <v>8090.9</v>
      </c>
      <c r="Y148" s="29">
        <f>'Energieverbrauch_GHD+A(Landw+F)'!W83</f>
        <v>8282.9570000000003</v>
      </c>
      <c r="Z148" s="29">
        <f>'Energieverbrauch_GHD+A(Landw+F)'!X83</f>
        <v>8081.982</v>
      </c>
      <c r="AA148" s="29">
        <f>'Energieverbrauch_GHD+A(Landw+F)'!Y83</f>
        <v>8384.018</v>
      </c>
      <c r="AB148" s="29">
        <f>'Energieverbrauch_GHD+A(Landw+F)'!Z83</f>
        <v>8135.5</v>
      </c>
      <c r="AC148" s="29">
        <f>'Energieverbrauch_GHD+A(Landw+F)'!AA83</f>
        <v>8047.3969999999999</v>
      </c>
      <c r="AD148" s="29">
        <f>'Energieverbrauch_GHD+A(Landw+F)'!AB83</f>
        <v>7850.7639999999992</v>
      </c>
      <c r="AE148" s="29">
        <f>'Energieverbrauch_GHD+A(Landw+F)'!AC83</f>
        <v>8237.1540000000005</v>
      </c>
      <c r="AF148" s="29">
        <f>'Energieverbrauch_GHD+A(Landw+F)'!AD83</f>
        <v>8654.8680000000004</v>
      </c>
      <c r="AG148" s="29">
        <f>'Energieverbrauch_GHD+A(Landw+F)'!AE83</f>
        <v>8839.3339999999989</v>
      </c>
      <c r="BO148" s="37"/>
    </row>
    <row r="149" spans="1:68" x14ac:dyDescent="0.25">
      <c r="A149" t="s">
        <v>202</v>
      </c>
      <c r="B149" t="s">
        <v>168</v>
      </c>
      <c r="C149" t="s">
        <v>2</v>
      </c>
      <c r="D149" t="s">
        <v>169</v>
      </c>
      <c r="E149" s="29">
        <f>Landwirtschaft!C95+Fischerei!C95</f>
        <v>132.00700000000001</v>
      </c>
      <c r="F149" s="29">
        <f>Landwirtschaft!D95+Fischerei!D95</f>
        <v>144.80799999999999</v>
      </c>
      <c r="G149" s="29">
        <f>Landwirtschaft!E95+Fischerei!E95</f>
        <v>145.80799999999999</v>
      </c>
      <c r="H149" s="29">
        <f>Landwirtschaft!F95+Fischerei!F95</f>
        <v>133.00700000000001</v>
      </c>
      <c r="I149" s="29">
        <f>Landwirtschaft!G95+Fischerei!G95</f>
        <v>144.80799999999999</v>
      </c>
      <c r="J149" s="29">
        <f>Landwirtschaft!H95+Fischerei!H95</f>
        <v>132.00700000000001</v>
      </c>
      <c r="K149" s="29">
        <f>Landwirtschaft!I95+Fischerei!I95</f>
        <v>143.80799999999999</v>
      </c>
      <c r="L149" s="29">
        <f>Landwirtschaft!J95+Fischerei!J95</f>
        <v>151.61000000000001</v>
      </c>
      <c r="M149" s="29">
        <f>Landwirtschaft!K95+Fischerei!K95</f>
        <v>151.88800000000001</v>
      </c>
      <c r="N149" s="29">
        <f>Landwirtschaft!L95+Fischerei!L95</f>
        <v>175.04599999999999</v>
      </c>
      <c r="O149" s="29">
        <f>Landwirtschaft!M95+Fischerei!M95</f>
        <v>204.148</v>
      </c>
      <c r="P149" s="29">
        <f>Landwirtschaft!N95+Fischerei!N95</f>
        <v>234.21299999999999</v>
      </c>
      <c r="Q149" s="29">
        <f>Landwirtschaft!O95+Fischerei!O95</f>
        <v>226.30699999999999</v>
      </c>
      <c r="R149" s="29">
        <f>Landwirtschaft!P95+Fischerei!P95</f>
        <v>247.798</v>
      </c>
      <c r="S149" s="29">
        <f>Landwirtschaft!Q95+Fischerei!Q95</f>
        <v>253.13800000000001</v>
      </c>
      <c r="T149" s="29">
        <f>Landwirtschaft!R95+Fischerei!R95</f>
        <v>260.15699999999998</v>
      </c>
      <c r="U149" s="29">
        <f>Landwirtschaft!S95+Fischerei!S95</f>
        <v>270.36399999999998</v>
      </c>
      <c r="V149" s="29">
        <f>Landwirtschaft!T95+Fischerei!T95</f>
        <v>290.26</v>
      </c>
      <c r="W149" s="29">
        <f>Landwirtschaft!U95+Fischerei!U95</f>
        <v>300.78399999999999</v>
      </c>
      <c r="X149" s="29">
        <f>Landwirtschaft!V95+Fischerei!V95</f>
        <v>346.53</v>
      </c>
      <c r="Y149" s="29">
        <f>Landwirtschaft!W95+Fischerei!W95</f>
        <v>340.51600000000002</v>
      </c>
      <c r="Z149" s="29">
        <f>Landwirtschaft!X95+Fischerei!X95</f>
        <v>290.72699999999998</v>
      </c>
      <c r="AA149" s="29">
        <f>Landwirtschaft!Y95+Fischerei!Y95</f>
        <v>290.55399999999997</v>
      </c>
      <c r="AB149" s="29">
        <f>Landwirtschaft!Z95+Fischerei!Z95</f>
        <v>307.01600000000002</v>
      </c>
      <c r="AC149" s="29">
        <f>Landwirtschaft!AA95+Fischerei!AA95</f>
        <v>294.83100000000002</v>
      </c>
      <c r="AD149" s="29">
        <f>Landwirtschaft!AB95+Fischerei!AB95</f>
        <v>291.12200000000001</v>
      </c>
      <c r="AE149" s="29">
        <f>Landwirtschaft!AC95+Fischerei!AC95</f>
        <v>336.07900000000001</v>
      </c>
      <c r="AF149" s="29">
        <f>Landwirtschaft!AD95+Fischerei!AD95</f>
        <v>287.48899999999998</v>
      </c>
      <c r="AG149" s="29">
        <f>Landwirtschaft!AE95+Fischerei!AE95</f>
        <v>271.33499999999998</v>
      </c>
      <c r="BC149" s="31">
        <f>W149/$W$157</f>
        <v>6.2723390980196872E-2</v>
      </c>
      <c r="BD149" s="31">
        <f>X149/$X$157</f>
        <v>7.3446424676879604E-2</v>
      </c>
      <c r="BE149" s="31">
        <f>Y149/$Y$157</f>
        <v>6.4574206689573491E-2</v>
      </c>
      <c r="BF149" s="31">
        <f>Z149/$Z$157</f>
        <v>6.6206852262438082E-2</v>
      </c>
      <c r="BG149" s="31">
        <f>AA149/$AA$157</f>
        <v>5.9270595151811614E-2</v>
      </c>
      <c r="BH149" s="31">
        <f>AB149/$AB$157</f>
        <v>6.0406540408492221E-2</v>
      </c>
      <c r="BI149" s="31">
        <f>AC149/$AC$157</f>
        <v>6.5645059659919541E-2</v>
      </c>
      <c r="BJ149" s="31">
        <f>AD149/$AD$157</f>
        <v>5.9330438025674628E-2</v>
      </c>
      <c r="BK149" s="31">
        <f>AE149/$AE$157</f>
        <v>6.7351823743231828E-2</v>
      </c>
      <c r="BL149" s="31">
        <f>AF149/$AF$157</f>
        <v>5.1499867886588474E-2</v>
      </c>
      <c r="BM149" s="31">
        <f>AG149/$AG$157</f>
        <v>4.650353281855267E-2</v>
      </c>
      <c r="BO149" s="37">
        <f>AVERAGE(BC149:BM149)</f>
        <v>6.1541702936668989E-2</v>
      </c>
    </row>
    <row r="150" spans="1:68" x14ac:dyDescent="0.25">
      <c r="A150" t="s">
        <v>202</v>
      </c>
      <c r="B150" t="s">
        <v>170</v>
      </c>
      <c r="C150" t="s">
        <v>171</v>
      </c>
      <c r="D150" t="s">
        <v>172</v>
      </c>
      <c r="E150" s="29">
        <f>E157*$BO$150</f>
        <v>142.66412901378578</v>
      </c>
      <c r="F150" s="29">
        <f t="shared" ref="F150:N150" si="349">F157*$BO$150</f>
        <v>154.51573205283171</v>
      </c>
      <c r="G150" s="29">
        <f t="shared" si="349"/>
        <v>159.15970434129346</v>
      </c>
      <c r="H150" s="29">
        <f t="shared" si="349"/>
        <v>168.67037382917158</v>
      </c>
      <c r="I150" s="29">
        <f t="shared" si="349"/>
        <v>171.97706785744788</v>
      </c>
      <c r="J150" s="29">
        <f t="shared" si="349"/>
        <v>176.47224727378733</v>
      </c>
      <c r="K150" s="29">
        <f t="shared" si="349"/>
        <v>187.3950558551409</v>
      </c>
      <c r="L150" s="29">
        <f t="shared" si="349"/>
        <v>188.84434672692404</v>
      </c>
      <c r="M150" s="29">
        <f t="shared" si="349"/>
        <v>204.78877542323707</v>
      </c>
      <c r="N150" s="29">
        <f t="shared" si="349"/>
        <v>216.80979057136608</v>
      </c>
      <c r="O150" s="29">
        <f>'Totale Verbräuche Odyssee'!M129*1000</f>
        <v>827.8</v>
      </c>
      <c r="P150" s="29">
        <f>'Totale Verbräuche Odyssee'!N129*1000</f>
        <v>893.5</v>
      </c>
      <c r="Q150" s="29">
        <f>'Totale Verbräuche Odyssee'!O129*1000</f>
        <v>718.6</v>
      </c>
      <c r="R150" s="29">
        <f>'Totale Verbräuche Odyssee'!P129*1000</f>
        <v>801.69999999999993</v>
      </c>
      <c r="S150" s="29">
        <f>'Totale Verbräuche Odyssee'!Q129*1000</f>
        <v>711.5</v>
      </c>
      <c r="T150" s="29">
        <f>'Totale Verbräuche Odyssee'!R129*1000</f>
        <v>751.7</v>
      </c>
      <c r="U150" s="29">
        <f>'Totale Verbräuche Odyssee'!S129*1000</f>
        <v>858.8</v>
      </c>
      <c r="V150" s="29">
        <f>'Totale Verbräuche Odyssee'!T129*1000</f>
        <v>1181.2</v>
      </c>
      <c r="W150" s="29">
        <f>'Totale Verbräuche Odyssee'!U129*1000</f>
        <v>1191.4000000000001</v>
      </c>
      <c r="X150" s="29">
        <f>'Totale Verbräuche Odyssee'!V129*1000</f>
        <v>1078.7</v>
      </c>
      <c r="Y150" s="29">
        <f>'Totale Verbräuche Odyssee'!W129*1000</f>
        <v>1363.2</v>
      </c>
      <c r="Z150" s="29">
        <f>'Totale Verbräuche Odyssee'!X129*1000</f>
        <v>778.90000000000009</v>
      </c>
      <c r="AA150" s="29">
        <f>'Totale Verbräuche Odyssee'!Y129*1000</f>
        <v>732.9</v>
      </c>
      <c r="AB150" s="29">
        <f>'Totale Verbräuche Odyssee'!Z129*1000</f>
        <v>732.8</v>
      </c>
      <c r="AC150" s="29">
        <f>'Totale Verbräuche Odyssee'!AA129*1000</f>
        <v>832</v>
      </c>
      <c r="AD150" s="29">
        <f>'Totale Verbräuche Odyssee'!AB129*1000</f>
        <v>950.4</v>
      </c>
      <c r="AE150" s="29">
        <f>'Totale Verbräuche Odyssee'!AC129*1000</f>
        <v>742.80000000000007</v>
      </c>
      <c r="AF150" s="29">
        <f>'Totale Verbräuche Odyssee'!AD129*1000</f>
        <v>874.3</v>
      </c>
      <c r="AG150" s="29">
        <f>'Totale Verbräuche Odyssee'!AE129*1000</f>
        <v>888.5</v>
      </c>
      <c r="BC150" s="31">
        <f t="shared" ref="BC150:BC156" si="350">W150/$W$157</f>
        <v>0.24844622058954788</v>
      </c>
      <c r="BD150" s="31">
        <f t="shared" ref="BD150:BD156" si="351">X150/$X$157</f>
        <v>0.2286285698177648</v>
      </c>
      <c r="BE150" s="31">
        <f t="shared" ref="BE150:BE156" si="352">Y150/$Y$157</f>
        <v>0.25851225363632419</v>
      </c>
      <c r="BF150" s="31">
        <f t="shared" ref="BF150:BF156" si="353">Z150/$Z$157</f>
        <v>0.1773778053886052</v>
      </c>
      <c r="BG150" s="31">
        <f t="shared" ref="BG150:BG156" si="354">AA150/$AA$157</f>
        <v>0.1495054935976195</v>
      </c>
      <c r="BH150" s="31">
        <f t="shared" ref="BH150:BH156" si="355">AB150/$AB$157</f>
        <v>0.14418112675346917</v>
      </c>
      <c r="BI150" s="31">
        <f t="shared" ref="BI150:BI156" si="356">AC150/$AC$157</f>
        <v>0.1852474456113945</v>
      </c>
      <c r="BJ150" s="31">
        <f t="shared" ref="BJ150:BJ156" si="357">AD150/$AD$157</f>
        <v>0.1936907835876408</v>
      </c>
      <c r="BK150" s="31">
        <f t="shared" ref="BK150:BK156" si="358">AE150/$AE$157</f>
        <v>0.14886063894641618</v>
      </c>
      <c r="BL150" s="31">
        <f t="shared" ref="BL150:BL156" si="359">AF150/$AF$157</f>
        <v>0.15661932975955359</v>
      </c>
      <c r="BM150" s="31">
        <f t="shared" ref="BM150:BM156" si="360">AG150/$AG$157</f>
        <v>0.15227813923483535</v>
      </c>
      <c r="BO150" s="37">
        <f t="shared" ref="BO150:BO156" si="361">AVERAGE(BC150:BM150)</f>
        <v>0.18575889153847006</v>
      </c>
    </row>
    <row r="151" spans="1:68" x14ac:dyDescent="0.25">
      <c r="A151" t="s">
        <v>202</v>
      </c>
      <c r="B151" t="s">
        <v>173</v>
      </c>
      <c r="C151" t="s">
        <v>171</v>
      </c>
      <c r="D151" t="s">
        <v>174</v>
      </c>
      <c r="E151" s="29">
        <f>E157*$BO$151</f>
        <v>280.16294179459692</v>
      </c>
      <c r="F151" s="29">
        <f t="shared" ref="F151:N151" si="362">F157*$BO$151</f>
        <v>303.43704717311181</v>
      </c>
      <c r="G151" s="29">
        <f t="shared" si="362"/>
        <v>312.55685147810499</v>
      </c>
      <c r="H151" s="29">
        <f t="shared" si="362"/>
        <v>331.23384590255893</v>
      </c>
      <c r="I151" s="29">
        <f t="shared" si="362"/>
        <v>337.72751135988625</v>
      </c>
      <c r="J151" s="29">
        <f t="shared" si="362"/>
        <v>346.55511713494752</v>
      </c>
      <c r="K151" s="29">
        <f t="shared" si="362"/>
        <v>368.00526165246373</v>
      </c>
      <c r="L151" s="29">
        <f t="shared" si="362"/>
        <v>370.85137017996601</v>
      </c>
      <c r="M151" s="29">
        <f t="shared" si="362"/>
        <v>402.16294148855752</v>
      </c>
      <c r="N151" s="29">
        <f t="shared" si="362"/>
        <v>425.76973732811854</v>
      </c>
      <c r="O151" s="29">
        <f>'Totale Verbräuche Odyssee'!M130*1000</f>
        <v>2008.2</v>
      </c>
      <c r="P151" s="29">
        <f>'Totale Verbräuche Odyssee'!N130*1000</f>
        <v>1911.3</v>
      </c>
      <c r="Q151" s="29">
        <f>'Totale Verbräuche Odyssee'!O130*1000</f>
        <v>1620.3000000000002</v>
      </c>
      <c r="R151" s="29">
        <f>'Totale Verbräuche Odyssee'!P130*1000</f>
        <v>1831.8000000000002</v>
      </c>
      <c r="S151" s="29">
        <f>'Totale Verbräuche Odyssee'!Q130*1000</f>
        <v>1681.5</v>
      </c>
      <c r="T151" s="29">
        <f>'Totale Verbräuche Odyssee'!R130*1000</f>
        <v>1604</v>
      </c>
      <c r="U151" s="29">
        <f>'Totale Verbräuche Odyssee'!S130*1000</f>
        <v>1618.6000000000001</v>
      </c>
      <c r="V151" s="29">
        <f>'Totale Verbräuche Odyssee'!T130*1000</f>
        <v>1526.3</v>
      </c>
      <c r="W151" s="29">
        <f>'Totale Verbräuche Odyssee'!U130*1000</f>
        <v>1642.7</v>
      </c>
      <c r="X151" s="29">
        <f>'Totale Verbräuche Odyssee'!V130*1000</f>
        <v>1685.1000000000001</v>
      </c>
      <c r="Y151" s="29">
        <f>'Totale Verbräuche Odyssee'!W130*1000</f>
        <v>1769.5</v>
      </c>
      <c r="Z151" s="29">
        <f>'Totale Verbräuche Odyssee'!X130*1000</f>
        <v>1550.1000000000001</v>
      </c>
      <c r="AA151" s="29">
        <f>'Totale Verbräuche Odyssee'!Y130*1000</f>
        <v>1915.8999999999999</v>
      </c>
      <c r="AB151" s="29">
        <f>'Totale Verbräuche Odyssee'!Z130*1000</f>
        <v>1978.6</v>
      </c>
      <c r="AC151" s="29">
        <f>'Totale Verbräuche Odyssee'!AA130*1000</f>
        <v>1551.3</v>
      </c>
      <c r="AD151" s="29">
        <f>'Totale Verbräuche Odyssee'!AB130*1000</f>
        <v>1738.2</v>
      </c>
      <c r="AE151" s="29">
        <f>'Totale Verbräuche Odyssee'!AC130*1000</f>
        <v>1869.1</v>
      </c>
      <c r="AF151" s="29">
        <f>'Totale Verbräuche Odyssee'!AD130*1000</f>
        <v>2147</v>
      </c>
      <c r="AG151" s="29">
        <f>'Totale Verbräuche Odyssee'!AE130*1000</f>
        <v>2249.2000000000003</v>
      </c>
      <c r="BC151" s="31">
        <f t="shared" si="350"/>
        <v>0.34255716515230006</v>
      </c>
      <c r="BD151" s="31">
        <f t="shared" si="351"/>
        <v>0.35715398442561924</v>
      </c>
      <c r="BE151" s="31">
        <f t="shared" si="352"/>
        <v>0.33556149707267874</v>
      </c>
      <c r="BF151" s="31">
        <f t="shared" si="353"/>
        <v>0.35300210056859277</v>
      </c>
      <c r="BG151" s="31">
        <f t="shared" si="354"/>
        <v>0.39082763703599288</v>
      </c>
      <c r="BH151" s="31">
        <f t="shared" si="355"/>
        <v>0.38929691238320702</v>
      </c>
      <c r="BI151" s="31">
        <f t="shared" si="356"/>
        <v>0.34540187785691862</v>
      </c>
      <c r="BJ151" s="31">
        <f t="shared" si="357"/>
        <v>0.35424381316502235</v>
      </c>
      <c r="BK151" s="31">
        <f t="shared" si="358"/>
        <v>0.37457649468867321</v>
      </c>
      <c r="BL151" s="31">
        <f t="shared" si="359"/>
        <v>0.38460677226782747</v>
      </c>
      <c r="BM151" s="31">
        <f t="shared" si="360"/>
        <v>0.385485639580182</v>
      </c>
      <c r="BO151" s="37">
        <f t="shared" si="361"/>
        <v>0.36479217219972854</v>
      </c>
    </row>
    <row r="152" spans="1:68" x14ac:dyDescent="0.25">
      <c r="A152" t="s">
        <v>202</v>
      </c>
      <c r="B152" t="s">
        <v>175</v>
      </c>
      <c r="C152" t="s">
        <v>171</v>
      </c>
      <c r="D152" t="s">
        <v>176</v>
      </c>
      <c r="E152" s="29">
        <f>E157*$BO$152</f>
        <v>46.056903115366389</v>
      </c>
      <c r="F152" s="29">
        <f t="shared" ref="F152:N152" si="363">F157*$BO$152</f>
        <v>49.883009486354524</v>
      </c>
      <c r="G152" s="29">
        <f t="shared" si="363"/>
        <v>51.382243969743556</v>
      </c>
      <c r="H152" s="29">
        <f t="shared" si="363"/>
        <v>54.452616222344957</v>
      </c>
      <c r="I152" s="29">
        <f t="shared" si="363"/>
        <v>55.520131143897281</v>
      </c>
      <c r="J152" s="29">
        <f t="shared" si="363"/>
        <v>56.971330154438533</v>
      </c>
      <c r="K152" s="29">
        <f t="shared" si="363"/>
        <v>60.497589628748862</v>
      </c>
      <c r="L152" s="29">
        <f t="shared" si="363"/>
        <v>60.965470726324916</v>
      </c>
      <c r="M152" s="29">
        <f t="shared" si="363"/>
        <v>66.112882432213482</v>
      </c>
      <c r="N152" s="29">
        <f t="shared" si="363"/>
        <v>69.993680877155654</v>
      </c>
      <c r="O152" s="29">
        <f>'Totale Verbräuche Odyssee'!M131*1000</f>
        <v>394.9</v>
      </c>
      <c r="P152" s="29">
        <f>'Totale Verbräuche Odyssee'!N131*1000</f>
        <v>412</v>
      </c>
      <c r="Q152" s="29">
        <f>'Totale Verbräuche Odyssee'!O131*1000</f>
        <v>374.5</v>
      </c>
      <c r="R152" s="29">
        <f>'Totale Verbräuche Odyssee'!P131*1000</f>
        <v>320.79999999999995</v>
      </c>
      <c r="S152" s="29">
        <f>'Totale Verbräuche Odyssee'!Q131*1000</f>
        <v>314.09999999999997</v>
      </c>
      <c r="T152" s="29">
        <f>'Totale Verbräuche Odyssee'!R131*1000</f>
        <v>298.5</v>
      </c>
      <c r="U152" s="29">
        <f>'Totale Verbräuche Odyssee'!S131*1000</f>
        <v>302.3</v>
      </c>
      <c r="V152" s="29">
        <f>'Totale Verbräuche Odyssee'!T131*1000</f>
        <v>281.8</v>
      </c>
      <c r="W152" s="29">
        <f>'Totale Verbräuche Odyssee'!U131*1000</f>
        <v>283.10000000000002</v>
      </c>
      <c r="X152" s="29">
        <f>'Totale Verbräuche Odyssee'!V131*1000</f>
        <v>277.5</v>
      </c>
      <c r="Y152" s="29">
        <f>'Totale Verbräuche Odyssee'!W131*1000</f>
        <v>278.7</v>
      </c>
      <c r="Z152" s="29">
        <f>'Totale Verbräuche Odyssee'!X131*1000</f>
        <v>275.5</v>
      </c>
      <c r="AA152" s="29">
        <f>'Totale Verbräuche Odyssee'!Y131*1000</f>
        <v>313.09999999999997</v>
      </c>
      <c r="AB152" s="29">
        <f>'Totale Verbräuche Odyssee'!Z131*1000</f>
        <v>321.40000000000003</v>
      </c>
      <c r="AC152" s="29">
        <f>'Totale Verbräuche Odyssee'!AA131*1000</f>
        <v>279.7</v>
      </c>
      <c r="AD152" s="29">
        <f>'Totale Verbräuche Odyssee'!AB131*1000</f>
        <v>308.3</v>
      </c>
      <c r="AE152" s="29">
        <f>'Totale Verbräuche Odyssee'!AC131*1000</f>
        <v>315.8</v>
      </c>
      <c r="AF152" s="29">
        <f>'Totale Verbräuche Odyssee'!AD131*1000</f>
        <v>310</v>
      </c>
      <c r="AG152" s="29">
        <f>'Totale Verbräuche Odyssee'!AE131*1000</f>
        <v>322</v>
      </c>
      <c r="BC152" s="31">
        <f t="shared" si="350"/>
        <v>5.9035693343042643E-2</v>
      </c>
      <c r="BD152" s="31">
        <f t="shared" si="351"/>
        <v>5.8815637456595654E-2</v>
      </c>
      <c r="BE152" s="31">
        <f t="shared" si="352"/>
        <v>5.2851646925208003E-2</v>
      </c>
      <c r="BF152" s="31">
        <f t="shared" si="353"/>
        <v>6.273922889274712E-2</v>
      </c>
      <c r="BG152" s="31">
        <f t="shared" si="354"/>
        <v>6.3869791302244044E-2</v>
      </c>
      <c r="BH152" s="31">
        <f t="shared" si="355"/>
        <v>6.3236645931447871E-2</v>
      </c>
      <c r="BI152" s="31">
        <f t="shared" si="356"/>
        <v>6.2276094396042113E-2</v>
      </c>
      <c r="BJ152" s="31">
        <f t="shared" si="357"/>
        <v>6.2831301115393159E-2</v>
      </c>
      <c r="BK152" s="31">
        <f t="shared" si="358"/>
        <v>6.3287816073341718E-2</v>
      </c>
      <c r="BL152" s="31">
        <f t="shared" si="359"/>
        <v>5.5532417048452035E-2</v>
      </c>
      <c r="BM152" s="31">
        <f t="shared" si="360"/>
        <v>5.518690020665952E-2</v>
      </c>
      <c r="BO152" s="37">
        <f t="shared" si="361"/>
        <v>5.9969379335561242E-2</v>
      </c>
    </row>
    <row r="153" spans="1:68" x14ac:dyDescent="0.25">
      <c r="A153" t="s">
        <v>202</v>
      </c>
      <c r="B153" t="s">
        <v>177</v>
      </c>
      <c r="C153" t="s">
        <v>171</v>
      </c>
      <c r="D153" t="s">
        <v>178</v>
      </c>
      <c r="E153" s="29">
        <f>E157*$BO$153</f>
        <v>126.66776042266895</v>
      </c>
      <c r="F153" s="29">
        <f t="shared" ref="F153:N153" si="364">F157*$BO$153</f>
        <v>137.19048975030097</v>
      </c>
      <c r="G153" s="29">
        <f t="shared" si="364"/>
        <v>141.31375166141211</v>
      </c>
      <c r="H153" s="29">
        <f t="shared" si="364"/>
        <v>149.75802712489127</v>
      </c>
      <c r="I153" s="29">
        <f t="shared" si="364"/>
        <v>152.69395453607882</v>
      </c>
      <c r="J153" s="29">
        <f t="shared" si="364"/>
        <v>156.68510713555796</v>
      </c>
      <c r="K153" s="29">
        <f t="shared" si="364"/>
        <v>166.38318408096777</v>
      </c>
      <c r="L153" s="29">
        <f t="shared" si="364"/>
        <v>167.66997165818731</v>
      </c>
      <c r="M153" s="29">
        <f t="shared" si="364"/>
        <v>181.8266141733198</v>
      </c>
      <c r="N153" s="29">
        <f t="shared" si="364"/>
        <v>192.49976009546918</v>
      </c>
      <c r="O153" s="29">
        <f>'Totale Verbräuche Odyssee'!M132*1000</f>
        <v>329.6</v>
      </c>
      <c r="P153" s="29">
        <f>'Totale Verbräuche Odyssee'!N132*1000</f>
        <v>400.6</v>
      </c>
      <c r="Q153" s="29">
        <f>'Totale Verbräuche Odyssee'!O132*1000</f>
        <v>503.8</v>
      </c>
      <c r="R153" s="29">
        <f>'Totale Verbräuche Odyssee'!P132*1000</f>
        <v>898.7</v>
      </c>
      <c r="S153" s="29">
        <f>'Totale Verbräuche Odyssee'!Q132*1000</f>
        <v>892.4</v>
      </c>
      <c r="T153" s="29">
        <f>'Totale Verbräuche Odyssee'!R132*1000</f>
        <v>916.2</v>
      </c>
      <c r="U153" s="29">
        <f>'Totale Verbräuche Odyssee'!S132*1000</f>
        <v>868.3</v>
      </c>
      <c r="V153" s="29">
        <f>'Totale Verbräuche Odyssee'!T132*1000</f>
        <v>712.30000000000007</v>
      </c>
      <c r="W153" s="29">
        <f>'Totale Verbräuche Odyssee'!U132*1000</f>
        <v>795</v>
      </c>
      <c r="X153" s="29">
        <f>'Totale Verbräuche Odyssee'!V132*1000</f>
        <v>683.4</v>
      </c>
      <c r="Y153" s="29">
        <f>'Totale Verbräuche Odyssee'!W132*1000</f>
        <v>809.69999999999993</v>
      </c>
      <c r="Z153" s="29">
        <f>'Totale Verbräuche Odyssee'!X132*1000</f>
        <v>895.4</v>
      </c>
      <c r="AA153" s="29">
        <f>'Totale Verbräuche Odyssee'!Y132*1000</f>
        <v>894.59999999999991</v>
      </c>
      <c r="AB153" s="29">
        <f>'Totale Verbräuche Odyssee'!Z132*1000</f>
        <v>950.5</v>
      </c>
      <c r="AC153" s="29">
        <f>'Totale Verbräuche Odyssee'!AA132*1000</f>
        <v>695.30000000000007</v>
      </c>
      <c r="AD153" s="29">
        <f>'Totale Verbräuche Odyssee'!AB132*1000</f>
        <v>742.3</v>
      </c>
      <c r="AE153" s="29">
        <f>'Totale Verbräuche Odyssee'!AC132*1000</f>
        <v>750.80000000000007</v>
      </c>
      <c r="AF153" s="29">
        <f>'Totale Verbräuche Odyssee'!AD132*1000</f>
        <v>872.1</v>
      </c>
      <c r="AG153" s="29">
        <f>'Totale Verbräuche Odyssee'!AE132*1000</f>
        <v>956.09999999999991</v>
      </c>
      <c r="BC153" s="31">
        <f t="shared" si="350"/>
        <v>0.16578373792906709</v>
      </c>
      <c r="BD153" s="31">
        <f t="shared" si="351"/>
        <v>0.14484542932554043</v>
      </c>
      <c r="BE153" s="31">
        <f t="shared" si="352"/>
        <v>0.15354854149745575</v>
      </c>
      <c r="BF153" s="31">
        <f t="shared" si="353"/>
        <v>0.20390818711639117</v>
      </c>
      <c r="BG153" s="31">
        <f t="shared" si="354"/>
        <v>0.18249094633978769</v>
      </c>
      <c r="BH153" s="31">
        <f t="shared" si="355"/>
        <v>0.18701441181655631</v>
      </c>
      <c r="BI153" s="31">
        <f t="shared" si="356"/>
        <v>0.15481075592981083</v>
      </c>
      <c r="BJ153" s="31">
        <f t="shared" si="357"/>
        <v>0.15128016483281329</v>
      </c>
      <c r="BK153" s="31">
        <f t="shared" si="358"/>
        <v>0.15046387684567755</v>
      </c>
      <c r="BL153" s="31">
        <f t="shared" si="359"/>
        <v>0.15622522873533878</v>
      </c>
      <c r="BM153" s="31">
        <f t="shared" si="360"/>
        <v>0.16386396052045701</v>
      </c>
      <c r="BO153" s="37">
        <f t="shared" si="361"/>
        <v>0.16493047644444508</v>
      </c>
    </row>
    <row r="154" spans="1:68" x14ac:dyDescent="0.25">
      <c r="A154" t="s">
        <v>202</v>
      </c>
      <c r="B154" t="s">
        <v>179</v>
      </c>
      <c r="C154" t="s">
        <v>171</v>
      </c>
      <c r="D154" t="s">
        <v>180</v>
      </c>
      <c r="E154" s="29">
        <f>E157*$BO$154</f>
        <v>49.199346678521081</v>
      </c>
      <c r="F154" s="29">
        <f t="shared" ref="F154:N154" si="365">F157*$BO$154</f>
        <v>53.28650671408888</v>
      </c>
      <c r="G154" s="29">
        <f t="shared" si="365"/>
        <v>54.888033349865673</v>
      </c>
      <c r="H154" s="29">
        <f t="shared" si="365"/>
        <v>58.167895838871118</v>
      </c>
      <c r="I154" s="29">
        <f t="shared" si="365"/>
        <v>59.308246864609622</v>
      </c>
      <c r="J154" s="29">
        <f t="shared" si="365"/>
        <v>60.858460586976129</v>
      </c>
      <c r="K154" s="29">
        <f t="shared" si="365"/>
        <v>64.625315295388575</v>
      </c>
      <c r="L154" s="29">
        <f t="shared" si="365"/>
        <v>65.125119727881795</v>
      </c>
      <c r="M154" s="29">
        <f t="shared" si="365"/>
        <v>70.623737218092401</v>
      </c>
      <c r="N154" s="29">
        <f t="shared" si="365"/>
        <v>74.769320945333334</v>
      </c>
      <c r="O154" s="29">
        <f>'Totale Verbräuche Odyssee'!M133*1000</f>
        <v>391.29999999999995</v>
      </c>
      <c r="P154" s="29">
        <f>'Totale Verbräuche Odyssee'!N133*1000</f>
        <v>403.2</v>
      </c>
      <c r="Q154" s="29">
        <f>'Totale Verbräuche Odyssee'!O133*1000</f>
        <v>444</v>
      </c>
      <c r="R154" s="29">
        <f>'Totale Verbräuche Odyssee'!P133*1000</f>
        <v>383.40000000000003</v>
      </c>
      <c r="S154" s="29">
        <f>'Totale Verbräuche Odyssee'!Q133*1000</f>
        <v>361.70000000000005</v>
      </c>
      <c r="T154" s="29">
        <f>'Totale Verbräuche Odyssee'!R133*1000</f>
        <v>354.8</v>
      </c>
      <c r="U154" s="29">
        <f>'Totale Verbräuche Odyssee'!S133*1000</f>
        <v>321.2</v>
      </c>
      <c r="V154" s="29">
        <f>'Totale Verbräuche Odyssee'!T133*1000</f>
        <v>286</v>
      </c>
      <c r="W154" s="29">
        <f>'Totale Verbräuche Odyssee'!U133*1000</f>
        <v>277.10000000000002</v>
      </c>
      <c r="X154" s="29">
        <f>'Totale Verbräuche Odyssee'!V133*1000</f>
        <v>248.70000000000002</v>
      </c>
      <c r="Y154" s="29">
        <f>'Totale Verbräuche Odyssee'!W133*1000</f>
        <v>273.2</v>
      </c>
      <c r="Z154" s="29">
        <f>'Totale Verbräuche Odyssee'!X133*1000</f>
        <v>271.5</v>
      </c>
      <c r="AA154" s="29">
        <f>'Totale Verbräuche Odyssee'!Y133*1000</f>
        <v>330.6</v>
      </c>
      <c r="AB154" s="29">
        <f>'Totale Verbräuche Odyssee'!Z133*1000</f>
        <v>348.2</v>
      </c>
      <c r="AC154" s="29">
        <f>'Totale Verbräuche Odyssee'!AA133*1000</f>
        <v>339.6</v>
      </c>
      <c r="AD154" s="29">
        <f>'Totale Verbräuche Odyssee'!AB133*1000</f>
        <v>339.8</v>
      </c>
      <c r="AE154" s="29">
        <f>'Totale Verbräuche Odyssee'!AC133*1000</f>
        <v>371.7</v>
      </c>
      <c r="AF154" s="29">
        <f>'Totale Verbräuche Odyssee'!AD133*1000</f>
        <v>349.7</v>
      </c>
      <c r="AG154" s="29">
        <f>'Totale Verbräuche Odyssee'!AE133*1000</f>
        <v>365.20000000000005</v>
      </c>
      <c r="BC154" s="31">
        <f t="shared" si="350"/>
        <v>5.7784495320936477E-2</v>
      </c>
      <c r="BD154" s="31">
        <f t="shared" si="351"/>
        <v>5.2711528055694915E-2</v>
      </c>
      <c r="BE154" s="31">
        <f t="shared" si="352"/>
        <v>5.1808647075589617E-2</v>
      </c>
      <c r="BF154" s="31">
        <f t="shared" si="353"/>
        <v>6.1828314498660046E-2</v>
      </c>
      <c r="BG154" s="31">
        <f t="shared" si="354"/>
        <v>6.7439645495119396E-2</v>
      </c>
      <c r="BH154" s="31">
        <f t="shared" si="355"/>
        <v>6.8509645654418624E-2</v>
      </c>
      <c r="BI154" s="31">
        <f t="shared" si="356"/>
        <v>7.5613019867343242E-2</v>
      </c>
      <c r="BJ154" s="31">
        <f t="shared" si="357"/>
        <v>6.9250976707786557E-2</v>
      </c>
      <c r="BK154" s="31">
        <f t="shared" si="358"/>
        <v>7.4490440894430382E-2</v>
      </c>
      <c r="BL154" s="31">
        <f t="shared" si="359"/>
        <v>6.2644149167237664E-2</v>
      </c>
      <c r="BM154" s="31">
        <f t="shared" si="360"/>
        <v>6.2590857004571607E-2</v>
      </c>
      <c r="BO154" s="37">
        <f t="shared" si="361"/>
        <v>6.4061065431071693E-2</v>
      </c>
    </row>
    <row r="155" spans="1:68" x14ac:dyDescent="0.25">
      <c r="A155" t="s">
        <v>202</v>
      </c>
      <c r="B155" t="s">
        <v>181</v>
      </c>
      <c r="C155" t="s">
        <v>171</v>
      </c>
      <c r="D155" t="s">
        <v>182</v>
      </c>
      <c r="E155" s="29">
        <f>E157*$BO$155</f>
        <v>34.892181373199513</v>
      </c>
      <c r="F155" s="29">
        <f t="shared" ref="F155:N155" si="366">F157*$BO$155</f>
        <v>37.79079566159988</v>
      </c>
      <c r="G155" s="29">
        <f t="shared" si="366"/>
        <v>38.926598504972389</v>
      </c>
      <c r="H155" s="29">
        <f t="shared" si="366"/>
        <v>41.252677296085544</v>
      </c>
      <c r="I155" s="29">
        <f t="shared" si="366"/>
        <v>42.061414352680501</v>
      </c>
      <c r="J155" s="29">
        <f t="shared" si="366"/>
        <v>43.160826072951359</v>
      </c>
      <c r="K155" s="29">
        <f t="shared" si="366"/>
        <v>45.83227979267722</v>
      </c>
      <c r="L155" s="29">
        <f t="shared" si="366"/>
        <v>46.186741144036915</v>
      </c>
      <c r="M155" s="29">
        <f t="shared" si="366"/>
        <v>50.086361194358339</v>
      </c>
      <c r="N155" s="29">
        <f t="shared" si="366"/>
        <v>53.02640957048493</v>
      </c>
      <c r="O155" s="29">
        <f>'Totale Verbräuche Odyssee'!M134*1000</f>
        <v>158.70000000000002</v>
      </c>
      <c r="P155" s="29">
        <f>'Totale Verbräuche Odyssee'!N134*1000</f>
        <v>173.8</v>
      </c>
      <c r="Q155" s="29">
        <f>'Totale Verbräuche Odyssee'!O134*1000</f>
        <v>175</v>
      </c>
      <c r="R155" s="29">
        <f>'Totale Verbräuche Odyssee'!P134*1000</f>
        <v>169.8</v>
      </c>
      <c r="S155" s="29">
        <f>'Totale Verbräuche Odyssee'!Q134*1000</f>
        <v>163.89999999999998</v>
      </c>
      <c r="T155" s="29">
        <f>'Totale Verbräuche Odyssee'!R134*1000</f>
        <v>144.80000000000001</v>
      </c>
      <c r="U155" s="29">
        <f>'Totale Verbräuche Odyssee'!S134*1000</f>
        <v>130.30000000000001</v>
      </c>
      <c r="V155" s="29">
        <f>'Totale Verbräuche Odyssee'!T134*1000</f>
        <v>115.6</v>
      </c>
      <c r="W155" s="29">
        <f>'Totale Verbräuche Odyssee'!U134*1000</f>
        <v>130.89999999999998</v>
      </c>
      <c r="X155" s="29">
        <f>'Totale Verbräuche Odyssee'!V134*1000</f>
        <v>138.30000000000001</v>
      </c>
      <c r="Y155" s="29">
        <f>'Totale Verbräuche Odyssee'!W134*1000</f>
        <v>160.5</v>
      </c>
      <c r="Z155" s="29">
        <f>'Totale Verbräuche Odyssee'!X134*1000</f>
        <v>120.89999999999999</v>
      </c>
      <c r="AA155" s="29">
        <f>'Totale Verbräuche Odyssee'!Y134*1000</f>
        <v>197</v>
      </c>
      <c r="AB155" s="29">
        <f>'Totale Verbräuche Odyssee'!Z134*1000</f>
        <v>217.6</v>
      </c>
      <c r="AC155" s="29">
        <f>'Totale Verbräuche Odyssee'!AA134*1000</f>
        <v>200.6</v>
      </c>
      <c r="AD155" s="29">
        <f>'Totale Verbräuche Odyssee'!AB134*1000</f>
        <v>254.80000000000004</v>
      </c>
      <c r="AE155" s="29">
        <f>'Totale Verbräuche Odyssee'!AC134*1000</f>
        <v>297</v>
      </c>
      <c r="AF155" s="29">
        <f>'Totale Verbräuche Odyssee'!AD134*1000</f>
        <v>409.9</v>
      </c>
      <c r="AG155" s="29">
        <f>'Totale Verbräuche Odyssee'!AE134*1000</f>
        <v>423.8</v>
      </c>
      <c r="BC155" s="31">
        <f t="shared" si="350"/>
        <v>2.7296970182282866E-2</v>
      </c>
      <c r="BD155" s="31">
        <f t="shared" si="351"/>
        <v>2.9312442018908754E-2</v>
      </c>
      <c r="BE155" s="31">
        <f t="shared" si="352"/>
        <v>3.0436631975227429E-2</v>
      </c>
      <c r="BF155" s="31">
        <f t="shared" si="353"/>
        <v>2.7532387561281763E-2</v>
      </c>
      <c r="BG155" s="31">
        <f t="shared" si="354"/>
        <v>4.0186358628368182E-2</v>
      </c>
      <c r="BH155" s="31">
        <f t="shared" si="355"/>
        <v>4.2813609690986479E-2</v>
      </c>
      <c r="BI155" s="31">
        <f t="shared" si="356"/>
        <v>4.4664227872170358E-2</v>
      </c>
      <c r="BJ155" s="31">
        <f t="shared" si="357"/>
        <v>5.192804256958216E-2</v>
      </c>
      <c r="BK155" s="31">
        <f t="shared" si="358"/>
        <v>5.9520207010077555E-2</v>
      </c>
      <c r="BL155" s="31">
        <f t="shared" si="359"/>
        <v>7.3428186284388672E-2</v>
      </c>
      <c r="BM155" s="31">
        <f t="shared" si="360"/>
        <v>7.2634187290628274E-2</v>
      </c>
      <c r="BO155" s="37">
        <f t="shared" si="361"/>
        <v>4.543211373490022E-2</v>
      </c>
    </row>
    <row r="156" spans="1:68" x14ac:dyDescent="0.25">
      <c r="A156" t="s">
        <v>202</v>
      </c>
      <c r="B156" t="s">
        <v>183</v>
      </c>
      <c r="C156" t="s">
        <v>2</v>
      </c>
      <c r="D156" t="s">
        <v>184</v>
      </c>
      <c r="E156" s="29">
        <f t="shared" ref="E156:N156" si="367">E157-SUM(E149:E155)</f>
        <v>-43.643262398138518</v>
      </c>
      <c r="F156" s="29">
        <f t="shared" si="367"/>
        <v>-49.103580838287598</v>
      </c>
      <c r="G156" s="29">
        <f t="shared" si="367"/>
        <v>-47.227183305392145</v>
      </c>
      <c r="H156" s="29">
        <f t="shared" si="367"/>
        <v>-28.535436213923276</v>
      </c>
      <c r="I156" s="29">
        <f t="shared" si="367"/>
        <v>-38.288326114600295</v>
      </c>
      <c r="J156" s="29">
        <f t="shared" si="367"/>
        <v>-22.703088358658761</v>
      </c>
      <c r="K156" s="29">
        <f t="shared" si="367"/>
        <v>-27.738686305386864</v>
      </c>
      <c r="L156" s="29">
        <f t="shared" si="367"/>
        <v>-34.643020163321012</v>
      </c>
      <c r="M156" s="29">
        <f t="shared" si="367"/>
        <v>-25.045311929778563</v>
      </c>
      <c r="N156" s="29">
        <f t="shared" si="367"/>
        <v>-40.757699387927914</v>
      </c>
      <c r="O156" s="29">
        <f>O157-SUM(O149:O155)</f>
        <v>113.19200000000001</v>
      </c>
      <c r="P156" s="29">
        <f t="shared" ref="P156:AG156" si="368">P157-SUM(P149:P155)</f>
        <v>82.210999999999331</v>
      </c>
      <c r="Q156" s="29">
        <f t="shared" si="368"/>
        <v>208.22799999999916</v>
      </c>
      <c r="R156" s="29">
        <f t="shared" si="368"/>
        <v>167.57200000000012</v>
      </c>
      <c r="S156" s="29">
        <f t="shared" si="368"/>
        <v>191.32700000000023</v>
      </c>
      <c r="T156" s="29">
        <f t="shared" si="368"/>
        <v>200.46399999999994</v>
      </c>
      <c r="U156" s="29">
        <f t="shared" si="368"/>
        <v>177.80899999999929</v>
      </c>
      <c r="V156" s="29">
        <f t="shared" si="368"/>
        <v>178.92399999999907</v>
      </c>
      <c r="W156" s="29">
        <f t="shared" si="368"/>
        <v>174.41999999999916</v>
      </c>
      <c r="X156" s="29">
        <f t="shared" si="368"/>
        <v>259.90299999999934</v>
      </c>
      <c r="Y156" s="29">
        <f t="shared" si="368"/>
        <v>277.93499999999949</v>
      </c>
      <c r="Z156" s="29">
        <f t="shared" si="368"/>
        <v>208.16499999999996</v>
      </c>
      <c r="AA156" s="29">
        <f t="shared" si="368"/>
        <v>227.50699999999961</v>
      </c>
      <c r="AB156" s="29">
        <f t="shared" si="368"/>
        <v>226.37999999999829</v>
      </c>
      <c r="AC156" s="29">
        <f t="shared" si="368"/>
        <v>297.95899999999983</v>
      </c>
      <c r="AD156" s="29">
        <f t="shared" si="368"/>
        <v>281.86799999999948</v>
      </c>
      <c r="AE156" s="29">
        <f t="shared" si="368"/>
        <v>306.62299999999959</v>
      </c>
      <c r="AF156" s="29">
        <f t="shared" si="368"/>
        <v>331.83600000000024</v>
      </c>
      <c r="AG156" s="29">
        <f t="shared" si="368"/>
        <v>358.58299999999963</v>
      </c>
      <c r="BC156" s="31">
        <f t="shared" si="350"/>
        <v>3.6372326502626097E-2</v>
      </c>
      <c r="BD156" s="31">
        <f t="shared" si="351"/>
        <v>5.5085984222996542E-2</v>
      </c>
      <c r="BE156" s="31">
        <f t="shared" si="352"/>
        <v>5.2706575127942808E-2</v>
      </c>
      <c r="BF156" s="31">
        <f t="shared" si="353"/>
        <v>4.7405123711283852E-2</v>
      </c>
      <c r="BG156" s="31">
        <f t="shared" si="354"/>
        <v>4.6409532449056573E-2</v>
      </c>
      <c r="BH156" s="31">
        <f t="shared" si="355"/>
        <v>4.454110736142209E-2</v>
      </c>
      <c r="BI156" s="31">
        <f t="shared" si="356"/>
        <v>6.6341518806400795E-2</v>
      </c>
      <c r="BJ156" s="31">
        <f t="shared" si="357"/>
        <v>5.7444479996086949E-2</v>
      </c>
      <c r="BK156" s="31">
        <f t="shared" si="358"/>
        <v>6.1448701798151463E-2</v>
      </c>
      <c r="BL156" s="31">
        <f t="shared" si="359"/>
        <v>5.9444048850613364E-2</v>
      </c>
      <c r="BM156" s="31">
        <f t="shared" si="360"/>
        <v>6.1456783344113572E-2</v>
      </c>
      <c r="BO156" s="37">
        <f t="shared" si="361"/>
        <v>5.3514198379154006E-2</v>
      </c>
    </row>
    <row r="157" spans="1:68" x14ac:dyDescent="0.25">
      <c r="A157" t="s">
        <v>202</v>
      </c>
      <c r="B157" t="s">
        <v>185</v>
      </c>
      <c r="C157" t="s">
        <v>2</v>
      </c>
      <c r="D157" t="s">
        <v>186</v>
      </c>
      <c r="E157" s="29">
        <f>'Energieverbrauch_GHD+A(Landw+F)'!C89</f>
        <v>768.00700000000006</v>
      </c>
      <c r="F157" s="29">
        <f>'Energieverbrauch_GHD+A(Landw+F)'!D89</f>
        <v>831.80799999999999</v>
      </c>
      <c r="G157" s="29">
        <f>'Energieverbrauch_GHD+A(Landw+F)'!E89</f>
        <v>856.80799999999999</v>
      </c>
      <c r="H157" s="29">
        <f>'Energieverbrauch_GHD+A(Landw+F)'!F89</f>
        <v>908.00700000000006</v>
      </c>
      <c r="I157" s="29">
        <f>'Energieverbrauch_GHD+A(Landw+F)'!G89</f>
        <v>925.80799999999999</v>
      </c>
      <c r="J157" s="29">
        <f>'Energieverbrauch_GHD+A(Landw+F)'!H89</f>
        <v>950.00700000000006</v>
      </c>
      <c r="K157" s="29">
        <f>'Energieverbrauch_GHD+A(Landw+F)'!I89</f>
        <v>1008.808</v>
      </c>
      <c r="L157" s="29">
        <f>'Energieverbrauch_GHD+A(Landw+F)'!J89</f>
        <v>1016.61</v>
      </c>
      <c r="M157" s="29">
        <f>'Energieverbrauch_GHD+A(Landw+F)'!K89</f>
        <v>1102.444</v>
      </c>
      <c r="N157" s="29">
        <f>'Energieverbrauch_GHD+A(Landw+F)'!L89</f>
        <v>1167.1569999999999</v>
      </c>
      <c r="O157" s="29">
        <f>'Energieverbrauch_GHD+A(Landw+F)'!M89</f>
        <v>4427.84</v>
      </c>
      <c r="P157" s="29">
        <f>'Energieverbrauch_GHD+A(Landw+F)'!N89</f>
        <v>4510.8239999999996</v>
      </c>
      <c r="Q157" s="29">
        <f>'Energieverbrauch_GHD+A(Landw+F)'!O89</f>
        <v>4270.7349999999997</v>
      </c>
      <c r="R157" s="29">
        <f>'Energieverbrauch_GHD+A(Landw+F)'!P89</f>
        <v>4821.57</v>
      </c>
      <c r="S157" s="29">
        <f>'Energieverbrauch_GHD+A(Landw+F)'!Q89</f>
        <v>4569.5649999999996</v>
      </c>
      <c r="T157" s="29">
        <f>'Energieverbrauch_GHD+A(Landw+F)'!R89</f>
        <v>4530.6210000000001</v>
      </c>
      <c r="U157" s="29">
        <f>'Energieverbrauch_GHD+A(Landw+F)'!S89</f>
        <v>4547.6729999999998</v>
      </c>
      <c r="V157" s="29">
        <f>'Energieverbrauch_GHD+A(Landw+F)'!T89</f>
        <v>4572.384</v>
      </c>
      <c r="W157" s="29">
        <f>'Energieverbrauch_GHD+A(Landw+F)'!U89</f>
        <v>4795.4039999999995</v>
      </c>
      <c r="X157" s="29">
        <f>'Energieverbrauch_GHD+A(Landw+F)'!V89</f>
        <v>4718.1329999999998</v>
      </c>
      <c r="Y157" s="29">
        <f>'Energieverbrauch_GHD+A(Landw+F)'!W89</f>
        <v>5273.2509999999993</v>
      </c>
      <c r="Z157" s="29">
        <f>'Energieverbrauch_GHD+A(Landw+F)'!X89</f>
        <v>4391.192</v>
      </c>
      <c r="AA157" s="29">
        <f>'Energieverbrauch_GHD+A(Landw+F)'!Y89</f>
        <v>4902.1610000000001</v>
      </c>
      <c r="AB157" s="29">
        <f>'Energieverbrauch_GHD+A(Landw+F)'!Z89</f>
        <v>5082.4959999999992</v>
      </c>
      <c r="AC157" s="29">
        <f>'Energieverbrauch_GHD+A(Landw+F)'!AA89</f>
        <v>4491.29</v>
      </c>
      <c r="AD157" s="29">
        <f>'Energieverbrauch_GHD+A(Landw+F)'!AB89</f>
        <v>4906.79</v>
      </c>
      <c r="AE157" s="29">
        <f>'Energieverbrauch_GHD+A(Landw+F)'!AC89</f>
        <v>4989.902</v>
      </c>
      <c r="AF157" s="29">
        <f>'Energieverbrauch_GHD+A(Landw+F)'!AD89</f>
        <v>5582.3249999999998</v>
      </c>
      <c r="AG157" s="29">
        <f>'Energieverbrauch_GHD+A(Landw+F)'!AE89</f>
        <v>5834.7179999999998</v>
      </c>
      <c r="BO157" s="37"/>
    </row>
    <row r="158" spans="1:68" x14ac:dyDescent="0.25">
      <c r="A158" t="s">
        <v>203</v>
      </c>
      <c r="B158" t="s">
        <v>168</v>
      </c>
      <c r="C158" t="s">
        <v>2</v>
      </c>
      <c r="D158" t="s">
        <v>169</v>
      </c>
      <c r="E158" s="29">
        <f>Fischerei!C107+Landwirtschaft!C107</f>
        <v>48226.021999999997</v>
      </c>
      <c r="F158" s="29">
        <f>Fischerei!D107+Landwirtschaft!D107</f>
        <v>53459.858</v>
      </c>
      <c r="G158" s="29">
        <f>Fischerei!E107+Landwirtschaft!E107</f>
        <v>52536.758999999998</v>
      </c>
      <c r="H158" s="29">
        <f>Fischerei!F107+Landwirtschaft!F107</f>
        <v>54853.085000000006</v>
      </c>
      <c r="I158" s="29">
        <f>Fischerei!G107+Landwirtschaft!G107</f>
        <v>52762.398999999998</v>
      </c>
      <c r="J158" s="29">
        <f>Fischerei!H107+Landwirtschaft!H107</f>
        <v>53884.042999999998</v>
      </c>
      <c r="K158" s="29">
        <f>Fischerei!I107+Landwirtschaft!I107</f>
        <v>58864.195999999996</v>
      </c>
      <c r="L158" s="29">
        <f>Fischerei!J107+Landwirtschaft!J107</f>
        <v>52919.39</v>
      </c>
      <c r="M158" s="29">
        <f>Fischerei!K107+Landwirtschaft!K107</f>
        <v>52824.389000000003</v>
      </c>
      <c r="N158" s="29">
        <f>Fischerei!L107+Landwirtschaft!L107</f>
        <v>52122.402000000002</v>
      </c>
      <c r="O158" s="29">
        <f>Fischerei!M107+Landwirtschaft!M107</f>
        <v>52415.034</v>
      </c>
      <c r="P158" s="29">
        <f>Fischerei!N107+Landwirtschaft!N107</f>
        <v>51262.505999999994</v>
      </c>
      <c r="Q158" s="29">
        <f>Fischerei!O107+Landwirtschaft!O107</f>
        <v>47425.49</v>
      </c>
      <c r="R158" s="29">
        <f>Fischerei!P107+Landwirtschaft!P107</f>
        <v>47034.383000000002</v>
      </c>
      <c r="S158" s="29">
        <f>Fischerei!Q107+Landwirtschaft!Q107</f>
        <v>47339.017999999996</v>
      </c>
      <c r="T158" s="29">
        <f>Fischerei!R107+Landwirtschaft!R107</f>
        <v>48519.879000000001</v>
      </c>
      <c r="U158" s="29">
        <f>Fischerei!S107+Landwirtschaft!S107</f>
        <v>43131.618000000002</v>
      </c>
      <c r="V158" s="29">
        <f>Fischerei!T107+Landwirtschaft!T107</f>
        <v>43115.896000000001</v>
      </c>
      <c r="W158" s="29">
        <f>Fischerei!U107+Landwirtschaft!U107</f>
        <v>43425.48</v>
      </c>
      <c r="X158" s="29">
        <f>Fischerei!V107+Landwirtschaft!V107</f>
        <v>43466.398999999998</v>
      </c>
      <c r="Y158" s="29">
        <f>Fischerei!W107+Landwirtschaft!W107</f>
        <v>49199.515000000007</v>
      </c>
      <c r="Z158" s="29">
        <f>Fischerei!X107+Landwirtschaft!X107</f>
        <v>43963.595999999998</v>
      </c>
      <c r="AA158" s="29">
        <f>Fischerei!Y107+Landwirtschaft!Y107</f>
        <v>44495.584000000003</v>
      </c>
      <c r="AB158" s="29">
        <f>Fischerei!Z107+Landwirtschaft!Z107</f>
        <v>44860.940999999999</v>
      </c>
      <c r="AC158" s="29">
        <f>Fischerei!AA107+Landwirtschaft!AA107</f>
        <v>41369.498999999996</v>
      </c>
      <c r="AD158" s="29">
        <f>Fischerei!AB107+Landwirtschaft!AB107</f>
        <v>44174.577000000005</v>
      </c>
      <c r="AE158" s="29">
        <f>Fischerei!AC107+Landwirtschaft!AC107</f>
        <v>44526.521000000001</v>
      </c>
      <c r="AF158" s="29">
        <f>Fischerei!AD107+Landwirtschaft!AD107</f>
        <v>44316.79</v>
      </c>
      <c r="AG158" s="29">
        <f>Fischerei!AE107+Landwirtschaft!AE107</f>
        <v>46834.383000000002</v>
      </c>
      <c r="AH158">
        <f>Fischerei!AF107+Landwirtschaft!AF107</f>
        <v>47933.701000000001</v>
      </c>
      <c r="BC158" s="31">
        <f>W158/$W$166</f>
        <v>0.34335231835208652</v>
      </c>
      <c r="BD158" s="31">
        <f>X158/$X$166</f>
        <v>0.33776113451265377</v>
      </c>
      <c r="BE158" s="31">
        <f>Y158/$Y$166</f>
        <v>0.35027813390332413</v>
      </c>
      <c r="BF158" s="31">
        <f>Z158/$Z$166</f>
        <v>0.35100428555069402</v>
      </c>
      <c r="BG158" s="31">
        <f>AA158/$AA$166</f>
        <v>0.34578066516105299</v>
      </c>
      <c r="BH158" s="31">
        <f>AB158/$AB$166</f>
        <v>0.34672451789975695</v>
      </c>
      <c r="BI158" s="31">
        <f>AC158/$AC$166</f>
        <v>0.35680213340763045</v>
      </c>
      <c r="BJ158" s="31">
        <f>AD158/$AD$166</f>
        <v>0.35961281405814888</v>
      </c>
      <c r="BK158" s="31">
        <f>AE158/$AE$166</f>
        <v>0.36027158427822198</v>
      </c>
      <c r="BL158" s="31">
        <f>AF158/$AF$166</f>
        <v>0.3546561429664844</v>
      </c>
      <c r="BM158" s="31">
        <f>AG158/$AG$166</f>
        <v>0.36921542238221339</v>
      </c>
      <c r="BO158" s="37"/>
    </row>
    <row r="159" spans="1:68" x14ac:dyDescent="0.25">
      <c r="A159" t="s">
        <v>203</v>
      </c>
      <c r="B159" t="s">
        <v>170</v>
      </c>
      <c r="C159" t="s">
        <v>171</v>
      </c>
      <c r="D159" t="s">
        <v>172</v>
      </c>
      <c r="E159" s="29">
        <f>'Totale Verbräuche Odyssee'!C147*1000</f>
        <v>12939.4</v>
      </c>
      <c r="F159" s="29">
        <f>'Totale Verbräuche Odyssee'!D147*1000</f>
        <v>14510.8</v>
      </c>
      <c r="G159" s="29">
        <f>'Totale Verbräuche Odyssee'!E147*1000</f>
        <v>13892.8</v>
      </c>
      <c r="H159" s="29">
        <f>'Totale Verbräuche Odyssee'!F147*1000</f>
        <v>14685.9</v>
      </c>
      <c r="I159" s="29">
        <f>'Totale Verbräuche Odyssee'!G147*1000</f>
        <v>14091.8</v>
      </c>
      <c r="J159" s="29">
        <f>'Totale Verbräuche Odyssee'!H147*1000</f>
        <v>14464.9</v>
      </c>
      <c r="K159" s="29">
        <f>'Totale Verbräuche Odyssee'!I147*1000</f>
        <v>16461.600000000002</v>
      </c>
      <c r="L159" s="29">
        <f>'Totale Verbräuche Odyssee'!J147*1000</f>
        <v>15570.6</v>
      </c>
      <c r="M159" s="29">
        <f>'Totale Verbräuche Odyssee'!K147*1000</f>
        <v>15955.5</v>
      </c>
      <c r="N159" s="29">
        <f>'Totale Verbräuche Odyssee'!L147*1000</f>
        <v>15333.6</v>
      </c>
      <c r="O159" s="29">
        <f>'Totale Verbräuche Odyssee'!M147*1000</f>
        <v>15829.2</v>
      </c>
      <c r="P159" s="29">
        <f>'Totale Verbräuche Odyssee'!N147*1000</f>
        <v>16744.800000000003</v>
      </c>
      <c r="Q159" s="29">
        <f>'Totale Verbräuche Odyssee'!O147*1000</f>
        <v>16543.7</v>
      </c>
      <c r="R159" s="29">
        <f>'Totale Verbräuche Odyssee'!P147*1000</f>
        <v>17394.300000000003</v>
      </c>
      <c r="S159" s="29">
        <f>'Totale Verbräuche Odyssee'!Q147*1000</f>
        <v>18505.099999999999</v>
      </c>
      <c r="T159" s="29">
        <f>'Totale Verbräuche Odyssee'!R147*1000</f>
        <v>17721</v>
      </c>
      <c r="U159" s="29">
        <f>'Totale Verbräuche Odyssee'!S147*1000</f>
        <v>18081.5</v>
      </c>
      <c r="V159" s="29">
        <f>'Totale Verbräuche Odyssee'!T147*1000</f>
        <v>17333.2</v>
      </c>
      <c r="W159" s="29">
        <f>'Totale Verbräuche Odyssee'!U147*1000</f>
        <v>18032.599999999999</v>
      </c>
      <c r="X159" s="29">
        <f>'Totale Verbräuche Odyssee'!V147*1000</f>
        <v>18584.5</v>
      </c>
      <c r="Y159" s="29">
        <f>'Totale Verbräuche Odyssee'!W147*1000</f>
        <v>19882.8</v>
      </c>
      <c r="Z159" s="29">
        <f>'Totale Verbräuche Odyssee'!X147*1000</f>
        <v>17280.2</v>
      </c>
      <c r="AA159" s="29">
        <f>'Totale Verbräuche Odyssee'!Y147*1000</f>
        <v>17422.599999999999</v>
      </c>
      <c r="AB159" s="29">
        <f>'Totale Verbräuche Odyssee'!Z147*1000</f>
        <v>17638</v>
      </c>
      <c r="AC159" s="29">
        <f>'Totale Verbräuche Odyssee'!AA147*1000</f>
        <v>15303.9</v>
      </c>
      <c r="AD159" s="29">
        <f>'Totale Verbräuche Odyssee'!AB147*1000</f>
        <v>16060.800000000001</v>
      </c>
      <c r="AE159" s="29">
        <f>'Totale Verbräuche Odyssee'!AC147*1000</f>
        <v>16131.4</v>
      </c>
      <c r="AF159" s="29">
        <f>'Totale Verbräuche Odyssee'!AD147*1000</f>
        <v>16659.300000000003</v>
      </c>
      <c r="AG159" s="29">
        <f>'Totale Verbräuche Odyssee'!AE147*1000</f>
        <v>16344.999999999998</v>
      </c>
      <c r="AH159" t="e">
        <f>'Totale Verbräuche Odyssee'!AF147*1000</f>
        <v>#VALUE!</v>
      </c>
      <c r="BC159" s="31">
        <f t="shared" ref="BC159:BC165" si="369">W159/$W$166</f>
        <v>0.14257838982818</v>
      </c>
      <c r="BD159" s="31">
        <f t="shared" ref="BD159:BD165" si="370">X159/$X$166</f>
        <v>0.14441320074272576</v>
      </c>
      <c r="BE159" s="31">
        <f t="shared" ref="BE159:BE165" si="371">Y159/$Y$166</f>
        <v>0.14155647836717519</v>
      </c>
      <c r="BF159" s="31">
        <f t="shared" ref="BF159:BF165" si="372">Z159/$Z$166</f>
        <v>0.13796469822835017</v>
      </c>
      <c r="BG159" s="31">
        <f t="shared" ref="BG159:BG165" si="373">AA159/$AA$166</f>
        <v>0.13539317108041465</v>
      </c>
      <c r="BH159" s="31">
        <f t="shared" ref="BH159:BH165" si="374">AB159/$AB$166</f>
        <v>0.13632186285873749</v>
      </c>
      <c r="BI159" s="31">
        <f t="shared" ref="BI159:BI165" si="375">AC159/$AC$166</f>
        <v>0.1319925138435212</v>
      </c>
      <c r="BJ159" s="31">
        <f t="shared" ref="BJ159:BJ165" si="376">AD159/$AD$166</f>
        <v>0.13074645817265251</v>
      </c>
      <c r="BK159" s="31">
        <f t="shared" ref="BK159:BK165" si="377">AE159/$AE$166</f>
        <v>0.1305218755946756</v>
      </c>
      <c r="BL159" s="31">
        <f t="shared" ref="BL159:BL165" si="378">AF159/$AF$166</f>
        <v>0.13332019495368583</v>
      </c>
      <c r="BM159" s="31">
        <f t="shared" ref="BM159:BM165" si="379">AG159/$AG$166</f>
        <v>0.12885460835124651</v>
      </c>
      <c r="BO159" s="37"/>
    </row>
    <row r="160" spans="1:68" x14ac:dyDescent="0.25">
      <c r="A160" t="s">
        <v>203</v>
      </c>
      <c r="B160" t="s">
        <v>173</v>
      </c>
      <c r="C160" t="s">
        <v>171</v>
      </c>
      <c r="D160" t="s">
        <v>174</v>
      </c>
      <c r="E160" s="29">
        <f>'Totale Verbräuche Odyssee'!C148*1000</f>
        <v>15102.6</v>
      </c>
      <c r="F160" s="29">
        <f>'Totale Verbräuche Odyssee'!D148*1000</f>
        <v>16815.599999999999</v>
      </c>
      <c r="G160" s="29">
        <f>'Totale Verbräuche Odyssee'!E148*1000</f>
        <v>16234.300000000001</v>
      </c>
      <c r="H160" s="29">
        <f>'Totale Verbräuche Odyssee'!F148*1000</f>
        <v>17115.900000000001</v>
      </c>
      <c r="I160" s="29">
        <f>'Totale Verbräuche Odyssee'!G148*1000</f>
        <v>16503.099999999999</v>
      </c>
      <c r="J160" s="29">
        <f>'Totale Verbräuche Odyssee'!H148*1000</f>
        <v>16899.400000000001</v>
      </c>
      <c r="K160" s="29">
        <f>'Totale Verbräuche Odyssee'!I148*1000</f>
        <v>19130.199999999997</v>
      </c>
      <c r="L160" s="29">
        <f>'Totale Verbräuche Odyssee'!J148*1000</f>
        <v>18366.800000000003</v>
      </c>
      <c r="M160" s="29">
        <f>'Totale Verbräuche Odyssee'!K148*1000</f>
        <v>18944.400000000001</v>
      </c>
      <c r="N160" s="29">
        <f>'Totale Verbräuche Odyssee'!L148*1000</f>
        <v>18377.7</v>
      </c>
      <c r="O160" s="29">
        <f>'Totale Verbräuche Odyssee'!M148*1000</f>
        <v>19078.600000000002</v>
      </c>
      <c r="P160" s="29">
        <f>'Totale Verbräuche Odyssee'!N148*1000</f>
        <v>20152.2</v>
      </c>
      <c r="Q160" s="29">
        <f>'Totale Verbräuche Odyssee'!O148*1000</f>
        <v>19975.2</v>
      </c>
      <c r="R160" s="29">
        <f>'Totale Verbräuche Odyssee'!P148*1000</f>
        <v>21010.7</v>
      </c>
      <c r="S160" s="29">
        <f>'Totale Verbräuche Odyssee'!Q148*1000</f>
        <v>22255.1</v>
      </c>
      <c r="T160" s="29">
        <f>'Totale Verbräuche Odyssee'!R148*1000</f>
        <v>21517</v>
      </c>
      <c r="U160" s="29">
        <f>'Totale Verbräuche Odyssee'!S148*1000</f>
        <v>21983.399999999998</v>
      </c>
      <c r="V160" s="29">
        <f>'Totale Verbräuche Odyssee'!T148*1000</f>
        <v>21282.5</v>
      </c>
      <c r="W160" s="29">
        <f>'Totale Verbräuche Odyssee'!U148*1000</f>
        <v>22042.5</v>
      </c>
      <c r="X160" s="29">
        <f>'Totale Verbräuche Odyssee'!V148*1000</f>
        <v>22681.3</v>
      </c>
      <c r="Y160" s="29">
        <f>'Totale Verbräuche Odyssee'!W148*1000</f>
        <v>24056.5</v>
      </c>
      <c r="Z160" s="29">
        <f>'Totale Verbräuche Odyssee'!X148*1000</f>
        <v>21796.600000000002</v>
      </c>
      <c r="AA160" s="29">
        <f>'Totale Verbräuche Odyssee'!Y148*1000</f>
        <v>21777.599999999999</v>
      </c>
      <c r="AB160" s="29">
        <f>'Totale Verbräuche Odyssee'!Z148*1000</f>
        <v>21469.8</v>
      </c>
      <c r="AC160" s="29">
        <f>'Totale Verbräuche Odyssee'!AA148*1000</f>
        <v>19518.2</v>
      </c>
      <c r="AD160" s="29">
        <f>'Totale Verbräuche Odyssee'!AB148*1000</f>
        <v>20304.300000000003</v>
      </c>
      <c r="AE160" s="29">
        <f>'Totale Verbräuche Odyssee'!AC148*1000</f>
        <v>20706.3</v>
      </c>
      <c r="AF160" s="29">
        <f>'Totale Verbräuche Odyssee'!AD148*1000</f>
        <v>21493</v>
      </c>
      <c r="AG160" s="29">
        <f>'Totale Verbräuche Odyssee'!AE148*1000</f>
        <v>22309.3</v>
      </c>
      <c r="AH160" t="e">
        <f>'Totale Verbräuche Odyssee'!AF148*1000</f>
        <v>#VALUE!</v>
      </c>
      <c r="BC160" s="31">
        <f t="shared" si="369"/>
        <v>0.17428347314240086</v>
      </c>
      <c r="BD160" s="31">
        <f t="shared" si="370"/>
        <v>0.17624790174640081</v>
      </c>
      <c r="BE160" s="31">
        <f t="shared" si="371"/>
        <v>0.17127132103325238</v>
      </c>
      <c r="BF160" s="31">
        <f t="shared" si="372"/>
        <v>0.17402352642932709</v>
      </c>
      <c r="BG160" s="31">
        <f t="shared" si="373"/>
        <v>0.16923641262043773</v>
      </c>
      <c r="BH160" s="31">
        <f t="shared" si="374"/>
        <v>0.1659373586123439</v>
      </c>
      <c r="BI160" s="31">
        <f t="shared" si="375"/>
        <v>0.16833985348183245</v>
      </c>
      <c r="BJ160" s="31">
        <f t="shared" si="376"/>
        <v>0.16529159884158875</v>
      </c>
      <c r="BK160" s="31">
        <f t="shared" si="377"/>
        <v>0.16753816238057648</v>
      </c>
      <c r="BL160" s="31">
        <f t="shared" si="378"/>
        <v>0.17200308237078202</v>
      </c>
      <c r="BM160" s="31">
        <f t="shared" si="379"/>
        <v>0.17587372983116939</v>
      </c>
      <c r="BO160" s="37"/>
    </row>
    <row r="161" spans="1:69" x14ac:dyDescent="0.25">
      <c r="A161" t="s">
        <v>203</v>
      </c>
      <c r="B161" t="s">
        <v>175</v>
      </c>
      <c r="C161" t="s">
        <v>171</v>
      </c>
      <c r="D161" t="s">
        <v>176</v>
      </c>
      <c r="E161" s="29">
        <f>'Totale Verbräuche Odyssee'!C149*1000</f>
        <v>5417.0999999999995</v>
      </c>
      <c r="F161" s="29">
        <f>'Totale Verbräuche Odyssee'!D149*1000</f>
        <v>6126.2</v>
      </c>
      <c r="G161" s="29">
        <f>'Totale Verbräuche Odyssee'!E149*1000</f>
        <v>5808.2</v>
      </c>
      <c r="H161" s="29">
        <f>'Totale Verbräuche Odyssee'!F149*1000</f>
        <v>6158.8</v>
      </c>
      <c r="I161" s="29">
        <f>'Totale Verbräuche Odyssee'!G149*1000</f>
        <v>5876</v>
      </c>
      <c r="J161" s="29">
        <f>'Totale Verbräuche Odyssee'!H149*1000</f>
        <v>6048.8</v>
      </c>
      <c r="K161" s="29">
        <f>'Totale Verbräuche Odyssee'!I149*1000</f>
        <v>6926.9</v>
      </c>
      <c r="L161" s="29">
        <f>'Totale Verbräuche Odyssee'!J149*1000</f>
        <v>6436.7</v>
      </c>
      <c r="M161" s="29">
        <f>'Totale Verbräuche Odyssee'!K149*1000</f>
        <v>6543.3</v>
      </c>
      <c r="N161" s="29">
        <f>'Totale Verbräuche Odyssee'!L149*1000</f>
        <v>6215.4</v>
      </c>
      <c r="O161" s="29">
        <f>'Totale Verbräuche Odyssee'!M149*1000</f>
        <v>6370.9</v>
      </c>
      <c r="P161" s="29">
        <f>'Totale Verbräuche Odyssee'!N149*1000</f>
        <v>6752.2</v>
      </c>
      <c r="Q161" s="29">
        <f>'Totale Verbräuche Odyssee'!O149*1000</f>
        <v>6643.6</v>
      </c>
      <c r="R161" s="29">
        <f>'Totale Verbräuche Odyssee'!P149*1000</f>
        <v>6981.6</v>
      </c>
      <c r="S161" s="29">
        <f>'Totale Verbräuche Odyssee'!Q149*1000</f>
        <v>7468.6</v>
      </c>
      <c r="T161" s="29">
        <f>'Totale Verbräuche Odyssee'!R149*1000</f>
        <v>7065.2999999999993</v>
      </c>
      <c r="U161" s="29">
        <f>'Totale Verbräuche Odyssee'!S149*1000</f>
        <v>7196.7999999999993</v>
      </c>
      <c r="V161" s="29">
        <f>'Totale Verbräuche Odyssee'!T149*1000</f>
        <v>6810.4</v>
      </c>
      <c r="W161" s="29">
        <f>'Totale Verbräuche Odyssee'!U149*1000</f>
        <v>7127</v>
      </c>
      <c r="X161" s="29">
        <f>'Totale Verbräuche Odyssee'!V149*1000</f>
        <v>7360.4000000000005</v>
      </c>
      <c r="Y161" s="29">
        <f>'Totale Verbräuche Odyssee'!W149*1000</f>
        <v>7963.3</v>
      </c>
      <c r="Z161" s="29">
        <f>'Totale Verbräuche Odyssee'!X149*1000</f>
        <v>7043.7000000000007</v>
      </c>
      <c r="AA161" s="29">
        <f>'Totale Verbräuche Odyssee'!Y149*1000</f>
        <v>7861.6</v>
      </c>
      <c r="AB161" s="29">
        <f>'Totale Verbräuche Odyssee'!Z149*1000</f>
        <v>8084.7</v>
      </c>
      <c r="AC161" s="29">
        <f>'Totale Verbräuche Odyssee'!AA149*1000</f>
        <v>7105.8</v>
      </c>
      <c r="AD161" s="29">
        <f>'Totale Verbräuche Odyssee'!AB149*1000</f>
        <v>7620.3</v>
      </c>
      <c r="AE161" s="29">
        <f>'Totale Verbräuche Odyssee'!AC149*1000</f>
        <v>7878.9</v>
      </c>
      <c r="AF161" s="29">
        <f>'Totale Verbräuche Odyssee'!AD149*1000</f>
        <v>7786.7</v>
      </c>
      <c r="AG161" s="29">
        <f>'Totale Verbräuche Odyssee'!AE149*1000</f>
        <v>7800.8</v>
      </c>
      <c r="AH161" t="e">
        <f>'Totale Verbräuche Odyssee'!AF149*1000</f>
        <v>#VALUE!</v>
      </c>
      <c r="BC161" s="31">
        <f t="shared" si="369"/>
        <v>5.6351063313412317E-2</v>
      </c>
      <c r="BD161" s="31">
        <f t="shared" si="370"/>
        <v>5.7194916341400566E-2</v>
      </c>
      <c r="BE161" s="31">
        <f t="shared" si="371"/>
        <v>5.6695068309359165E-2</v>
      </c>
      <c r="BF161" s="31">
        <f t="shared" si="372"/>
        <v>5.6236730183159354E-2</v>
      </c>
      <c r="BG161" s="31">
        <f t="shared" si="373"/>
        <v>6.1093462156382401E-2</v>
      </c>
      <c r="BH161" s="31">
        <f t="shared" si="374"/>
        <v>6.2485619948635607E-2</v>
      </c>
      <c r="BI161" s="31">
        <f t="shared" si="375"/>
        <v>6.1285842489123228E-2</v>
      </c>
      <c r="BJ161" s="31">
        <f t="shared" si="376"/>
        <v>6.2034720263814E-2</v>
      </c>
      <c r="BK161" s="31">
        <f t="shared" si="377"/>
        <v>6.3749507520915072E-2</v>
      </c>
      <c r="BL161" s="31">
        <f t="shared" si="378"/>
        <v>6.2315004954941994E-2</v>
      </c>
      <c r="BM161" s="31">
        <f t="shared" si="379"/>
        <v>6.1497034495344376E-2</v>
      </c>
      <c r="BO161" s="37"/>
    </row>
    <row r="162" spans="1:69" x14ac:dyDescent="0.25">
      <c r="A162" t="s">
        <v>203</v>
      </c>
      <c r="B162" t="s">
        <v>177</v>
      </c>
      <c r="C162" t="s">
        <v>171</v>
      </c>
      <c r="D162" t="s">
        <v>178</v>
      </c>
      <c r="E162" s="29">
        <f>'Totale Verbräuche Odyssee'!C150*1000</f>
        <v>6053.6</v>
      </c>
      <c r="F162" s="29">
        <f>'Totale Verbräuche Odyssee'!D150*1000</f>
        <v>6803.8</v>
      </c>
      <c r="G162" s="29">
        <f>'Totale Verbräuche Odyssee'!E150*1000</f>
        <v>6497.3</v>
      </c>
      <c r="H162" s="29">
        <f>'Totale Verbräuche Odyssee'!F150*1000</f>
        <v>6873.8</v>
      </c>
      <c r="I162" s="29">
        <f>'Totale Verbräuche Odyssee'!G150*1000</f>
        <v>6585.9</v>
      </c>
      <c r="J162" s="29">
        <f>'Totale Verbräuche Odyssee'!H150*1000</f>
        <v>6765.3</v>
      </c>
      <c r="K162" s="29">
        <f>'Totale Verbräuche Odyssee'!I150*1000</f>
        <v>7711.8</v>
      </c>
      <c r="L162" s="29">
        <f>'Totale Verbräuche Odyssee'!J150*1000</f>
        <v>7260.6</v>
      </c>
      <c r="M162" s="29">
        <f>'Totale Verbräuche Odyssee'!K150*1000</f>
        <v>7424.7</v>
      </c>
      <c r="N162" s="29">
        <f>'Totale Verbräuche Odyssee'!L150*1000</f>
        <v>7114</v>
      </c>
      <c r="O162" s="29">
        <f>'Totale Verbräuche Odyssee'!M150*1000</f>
        <v>7330.5999999999995</v>
      </c>
      <c r="P162" s="29">
        <f>'Totale Verbräuche Odyssee'!N150*1000</f>
        <v>7758.4</v>
      </c>
      <c r="Q162" s="29">
        <f>'Totale Verbräuche Odyssee'!O150*1000</f>
        <v>7657.2</v>
      </c>
      <c r="R162" s="29">
        <f>'Totale Verbräuche Odyssee'!P150*1000</f>
        <v>8049.7999999999993</v>
      </c>
      <c r="S162" s="29">
        <f>'Totale Verbräuche Odyssee'!Q150*1000</f>
        <v>8575.9000000000015</v>
      </c>
      <c r="T162" s="29">
        <f>'Totale Verbräuche Odyssee'!R150*1000</f>
        <v>8187.0999999999995</v>
      </c>
      <c r="U162" s="29">
        <f>'Totale Verbräuche Odyssee'!S150*1000</f>
        <v>8350.0999999999985</v>
      </c>
      <c r="V162" s="29">
        <f>'Totale Verbräuche Odyssee'!T150*1000</f>
        <v>7978.6</v>
      </c>
      <c r="W162" s="29">
        <f>'Totale Verbräuche Odyssee'!U150*1000</f>
        <v>8312.7999999999993</v>
      </c>
      <c r="X162" s="29">
        <f>'Totale Verbräuche Odyssee'!V150*1000</f>
        <v>8571.7000000000007</v>
      </c>
      <c r="Y162" s="29">
        <f>'Totale Verbräuche Odyssee'!W150*1000</f>
        <v>9196.4000000000015</v>
      </c>
      <c r="Z162" s="29">
        <f>'Totale Verbräuche Odyssee'!X150*1000</f>
        <v>7963.3</v>
      </c>
      <c r="AA162" s="29">
        <f>'Totale Verbräuche Odyssee'!Y150*1000</f>
        <v>8181.8000000000011</v>
      </c>
      <c r="AB162" s="29">
        <f>'Totale Verbräuche Odyssee'!Z150*1000</f>
        <v>6980</v>
      </c>
      <c r="AC162" s="29">
        <f>'Totale Verbräuche Odyssee'!AA150*1000</f>
        <v>6295.6</v>
      </c>
      <c r="AD162" s="29">
        <f>'Totale Verbräuche Odyssee'!AB150*1000</f>
        <v>6790.9</v>
      </c>
      <c r="AE162" s="29">
        <f>'Totale Verbräuche Odyssee'!AC150*1000</f>
        <v>6351.2000000000007</v>
      </c>
      <c r="AF162" s="29">
        <f>'Totale Verbräuche Odyssee'!AD150*1000</f>
        <v>6562.8</v>
      </c>
      <c r="AG162" s="29">
        <f>'Totale Verbräuche Odyssee'!AE150*1000</f>
        <v>5974.2</v>
      </c>
      <c r="AH162" t="e">
        <f>'Totale Verbräuche Odyssee'!AF150*1000</f>
        <v>#VALUE!</v>
      </c>
      <c r="BC162" s="31">
        <f t="shared" si="369"/>
        <v>6.5726830238772821E-2</v>
      </c>
      <c r="BD162" s="31">
        <f t="shared" si="370"/>
        <v>6.6607475735501229E-2</v>
      </c>
      <c r="BE162" s="31">
        <f t="shared" si="371"/>
        <v>6.547417856921009E-2</v>
      </c>
      <c r="BF162" s="31">
        <f t="shared" si="372"/>
        <v>6.3578794308041628E-2</v>
      </c>
      <c r="BG162" s="31">
        <f t="shared" si="373"/>
        <v>6.3581775805318208E-2</v>
      </c>
      <c r="BH162" s="31">
        <f t="shared" si="374"/>
        <v>5.3947533890122898E-2</v>
      </c>
      <c r="BI162" s="31">
        <f t="shared" si="375"/>
        <v>5.4298059328228239E-2</v>
      </c>
      <c r="BJ162" s="31">
        <f t="shared" si="376"/>
        <v>5.5282808004873098E-2</v>
      </c>
      <c r="BK162" s="31">
        <f t="shared" si="377"/>
        <v>5.1388629398372347E-2</v>
      </c>
      <c r="BL162" s="31">
        <f t="shared" si="378"/>
        <v>5.2520440561251026E-2</v>
      </c>
      <c r="BM162" s="31">
        <f t="shared" si="379"/>
        <v>4.7097167403610703E-2</v>
      </c>
      <c r="BO162" s="37"/>
    </row>
    <row r="163" spans="1:69" x14ac:dyDescent="0.25">
      <c r="A163" t="s">
        <v>203</v>
      </c>
      <c r="B163" t="s">
        <v>179</v>
      </c>
      <c r="C163" t="s">
        <v>171</v>
      </c>
      <c r="D163" t="s">
        <v>180</v>
      </c>
      <c r="E163" s="29">
        <f>'Totale Verbräuche Odyssee'!C151*1000</f>
        <v>8171.7</v>
      </c>
      <c r="F163" s="29">
        <f>'Totale Verbräuche Odyssee'!D151*1000</f>
        <v>9307.9</v>
      </c>
      <c r="G163" s="29">
        <f>'Totale Verbräuche Odyssee'!E151*1000</f>
        <v>8751.3000000000011</v>
      </c>
      <c r="H163" s="29">
        <f>'Totale Verbräuche Odyssee'!F151*1000</f>
        <v>9304.4</v>
      </c>
      <c r="I163" s="29">
        <f>'Totale Verbräuche Odyssee'!G151*1000</f>
        <v>8833.5</v>
      </c>
      <c r="J163" s="29">
        <f>'Totale Verbräuche Odyssee'!H151*1000</f>
        <v>9115.7000000000007</v>
      </c>
      <c r="K163" s="29">
        <f>'Totale Verbräuche Odyssee'!I151*1000</f>
        <v>10495.1</v>
      </c>
      <c r="L163" s="29">
        <f>'Totale Verbräuche Odyssee'!J151*1000</f>
        <v>9603.7000000000007</v>
      </c>
      <c r="M163" s="29">
        <f>'Totale Verbräuche Odyssee'!K151*1000</f>
        <v>9694</v>
      </c>
      <c r="N163" s="29">
        <f>'Totale Verbräuche Odyssee'!L151*1000</f>
        <v>9111.9</v>
      </c>
      <c r="O163" s="29">
        <f>'Totale Verbräuche Odyssee'!M151*1000</f>
        <v>9279.1999999999989</v>
      </c>
      <c r="P163" s="29">
        <f>'Totale Verbräuche Odyssee'!N151*1000</f>
        <v>9851.6</v>
      </c>
      <c r="Q163" s="29">
        <f>'Totale Verbräuche Odyssee'!O151*1000</f>
        <v>9656.1</v>
      </c>
      <c r="R163" s="29">
        <f>'Totale Verbräuche Odyssee'!P151*1000</f>
        <v>10142.5</v>
      </c>
      <c r="S163" s="29">
        <f>'Totale Verbräuche Odyssee'!Q151*1000</f>
        <v>10905.8</v>
      </c>
      <c r="T163" s="29">
        <f>'Totale Verbräuche Odyssee'!R151*1000</f>
        <v>10200.1</v>
      </c>
      <c r="U163" s="29">
        <f>'Totale Verbräuche Odyssee'!S151*1000</f>
        <v>10373.5</v>
      </c>
      <c r="V163" s="29">
        <f>'Totale Verbräuche Odyssee'!T151*1000</f>
        <v>9695.8000000000011</v>
      </c>
      <c r="W163" s="29">
        <f>'Totale Verbräuche Odyssee'!U151*1000</f>
        <v>10204.4</v>
      </c>
      <c r="X163" s="29">
        <f>'Totale Verbräuche Odyssee'!V151*1000</f>
        <v>10559.4</v>
      </c>
      <c r="Y163" s="29">
        <f>'Totale Verbräuche Odyssee'!W151*1000</f>
        <v>11545.9</v>
      </c>
      <c r="Z163" s="29">
        <f>'Totale Verbräuche Odyssee'!X151*1000</f>
        <v>10308.5</v>
      </c>
      <c r="AA163" s="29">
        <f>'Totale Verbräuche Odyssee'!Y151*1000</f>
        <v>11541.9</v>
      </c>
      <c r="AB163" s="29">
        <f>'Totale Verbräuche Odyssee'!Z151*1000</f>
        <v>11942.1</v>
      </c>
      <c r="AC163" s="29">
        <f>'Totale Verbräuche Odyssee'!AA151*1000</f>
        <v>10348.599999999999</v>
      </c>
      <c r="AD163" s="29">
        <f>'Totale Verbräuche Odyssee'!AB151*1000</f>
        <v>10934.300000000001</v>
      </c>
      <c r="AE163" s="29">
        <f>'Totale Verbräuche Odyssee'!AC151*1000</f>
        <v>10543.5</v>
      </c>
      <c r="AF163" s="29">
        <f>'Totale Verbräuche Odyssee'!AD151*1000</f>
        <v>10343.700000000001</v>
      </c>
      <c r="AG163" s="29">
        <f>'Totale Verbräuche Odyssee'!AE151*1000</f>
        <v>10253.6</v>
      </c>
      <c r="AH163" t="e">
        <f>'Totale Verbräuche Odyssee'!AF151*1000</f>
        <v>#VALUE!</v>
      </c>
      <c r="BC163" s="31">
        <f t="shared" si="369"/>
        <v>8.0683147253456516E-2</v>
      </c>
      <c r="BD163" s="31">
        <f t="shared" si="370"/>
        <v>8.2053149233110301E-2</v>
      </c>
      <c r="BE163" s="31">
        <f t="shared" si="371"/>
        <v>8.2201548251733564E-2</v>
      </c>
      <c r="BF163" s="31">
        <f t="shared" si="372"/>
        <v>8.2302814301162472E-2</v>
      </c>
      <c r="BG163" s="31">
        <f t="shared" si="373"/>
        <v>8.9693526872742194E-2</v>
      </c>
      <c r="BH163" s="31">
        <f t="shared" si="374"/>
        <v>9.229897485232616E-2</v>
      </c>
      <c r="BI163" s="31">
        <f t="shared" si="375"/>
        <v>8.9254224659143303E-2</v>
      </c>
      <c r="BJ163" s="31">
        <f t="shared" si="376"/>
        <v>8.9013062711523358E-2</v>
      </c>
      <c r="BK163" s="31">
        <f t="shared" si="377"/>
        <v>8.5309235114897783E-2</v>
      </c>
      <c r="BL163" s="31">
        <f t="shared" si="378"/>
        <v>8.2778033923540606E-2</v>
      </c>
      <c r="BM163" s="31">
        <f t="shared" si="379"/>
        <v>8.0833503345998245E-2</v>
      </c>
      <c r="BO163" s="37"/>
    </row>
    <row r="164" spans="1:69" x14ac:dyDescent="0.25">
      <c r="A164" t="s">
        <v>203</v>
      </c>
      <c r="B164" t="s">
        <v>181</v>
      </c>
      <c r="C164" t="s">
        <v>171</v>
      </c>
      <c r="D164" t="s">
        <v>182</v>
      </c>
      <c r="E164" s="29">
        <f>'Totale Verbräuche Odyssee'!C152*1000</f>
        <v>4028.2999999999997</v>
      </c>
      <c r="F164" s="29">
        <f>'Totale Verbräuche Odyssee'!D152*1000</f>
        <v>4583</v>
      </c>
      <c r="G164" s="29">
        <f>'Totale Verbräuche Odyssee'!E152*1000</f>
        <v>4314.8999999999996</v>
      </c>
      <c r="H164" s="29">
        <f>'Totale Verbräuche Odyssee'!F152*1000</f>
        <v>4585.6000000000004</v>
      </c>
      <c r="I164" s="29">
        <f>'Totale Verbräuche Odyssee'!G152*1000</f>
        <v>4357.1000000000004</v>
      </c>
      <c r="J164" s="29">
        <f>'Totale Verbräuche Odyssee'!H152*1000</f>
        <v>4494.3999999999996</v>
      </c>
      <c r="K164" s="29">
        <f>'Totale Verbräuche Odyssee'!I152*1000</f>
        <v>5169.9000000000005</v>
      </c>
      <c r="L164" s="29">
        <f>'Totale Verbräuche Odyssee'!J152*1000</f>
        <v>4743</v>
      </c>
      <c r="M164" s="29">
        <f>'Totale Verbräuche Odyssee'!K152*1000</f>
        <v>4793.4000000000005</v>
      </c>
      <c r="N164" s="29">
        <f>'Totale Verbräuche Odyssee'!L152*1000</f>
        <v>4513.6000000000004</v>
      </c>
      <c r="O164" s="29">
        <f>'Totale Verbräuche Odyssee'!M152*1000</f>
        <v>4601.7</v>
      </c>
      <c r="P164" s="29">
        <f>'Totale Verbräuche Odyssee'!N152*1000</f>
        <v>4884.1000000000004</v>
      </c>
      <c r="Q164" s="29">
        <f>'Totale Verbräuche Odyssee'!O152*1000</f>
        <v>4790.3</v>
      </c>
      <c r="R164" s="29">
        <f>'Totale Verbräuche Odyssee'!P152*1000</f>
        <v>5032</v>
      </c>
      <c r="S164" s="29">
        <f>'Totale Verbräuche Odyssee'!Q152*1000</f>
        <v>5406</v>
      </c>
      <c r="T164" s="29">
        <f>'Totale Verbräuche Odyssee'!R152*1000</f>
        <v>5066.0999999999995</v>
      </c>
      <c r="U164" s="29">
        <f>'Totale Verbräuche Odyssee'!S152*1000</f>
        <v>5153.6000000000004</v>
      </c>
      <c r="V164" s="29">
        <f>'Totale Verbräuche Odyssee'!T152*1000</f>
        <v>4827.3999999999996</v>
      </c>
      <c r="W164" s="29">
        <f>'Totale Verbräuche Odyssee'!U152*1000</f>
        <v>5075.5</v>
      </c>
      <c r="X164" s="29">
        <f>'Totale Verbräuche Odyssee'!V152*1000</f>
        <v>5250.3</v>
      </c>
      <c r="Y164" s="29">
        <f>'Totale Verbräuche Odyssee'!W152*1000</f>
        <v>5730.2999999999993</v>
      </c>
      <c r="Z164" s="29">
        <f>'Totale Verbräuche Odyssee'!X152*1000</f>
        <v>4858.5</v>
      </c>
      <c r="AA164" s="29">
        <f>'Totale Verbräuche Odyssee'!Y152*1000</f>
        <v>5029.2000000000007</v>
      </c>
      <c r="AB164" s="29">
        <f>'Totale Verbräuche Odyssee'!Z152*1000</f>
        <v>5128.3999999999996</v>
      </c>
      <c r="AC164" s="29">
        <f>'Totale Verbräuche Odyssee'!AA152*1000</f>
        <v>4291.2</v>
      </c>
      <c r="AD164" s="29">
        <f>'Totale Verbräuche Odyssee'!AB152*1000</f>
        <v>4400.7</v>
      </c>
      <c r="AE164" s="29">
        <f>'Totale Verbräuche Odyssee'!AC152*1000</f>
        <v>4674.8</v>
      </c>
      <c r="AF164" s="29">
        <f>'Totale Verbräuche Odyssee'!AD152*1000</f>
        <v>4284.0999999999995</v>
      </c>
      <c r="AG164" s="29">
        <f>'Totale Verbräuche Odyssee'!AE152*1000</f>
        <v>4213.7</v>
      </c>
      <c r="AH164" t="e">
        <f>'Totale Verbräuche Odyssee'!AF152*1000</f>
        <v>#VALUE!</v>
      </c>
      <c r="BC164" s="31">
        <f t="shared" si="369"/>
        <v>4.0130464690223688E-2</v>
      </c>
      <c r="BD164" s="31">
        <f t="shared" si="370"/>
        <v>4.0798118209235283E-2</v>
      </c>
      <c r="BE164" s="31">
        <f t="shared" si="371"/>
        <v>4.0797125555124228E-2</v>
      </c>
      <c r="BF164" s="31">
        <f t="shared" si="372"/>
        <v>3.8790146314419932E-2</v>
      </c>
      <c r="BG164" s="31">
        <f t="shared" si="373"/>
        <v>3.9082532802085887E-2</v>
      </c>
      <c r="BH164" s="31">
        <f t="shared" si="374"/>
        <v>3.963675255044502E-2</v>
      </c>
      <c r="BI164" s="31">
        <f t="shared" si="375"/>
        <v>3.7010583929934081E-2</v>
      </c>
      <c r="BJ164" s="31">
        <f t="shared" si="376"/>
        <v>3.5824861680638066E-2</v>
      </c>
      <c r="BK164" s="31">
        <f t="shared" si="377"/>
        <v>3.78245945193839E-2</v>
      </c>
      <c r="BL164" s="31">
        <f t="shared" si="378"/>
        <v>3.4284576614928917E-2</v>
      </c>
      <c r="BM164" s="31">
        <f t="shared" si="379"/>
        <v>3.3218394812459313E-2</v>
      </c>
      <c r="BO164" s="37"/>
    </row>
    <row r="165" spans="1:69" x14ac:dyDescent="0.25">
      <c r="A165" t="s">
        <v>203</v>
      </c>
      <c r="B165" t="s">
        <v>183</v>
      </c>
      <c r="C165" t="s">
        <v>2</v>
      </c>
      <c r="D165" t="s">
        <v>184</v>
      </c>
      <c r="E165" s="29">
        <f>E166-SUM(E158:E164)</f>
        <v>7945.8579999999929</v>
      </c>
      <c r="F165" s="29">
        <f t="shared" ref="F165:AH165" si="380">F166-SUM(F158:F164)</f>
        <v>8559.2090000000171</v>
      </c>
      <c r="G165" s="29">
        <f t="shared" si="380"/>
        <v>8128.9440000000031</v>
      </c>
      <c r="H165" s="29">
        <f t="shared" si="380"/>
        <v>8868.4889999999868</v>
      </c>
      <c r="I165" s="29">
        <f t="shared" si="380"/>
        <v>8474.247000000003</v>
      </c>
      <c r="J165" s="29">
        <f t="shared" si="380"/>
        <v>9353.0280000000203</v>
      </c>
      <c r="K165" s="29">
        <f t="shared" si="380"/>
        <v>10648.982999999978</v>
      </c>
      <c r="L165" s="29">
        <f t="shared" si="380"/>
        <v>10152.044999999998</v>
      </c>
      <c r="M165" s="29">
        <f t="shared" si="380"/>
        <v>10405.043000000005</v>
      </c>
      <c r="N165" s="29">
        <f t="shared" si="380"/>
        <v>10102.63900000001</v>
      </c>
      <c r="O165" s="29">
        <f t="shared" si="380"/>
        <v>10133.847999999998</v>
      </c>
      <c r="P165" s="29">
        <f t="shared" si="380"/>
        <v>10748.534</v>
      </c>
      <c r="Q165" s="29">
        <f t="shared" si="380"/>
        <v>10951.069999999978</v>
      </c>
      <c r="R165" s="29">
        <f t="shared" si="380"/>
        <v>10917.085999999996</v>
      </c>
      <c r="S165" s="29">
        <f t="shared" si="380"/>
        <v>11922.316999999995</v>
      </c>
      <c r="T165" s="29">
        <f t="shared" si="380"/>
        <v>10996.215999999971</v>
      </c>
      <c r="U165" s="29">
        <f t="shared" si="380"/>
        <v>11315.788999999975</v>
      </c>
      <c r="V165" s="29">
        <f t="shared" si="380"/>
        <v>11517.166000000012</v>
      </c>
      <c r="W165" s="29">
        <f t="shared" si="380"/>
        <v>12254.707000000009</v>
      </c>
      <c r="X165" s="29">
        <f t="shared" si="380"/>
        <v>12215.760000000024</v>
      </c>
      <c r="Y165" s="29">
        <f t="shared" si="380"/>
        <v>12883.709999999977</v>
      </c>
      <c r="Z165" s="29">
        <f t="shared" si="380"/>
        <v>12036.485000000001</v>
      </c>
      <c r="AA165" s="29">
        <f t="shared" si="380"/>
        <v>12371.243000000002</v>
      </c>
      <c r="AB165" s="29">
        <f t="shared" si="380"/>
        <v>13281.028000000006</v>
      </c>
      <c r="AC165" s="29">
        <f t="shared" si="380"/>
        <v>11712.412999999986</v>
      </c>
      <c r="AD165" s="29">
        <f t="shared" si="380"/>
        <v>12553.396999999997</v>
      </c>
      <c r="AE165" s="29">
        <f t="shared" si="380"/>
        <v>12778.922000000006</v>
      </c>
      <c r="AF165" s="29">
        <f t="shared" si="380"/>
        <v>13510.67300000001</v>
      </c>
      <c r="AG165" s="29">
        <f t="shared" si="380"/>
        <v>13117.409999999989</v>
      </c>
      <c r="AH165" s="29" t="e">
        <f t="shared" si="380"/>
        <v>#VALUE!</v>
      </c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C165" s="31">
        <f t="shared" si="369"/>
        <v>9.6894313181467323E-2</v>
      </c>
      <c r="BD165" s="31">
        <f t="shared" si="370"/>
        <v>9.4924103478972427E-2</v>
      </c>
      <c r="BE165" s="31">
        <f t="shared" si="371"/>
        <v>9.17261460108212E-2</v>
      </c>
      <c r="BF165" s="31">
        <f t="shared" si="372"/>
        <v>9.6099004684845293E-2</v>
      </c>
      <c r="BG165" s="31">
        <f t="shared" si="373"/>
        <v>9.613845350156594E-2</v>
      </c>
      <c r="BH165" s="31">
        <f t="shared" si="374"/>
        <v>0.10264737938763201</v>
      </c>
      <c r="BI165" s="31">
        <f t="shared" si="375"/>
        <v>0.10101678886058689</v>
      </c>
      <c r="BJ165" s="31">
        <f t="shared" si="376"/>
        <v>0.10219367626676137</v>
      </c>
      <c r="BK165" s="31">
        <f t="shared" si="377"/>
        <v>0.10339641119295682</v>
      </c>
      <c r="BL165" s="31">
        <f t="shared" si="378"/>
        <v>0.10812252365438525</v>
      </c>
      <c r="BM165" s="31">
        <f t="shared" si="379"/>
        <v>0.10341013937795798</v>
      </c>
      <c r="BO165" s="37"/>
    </row>
    <row r="166" spans="1:69" x14ac:dyDescent="0.25">
      <c r="A166" t="s">
        <v>203</v>
      </c>
      <c r="B166" t="s">
        <v>185</v>
      </c>
      <c r="C166" t="s">
        <v>2</v>
      </c>
      <c r="D166" t="s">
        <v>186</v>
      </c>
      <c r="E166" s="29">
        <f>'Energieverbrauch_GHD+A(Landw+F)'!C101</f>
        <v>107884.58</v>
      </c>
      <c r="F166" s="29">
        <f>'Energieverbrauch_GHD+A(Landw+F)'!D101</f>
        <v>120166.36700000001</v>
      </c>
      <c r="G166" s="29">
        <f>'Energieverbrauch_GHD+A(Landw+F)'!E101</f>
        <v>116164.503</v>
      </c>
      <c r="H166" s="29">
        <f>'Energieverbrauch_GHD+A(Landw+F)'!F101</f>
        <v>122445.974</v>
      </c>
      <c r="I166" s="29">
        <f>'Energieverbrauch_GHD+A(Landw+F)'!G101</f>
        <v>117484.046</v>
      </c>
      <c r="J166" s="29">
        <f>'Energieverbrauch_GHD+A(Landw+F)'!H101</f>
        <v>121025.57100000001</v>
      </c>
      <c r="K166" s="29">
        <f>'Energieverbrauch_GHD+A(Landw+F)'!I101</f>
        <v>135408.67899999997</v>
      </c>
      <c r="L166" s="29">
        <f>'Energieverbrauch_GHD+A(Landw+F)'!J101</f>
        <v>125052.83500000001</v>
      </c>
      <c r="M166" s="29">
        <f>'Energieverbrauch_GHD+A(Landw+F)'!K101</f>
        <v>126584.73199999999</v>
      </c>
      <c r="N166" s="29">
        <f>'Energieverbrauch_GHD+A(Landw+F)'!L101</f>
        <v>122891.24100000001</v>
      </c>
      <c r="O166" s="29">
        <f>'Energieverbrauch_GHD+A(Landw+F)'!M101</f>
        <v>125039.08199999999</v>
      </c>
      <c r="P166" s="29">
        <f>'Energieverbrauch_GHD+A(Landw+F)'!N101</f>
        <v>128154.34</v>
      </c>
      <c r="Q166" s="29">
        <f>'Energieverbrauch_GHD+A(Landw+F)'!O101</f>
        <v>123642.65999999999</v>
      </c>
      <c r="R166" s="29">
        <f>'Energieverbrauch_GHD+A(Landw+F)'!P101</f>
        <v>126562.36900000001</v>
      </c>
      <c r="S166" s="29">
        <f>'Energieverbrauch_GHD+A(Landw+F)'!Q101</f>
        <v>132377.83499999999</v>
      </c>
      <c r="T166" s="29">
        <f>'Energieverbrauch_GHD+A(Landw+F)'!R101</f>
        <v>129272.69499999999</v>
      </c>
      <c r="U166" s="29">
        <f>'Energieverbrauch_GHD+A(Landw+F)'!S101</f>
        <v>125586.30699999999</v>
      </c>
      <c r="V166" s="29">
        <f>'Energieverbrauch_GHD+A(Landw+F)'!T101</f>
        <v>122560.96200000001</v>
      </c>
      <c r="W166" s="29">
        <f>'Energieverbrauch_GHD+A(Landw+F)'!U101</f>
        <v>126474.98700000001</v>
      </c>
      <c r="X166" s="29">
        <f>'Energieverbrauch_GHD+A(Landw+F)'!V101</f>
        <v>128689.75900000001</v>
      </c>
      <c r="Y166" s="29">
        <f>'Energieverbrauch_GHD+A(Landw+F)'!W101</f>
        <v>140458.42499999999</v>
      </c>
      <c r="Z166" s="29">
        <f>'Energieverbrauch_GHD+A(Landw+F)'!X101</f>
        <v>125250.88100000001</v>
      </c>
      <c r="AA166" s="29">
        <f>'Energieverbrauch_GHD+A(Landw+F)'!Y101</f>
        <v>128681.527</v>
      </c>
      <c r="AB166" s="29">
        <f>'Energieverbrauch_GHD+A(Landw+F)'!Z101</f>
        <v>129384.969</v>
      </c>
      <c r="AC166" s="29">
        <f>'Energieverbrauch_GHD+A(Landw+F)'!AA101</f>
        <v>115945.212</v>
      </c>
      <c r="AD166" s="29">
        <f>'Energieverbrauch_GHD+A(Landw+F)'!AB101</f>
        <v>122839.274</v>
      </c>
      <c r="AE166" s="29">
        <f>'Energieverbrauch_GHD+A(Landw+F)'!AC101</f>
        <v>123591.54300000001</v>
      </c>
      <c r="AF166" s="29">
        <f>'Energieverbrauch_GHD+A(Landw+F)'!AD101</f>
        <v>124957.06300000001</v>
      </c>
      <c r="AG166" s="29">
        <f>'Energieverbrauch_GHD+A(Landw+F)'!AE101</f>
        <v>126848.393</v>
      </c>
      <c r="AH166" s="29">
        <f>'Energieverbrauch_GHD+A(Landw+F)'!AF101</f>
        <v>127889.952</v>
      </c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O166" s="37"/>
    </row>
    <row r="167" spans="1:69" ht="15" customHeight="1" x14ac:dyDescent="0.25">
      <c r="A167" t="s">
        <v>204</v>
      </c>
      <c r="B167" t="s">
        <v>168</v>
      </c>
      <c r="C167" t="s">
        <v>2</v>
      </c>
      <c r="D167" t="s">
        <v>169</v>
      </c>
      <c r="E167" s="29">
        <f>Landwirtschaft!C119+Fischerei!C119</f>
        <v>39455.811999999998</v>
      </c>
      <c r="F167" s="29">
        <f>Landwirtschaft!D119+Fischerei!D119</f>
        <v>42789.709000000003</v>
      </c>
      <c r="G167" s="29">
        <f>Landwirtschaft!E119+Fischerei!E119</f>
        <v>44975.868999999999</v>
      </c>
      <c r="H167" s="29">
        <f>Landwirtschaft!F119+Fischerei!F119</f>
        <v>55082.148999999998</v>
      </c>
      <c r="I167" s="29">
        <f>Landwirtschaft!G119+Fischerei!G119</f>
        <v>57878.112999999998</v>
      </c>
      <c r="J167" s="29">
        <f>Landwirtschaft!H119+Fischerei!H119</f>
        <v>55694.917000000001</v>
      </c>
      <c r="K167" s="29">
        <f>Landwirtschaft!I119+Fischerei!I119</f>
        <v>57838.790999999997</v>
      </c>
      <c r="L167" s="29">
        <f>Landwirtschaft!J119+Fischerei!J119</f>
        <v>60055.148999999998</v>
      </c>
      <c r="M167" s="29">
        <f>Landwirtschaft!K119+Fischerei!K119</f>
        <v>55146.521999999997</v>
      </c>
      <c r="N167" s="29">
        <f>Landwirtschaft!L119+Fischerei!L119</f>
        <v>56253.042000000001</v>
      </c>
      <c r="O167" s="29">
        <f>Landwirtschaft!M119+Fischerei!M119</f>
        <v>54027.260999999999</v>
      </c>
      <c r="P167" s="29">
        <f>Landwirtschaft!N119+Fischerei!N119</f>
        <v>53599.06</v>
      </c>
      <c r="Q167" s="29">
        <f>Landwirtschaft!O119+Fischerei!O119</f>
        <v>50934.972000000002</v>
      </c>
      <c r="R167" s="29">
        <f>Landwirtschaft!P119+Fischerei!P119</f>
        <v>48839.773000000001</v>
      </c>
      <c r="S167" s="29">
        <f>Landwirtschaft!Q119+Fischerei!Q119</f>
        <v>50088.775999999998</v>
      </c>
      <c r="T167" s="29">
        <f>Landwirtschaft!R119+Fischerei!R119</f>
        <v>51660.914000000004</v>
      </c>
      <c r="U167" s="29">
        <f>Landwirtschaft!S119+Fischerei!S119</f>
        <v>44466.082999999999</v>
      </c>
      <c r="V167" s="29">
        <f>Landwirtschaft!T119+Fischerei!T119</f>
        <v>40840.789000000004</v>
      </c>
      <c r="W167" s="29">
        <f>Landwirtschaft!U119+Fischerei!U119</f>
        <v>42342.572999999997</v>
      </c>
      <c r="X167" s="29">
        <f>Landwirtschaft!V119+Fischerei!V119</f>
        <v>41545.769999999997</v>
      </c>
      <c r="Y167" s="29">
        <f>Landwirtschaft!W119+Fischerei!W119</f>
        <v>43383.491999999998</v>
      </c>
      <c r="Z167" s="29">
        <f>Landwirtschaft!X119+Fischerei!X119</f>
        <v>42794.53</v>
      </c>
      <c r="AA167" s="29">
        <f>Landwirtschaft!Y119+Fischerei!Y119</f>
        <v>42641.118000000002</v>
      </c>
      <c r="AB167" s="29">
        <f>Landwirtschaft!Z119+Fischerei!Z119</f>
        <v>41616.713000000003</v>
      </c>
      <c r="AC167" s="29">
        <f>Landwirtschaft!AA119+Fischerei!AA119</f>
        <v>39785.864000000001</v>
      </c>
      <c r="AD167" s="29">
        <f>Landwirtschaft!AB119+Fischerei!AB119</f>
        <v>38730.135000000002</v>
      </c>
      <c r="AE167" s="29">
        <f>Landwirtschaft!AC119+Fischerei!AC119</f>
        <v>41141.945</v>
      </c>
      <c r="AF167" s="29">
        <f>Landwirtschaft!AD119+Fischerei!AD119</f>
        <v>45139.493000000002</v>
      </c>
      <c r="AG167" s="29">
        <f>Landwirtschaft!AE119+Fischerei!AE119</f>
        <v>45581.096999999994</v>
      </c>
      <c r="BC167" s="31">
        <f>W167/W175</f>
        <v>0.31331144972770419</v>
      </c>
      <c r="BD167" s="31">
        <f t="shared" ref="BD167:BM167" si="381">X167/X175</f>
        <v>0.30761614052595571</v>
      </c>
      <c r="BE167" s="31">
        <f t="shared" si="381"/>
        <v>0.29683369420446981</v>
      </c>
      <c r="BF167" s="31">
        <f t="shared" si="381"/>
        <v>0.30387429459666448</v>
      </c>
      <c r="BG167" s="31">
        <f t="shared" si="381"/>
        <v>0.30476796116180105</v>
      </c>
      <c r="BH167" s="31">
        <f t="shared" si="381"/>
        <v>0.30697032801558788</v>
      </c>
      <c r="BI167" s="31">
        <f t="shared" si="381"/>
        <v>0.30519158542822333</v>
      </c>
      <c r="BJ167" s="31">
        <f t="shared" si="381"/>
        <v>0.29807186502238597</v>
      </c>
      <c r="BK167" s="31">
        <f t="shared" si="381"/>
        <v>0.29380813349153473</v>
      </c>
      <c r="BL167" s="31">
        <f t="shared" si="381"/>
        <v>0.32545567460584834</v>
      </c>
      <c r="BM167" s="31">
        <f t="shared" si="381"/>
        <v>0.33080166082241469</v>
      </c>
      <c r="BO167" s="37">
        <f>AVERAGE(BC167:BM167)</f>
        <v>0.30788207160023551</v>
      </c>
      <c r="BP167" s="36">
        <v>0.24144798050764854</v>
      </c>
    </row>
    <row r="168" spans="1:69" ht="15" customHeight="1" x14ac:dyDescent="0.25">
      <c r="A168" t="s">
        <v>204</v>
      </c>
      <c r="B168" t="s">
        <v>170</v>
      </c>
      <c r="C168" t="s">
        <v>171</v>
      </c>
      <c r="D168" t="s">
        <v>172</v>
      </c>
      <c r="E168" s="29">
        <f>E175*$BO$168</f>
        <v>8056.4696999999996</v>
      </c>
      <c r="F168" s="29">
        <f t="shared" ref="F168:AG168" si="382">F175*$BO$168</f>
        <v>8264.7084000000013</v>
      </c>
      <c r="G168" s="29">
        <f t="shared" si="382"/>
        <v>8374.7639099999997</v>
      </c>
      <c r="H168" s="29">
        <f t="shared" si="382"/>
        <v>9399.1083269999999</v>
      </c>
      <c r="I168" s="29">
        <f t="shared" si="382"/>
        <v>8874.1266039999991</v>
      </c>
      <c r="J168" s="29">
        <f t="shared" si="382"/>
        <v>8613.3532200000009</v>
      </c>
      <c r="K168" s="29">
        <f t="shared" si="382"/>
        <v>9269.8948400000008</v>
      </c>
      <c r="L168" s="29">
        <f t="shared" si="382"/>
        <v>9279.9165919999996</v>
      </c>
      <c r="M168" s="29">
        <f t="shared" si="382"/>
        <v>8984.057116</v>
      </c>
      <c r="N168" s="29">
        <f t="shared" si="382"/>
        <v>9403.9357730000011</v>
      </c>
      <c r="O168" s="29">
        <f t="shared" si="382"/>
        <v>9277.9246750000002</v>
      </c>
      <c r="P168" s="29">
        <f t="shared" si="382"/>
        <v>9646.9668280000005</v>
      </c>
      <c r="Q168" s="29">
        <f t="shared" si="382"/>
        <v>10108.618389000001</v>
      </c>
      <c r="R168" s="29">
        <f t="shared" si="382"/>
        <v>10149.197089000001</v>
      </c>
      <c r="S168" s="29">
        <f t="shared" si="382"/>
        <v>10653.429974000001</v>
      </c>
      <c r="T168" s="29">
        <f t="shared" si="382"/>
        <v>10784.476101</v>
      </c>
      <c r="U168" s="29">
        <f t="shared" si="382"/>
        <v>10893.627990000001</v>
      </c>
      <c r="V168" s="29">
        <f t="shared" si="382"/>
        <v>10254.550566</v>
      </c>
      <c r="W168" s="29">
        <f t="shared" si="382"/>
        <v>11217.060730000001</v>
      </c>
      <c r="X168" s="29">
        <f t="shared" si="382"/>
        <v>11209.746355000001</v>
      </c>
      <c r="Y168" s="29">
        <f t="shared" si="382"/>
        <v>12130.798848999999</v>
      </c>
      <c r="Z168" s="29">
        <f t="shared" si="382"/>
        <v>11688.866262</v>
      </c>
      <c r="AA168" s="29">
        <f t="shared" si="382"/>
        <v>11612.811204000001</v>
      </c>
      <c r="AB168" s="29">
        <f t="shared" si="382"/>
        <v>11252.511607</v>
      </c>
      <c r="AC168" s="29">
        <f t="shared" si="382"/>
        <v>10820.176144000001</v>
      </c>
      <c r="AD168" s="29">
        <f t="shared" si="382"/>
        <v>10784.651563000001</v>
      </c>
      <c r="AE168" s="29">
        <f t="shared" si="382"/>
        <v>11622.487759</v>
      </c>
      <c r="AF168" s="29">
        <f t="shared" si="382"/>
        <v>11511.791655000001</v>
      </c>
      <c r="AG168" s="29">
        <f t="shared" si="382"/>
        <v>11436.553981000003</v>
      </c>
      <c r="BO168" s="37">
        <v>8.3000000000000004E-2</v>
      </c>
      <c r="BP168" s="36">
        <v>0.10226795435235454</v>
      </c>
    </row>
    <row r="169" spans="1:69" ht="15" customHeight="1" x14ac:dyDescent="0.25">
      <c r="A169" t="s">
        <v>204</v>
      </c>
      <c r="B169" t="s">
        <v>173</v>
      </c>
      <c r="C169" t="s">
        <v>171</v>
      </c>
      <c r="D169" t="s">
        <v>174</v>
      </c>
      <c r="E169" s="29">
        <f>E175*$BO$169</f>
        <v>10288.9854</v>
      </c>
      <c r="F169" s="29">
        <f t="shared" ref="F169:AG169" si="383">F175*$BO$169</f>
        <v>10554.9288</v>
      </c>
      <c r="G169" s="29">
        <f t="shared" si="383"/>
        <v>10695.481619999999</v>
      </c>
      <c r="H169" s="29">
        <f t="shared" si="383"/>
        <v>12003.680514</v>
      </c>
      <c r="I169" s="29">
        <f t="shared" si="383"/>
        <v>11333.221927999999</v>
      </c>
      <c r="J169" s="29">
        <f t="shared" si="383"/>
        <v>11000.186039999999</v>
      </c>
      <c r="K169" s="29">
        <f t="shared" si="383"/>
        <v>11838.660879999999</v>
      </c>
      <c r="L169" s="29">
        <f t="shared" si="383"/>
        <v>11851.459743999998</v>
      </c>
      <c r="M169" s="29">
        <f t="shared" si="383"/>
        <v>11473.615111999999</v>
      </c>
      <c r="N169" s="29">
        <f t="shared" si="383"/>
        <v>12009.845686000001</v>
      </c>
      <c r="O169" s="29">
        <f t="shared" si="383"/>
        <v>11848.915849999999</v>
      </c>
      <c r="P169" s="29">
        <f t="shared" si="383"/>
        <v>12320.222696000001</v>
      </c>
      <c r="Q169" s="29">
        <f t="shared" si="383"/>
        <v>12909.801798</v>
      </c>
      <c r="R169" s="29">
        <f t="shared" si="383"/>
        <v>12961.625198</v>
      </c>
      <c r="S169" s="29">
        <f t="shared" si="383"/>
        <v>13605.585267999999</v>
      </c>
      <c r="T169" s="29">
        <f t="shared" si="383"/>
        <v>13772.945382</v>
      </c>
      <c r="U169" s="29">
        <f t="shared" si="383"/>
        <v>13912.34418</v>
      </c>
      <c r="V169" s="29">
        <f t="shared" si="383"/>
        <v>13096.173011999999</v>
      </c>
      <c r="W169" s="29">
        <f t="shared" si="383"/>
        <v>14325.40286</v>
      </c>
      <c r="X169" s="29">
        <f t="shared" si="383"/>
        <v>14316.061609999999</v>
      </c>
      <c r="Y169" s="29">
        <f t="shared" si="383"/>
        <v>15492.345517999998</v>
      </c>
      <c r="Z169" s="29">
        <f t="shared" si="383"/>
        <v>14927.949683999997</v>
      </c>
      <c r="AA169" s="29">
        <f t="shared" si="383"/>
        <v>14830.819128000001</v>
      </c>
      <c r="AB169" s="29">
        <f t="shared" si="383"/>
        <v>14370.677474</v>
      </c>
      <c r="AC169" s="29">
        <f t="shared" si="383"/>
        <v>13818.538208</v>
      </c>
      <c r="AD169" s="29">
        <f t="shared" si="383"/>
        <v>13773.169466000001</v>
      </c>
      <c r="AE169" s="29">
        <f t="shared" si="383"/>
        <v>14843.177137999999</v>
      </c>
      <c r="AF169" s="29">
        <f t="shared" si="383"/>
        <v>14701.806210000001</v>
      </c>
      <c r="AG169" s="29">
        <f t="shared" si="383"/>
        <v>14605.719542000003</v>
      </c>
      <c r="BO169" s="37">
        <v>0.106</v>
      </c>
      <c r="BP169" s="36">
        <v>0.12614016597225844</v>
      </c>
    </row>
    <row r="170" spans="1:69" ht="15" customHeight="1" x14ac:dyDescent="0.25">
      <c r="A170" t="s">
        <v>204</v>
      </c>
      <c r="B170" t="s">
        <v>175</v>
      </c>
      <c r="C170" t="s">
        <v>171</v>
      </c>
      <c r="D170" t="s">
        <v>176</v>
      </c>
      <c r="E170" s="29">
        <f>E175*$BO$170</f>
        <v>3882.636</v>
      </c>
      <c r="F170" s="29">
        <f t="shared" ref="F170:AG170" si="384">F175*$BO$170</f>
        <v>3982.9920000000002</v>
      </c>
      <c r="G170" s="29">
        <f t="shared" si="384"/>
        <v>4036.0307999999995</v>
      </c>
      <c r="H170" s="29">
        <f t="shared" si="384"/>
        <v>4529.6907600000004</v>
      </c>
      <c r="I170" s="29">
        <f t="shared" si="384"/>
        <v>4276.6875199999995</v>
      </c>
      <c r="J170" s="29">
        <f t="shared" si="384"/>
        <v>4151.0136000000002</v>
      </c>
      <c r="K170" s="29">
        <f t="shared" si="384"/>
        <v>4467.4192000000003</v>
      </c>
      <c r="L170" s="29">
        <f t="shared" si="384"/>
        <v>4472.2489599999999</v>
      </c>
      <c r="M170" s="29">
        <f t="shared" si="384"/>
        <v>4329.66608</v>
      </c>
      <c r="N170" s="29">
        <f t="shared" si="384"/>
        <v>4532.0172400000001</v>
      </c>
      <c r="O170" s="29">
        <f t="shared" si="384"/>
        <v>4471.2890000000007</v>
      </c>
      <c r="P170" s="29">
        <f t="shared" si="384"/>
        <v>4649.1406400000005</v>
      </c>
      <c r="Q170" s="29">
        <f t="shared" si="384"/>
        <v>4871.6233200000006</v>
      </c>
      <c r="R170" s="29">
        <f t="shared" si="384"/>
        <v>4891.1793200000002</v>
      </c>
      <c r="S170" s="29">
        <f t="shared" si="384"/>
        <v>5134.1831199999997</v>
      </c>
      <c r="T170" s="29">
        <f t="shared" si="384"/>
        <v>5197.33788</v>
      </c>
      <c r="U170" s="29">
        <f t="shared" si="384"/>
        <v>5249.9412000000002</v>
      </c>
      <c r="V170" s="29">
        <f t="shared" si="384"/>
        <v>4941.95208</v>
      </c>
      <c r="W170" s="29">
        <f t="shared" si="384"/>
        <v>5405.8123999999998</v>
      </c>
      <c r="X170" s="29">
        <f t="shared" si="384"/>
        <v>5402.2874000000002</v>
      </c>
      <c r="Y170" s="29">
        <f t="shared" si="384"/>
        <v>5846.1681199999994</v>
      </c>
      <c r="Z170" s="29">
        <f t="shared" si="384"/>
        <v>5633.1885599999996</v>
      </c>
      <c r="AA170" s="29">
        <f t="shared" si="384"/>
        <v>5596.5355200000004</v>
      </c>
      <c r="AB170" s="29">
        <f t="shared" si="384"/>
        <v>5422.8971600000004</v>
      </c>
      <c r="AC170" s="29">
        <f t="shared" si="384"/>
        <v>5214.5427200000004</v>
      </c>
      <c r="AD170" s="29">
        <f t="shared" si="384"/>
        <v>5197.4224400000012</v>
      </c>
      <c r="AE170" s="29">
        <f t="shared" si="384"/>
        <v>5601.1989199999998</v>
      </c>
      <c r="AF170" s="29">
        <f t="shared" si="384"/>
        <v>5547.8514000000005</v>
      </c>
      <c r="AG170" s="29">
        <f t="shared" si="384"/>
        <v>5511.5922800000017</v>
      </c>
      <c r="BO170" s="37">
        <v>0.04</v>
      </c>
      <c r="BP170" s="36">
        <v>4.5378281358400906E-2</v>
      </c>
    </row>
    <row r="171" spans="1:69" ht="15" customHeight="1" x14ac:dyDescent="0.25">
      <c r="A171" t="s">
        <v>204</v>
      </c>
      <c r="B171" t="s">
        <v>177</v>
      </c>
      <c r="C171" t="s">
        <v>171</v>
      </c>
      <c r="D171" t="s">
        <v>178</v>
      </c>
      <c r="E171" s="29">
        <f>E175*$BO$171</f>
        <v>4659.1632</v>
      </c>
      <c r="F171" s="29">
        <f t="shared" ref="F171:AG171" si="385">F175*$BO$171</f>
        <v>4779.5904</v>
      </c>
      <c r="G171" s="29">
        <f t="shared" si="385"/>
        <v>4843.2369599999993</v>
      </c>
      <c r="H171" s="29">
        <f t="shared" si="385"/>
        <v>5435.6289120000001</v>
      </c>
      <c r="I171" s="29">
        <f t="shared" si="385"/>
        <v>5132.0250239999996</v>
      </c>
      <c r="J171" s="29">
        <f t="shared" si="385"/>
        <v>4981.2163199999995</v>
      </c>
      <c r="K171" s="29">
        <f t="shared" si="385"/>
        <v>5360.9030400000001</v>
      </c>
      <c r="L171" s="29">
        <f t="shared" si="385"/>
        <v>5366.6987519999993</v>
      </c>
      <c r="M171" s="29">
        <f t="shared" si="385"/>
        <v>5195.5992960000003</v>
      </c>
      <c r="N171" s="29">
        <f t="shared" si="385"/>
        <v>5438.4206880000011</v>
      </c>
      <c r="O171" s="29">
        <f t="shared" si="385"/>
        <v>5365.5468000000001</v>
      </c>
      <c r="P171" s="29">
        <f t="shared" si="385"/>
        <v>5578.9687680000006</v>
      </c>
      <c r="Q171" s="29">
        <f t="shared" si="385"/>
        <v>5845.9479840000004</v>
      </c>
      <c r="R171" s="29">
        <f t="shared" si="385"/>
        <v>5869.4151840000004</v>
      </c>
      <c r="S171" s="29">
        <f t="shared" si="385"/>
        <v>6161.0197440000002</v>
      </c>
      <c r="T171" s="29">
        <f t="shared" si="385"/>
        <v>6236.805456</v>
      </c>
      <c r="U171" s="29">
        <f t="shared" si="385"/>
        <v>6299.9294399999999</v>
      </c>
      <c r="V171" s="29">
        <f t="shared" si="385"/>
        <v>5930.3424960000002</v>
      </c>
      <c r="W171" s="29">
        <f t="shared" si="385"/>
        <v>6486.9748799999998</v>
      </c>
      <c r="X171" s="29">
        <f t="shared" si="385"/>
        <v>6482.7448800000002</v>
      </c>
      <c r="Y171" s="29">
        <f t="shared" si="385"/>
        <v>7015.4017439999989</v>
      </c>
      <c r="Z171" s="29">
        <f t="shared" si="385"/>
        <v>6759.8262719999993</v>
      </c>
      <c r="AA171" s="29">
        <f t="shared" si="385"/>
        <v>6715.8426240000008</v>
      </c>
      <c r="AB171" s="29">
        <f t="shared" si="385"/>
        <v>6507.476592</v>
      </c>
      <c r="AC171" s="29">
        <f t="shared" si="385"/>
        <v>6257.4512640000003</v>
      </c>
      <c r="AD171" s="29">
        <f t="shared" si="385"/>
        <v>6236.9069280000012</v>
      </c>
      <c r="AE171" s="29">
        <f t="shared" si="385"/>
        <v>6721.4387040000001</v>
      </c>
      <c r="AF171" s="29">
        <f t="shared" si="385"/>
        <v>6657.4216800000004</v>
      </c>
      <c r="AG171" s="29">
        <f t="shared" si="385"/>
        <v>6613.9107360000016</v>
      </c>
      <c r="BO171" s="37">
        <v>4.8000000000000001E-2</v>
      </c>
      <c r="BP171" s="36">
        <v>5.3846380374484797E-2</v>
      </c>
    </row>
    <row r="172" spans="1:69" ht="15" customHeight="1" x14ac:dyDescent="0.25">
      <c r="A172" t="s">
        <v>204</v>
      </c>
      <c r="B172" t="s">
        <v>179</v>
      </c>
      <c r="C172" t="s">
        <v>171</v>
      </c>
      <c r="D172" t="s">
        <v>180</v>
      </c>
      <c r="E172" s="29">
        <f>E175*$BO$172</f>
        <v>4659.1632</v>
      </c>
      <c r="F172" s="29">
        <f t="shared" ref="F172:AG172" si="386">F175*$BO$172</f>
        <v>4779.5904</v>
      </c>
      <c r="G172" s="29">
        <f t="shared" si="386"/>
        <v>4843.2369599999993</v>
      </c>
      <c r="H172" s="29">
        <f t="shared" si="386"/>
        <v>5435.6289120000001</v>
      </c>
      <c r="I172" s="29">
        <f t="shared" si="386"/>
        <v>5132.0250239999996</v>
      </c>
      <c r="J172" s="29">
        <f t="shared" si="386"/>
        <v>4981.2163199999995</v>
      </c>
      <c r="K172" s="29">
        <f t="shared" si="386"/>
        <v>5360.9030400000001</v>
      </c>
      <c r="L172" s="29">
        <f t="shared" si="386"/>
        <v>5366.6987519999993</v>
      </c>
      <c r="M172" s="29">
        <f t="shared" si="386"/>
        <v>5195.5992960000003</v>
      </c>
      <c r="N172" s="29">
        <f t="shared" si="386"/>
        <v>5438.4206880000011</v>
      </c>
      <c r="O172" s="29">
        <f t="shared" si="386"/>
        <v>5365.5468000000001</v>
      </c>
      <c r="P172" s="29">
        <f t="shared" si="386"/>
        <v>5578.9687680000006</v>
      </c>
      <c r="Q172" s="29">
        <f t="shared" si="386"/>
        <v>5845.9479840000004</v>
      </c>
      <c r="R172" s="29">
        <f t="shared" si="386"/>
        <v>5869.4151840000004</v>
      </c>
      <c r="S172" s="29">
        <f t="shared" si="386"/>
        <v>6161.0197440000002</v>
      </c>
      <c r="T172" s="29">
        <f t="shared" si="386"/>
        <v>6236.805456</v>
      </c>
      <c r="U172" s="29">
        <f t="shared" si="386"/>
        <v>6299.9294399999999</v>
      </c>
      <c r="V172" s="29">
        <f t="shared" si="386"/>
        <v>5930.3424960000002</v>
      </c>
      <c r="W172" s="29">
        <f t="shared" si="386"/>
        <v>6486.9748799999998</v>
      </c>
      <c r="X172" s="29">
        <f t="shared" si="386"/>
        <v>6482.7448800000002</v>
      </c>
      <c r="Y172" s="29">
        <f t="shared" si="386"/>
        <v>7015.4017439999989</v>
      </c>
      <c r="Z172" s="29">
        <f t="shared" si="386"/>
        <v>6759.8262719999993</v>
      </c>
      <c r="AA172" s="29">
        <f t="shared" si="386"/>
        <v>6715.8426240000008</v>
      </c>
      <c r="AB172" s="29">
        <f t="shared" si="386"/>
        <v>6507.476592</v>
      </c>
      <c r="AC172" s="29">
        <f t="shared" si="386"/>
        <v>6257.4512640000003</v>
      </c>
      <c r="AD172" s="29">
        <f t="shared" si="386"/>
        <v>6236.9069280000012</v>
      </c>
      <c r="AE172" s="29">
        <f t="shared" si="386"/>
        <v>6721.4387040000001</v>
      </c>
      <c r="AF172" s="29">
        <f t="shared" si="386"/>
        <v>6657.4216800000004</v>
      </c>
      <c r="AG172" s="29">
        <f t="shared" si="386"/>
        <v>6613.9107360000016</v>
      </c>
      <c r="BO172" s="37">
        <v>4.8000000000000001E-2</v>
      </c>
      <c r="BP172" s="36">
        <v>5.4466838574791662E-2</v>
      </c>
    </row>
    <row r="173" spans="1:69" ht="15" customHeight="1" x14ac:dyDescent="0.25">
      <c r="A173" t="s">
        <v>204</v>
      </c>
      <c r="B173" t="s">
        <v>181</v>
      </c>
      <c r="C173" t="s">
        <v>171</v>
      </c>
      <c r="D173" t="s">
        <v>182</v>
      </c>
      <c r="E173" s="29">
        <f>E175*$BO$173</f>
        <v>4659.1632</v>
      </c>
      <c r="F173" s="29">
        <f t="shared" ref="F173:AG173" si="387">F175*$BO$173</f>
        <v>4779.5904</v>
      </c>
      <c r="G173" s="29">
        <f t="shared" si="387"/>
        <v>4843.2369599999993</v>
      </c>
      <c r="H173" s="29">
        <f t="shared" si="387"/>
        <v>5435.6289120000001</v>
      </c>
      <c r="I173" s="29">
        <f t="shared" si="387"/>
        <v>5132.0250239999996</v>
      </c>
      <c r="J173" s="29">
        <f t="shared" si="387"/>
        <v>4981.2163199999995</v>
      </c>
      <c r="K173" s="29">
        <f t="shared" si="387"/>
        <v>5360.9030400000001</v>
      </c>
      <c r="L173" s="29">
        <f t="shared" si="387"/>
        <v>5366.6987519999993</v>
      </c>
      <c r="M173" s="29">
        <f t="shared" si="387"/>
        <v>5195.5992960000003</v>
      </c>
      <c r="N173" s="29">
        <f t="shared" si="387"/>
        <v>5438.4206880000011</v>
      </c>
      <c r="O173" s="29">
        <f t="shared" si="387"/>
        <v>5365.5468000000001</v>
      </c>
      <c r="P173" s="29">
        <f t="shared" si="387"/>
        <v>5578.9687680000006</v>
      </c>
      <c r="Q173" s="29">
        <f t="shared" si="387"/>
        <v>5845.9479840000004</v>
      </c>
      <c r="R173" s="29">
        <f t="shared" si="387"/>
        <v>5869.4151840000004</v>
      </c>
      <c r="S173" s="29">
        <f t="shared" si="387"/>
        <v>6161.0197440000002</v>
      </c>
      <c r="T173" s="29">
        <f t="shared" si="387"/>
        <v>6236.805456</v>
      </c>
      <c r="U173" s="29">
        <f t="shared" si="387"/>
        <v>6299.9294399999999</v>
      </c>
      <c r="V173" s="29">
        <f t="shared" si="387"/>
        <v>5930.3424960000002</v>
      </c>
      <c r="W173" s="29">
        <f t="shared" si="387"/>
        <v>6486.9748799999998</v>
      </c>
      <c r="X173" s="29">
        <f t="shared" si="387"/>
        <v>6482.7448800000002</v>
      </c>
      <c r="Y173" s="29">
        <f t="shared" si="387"/>
        <v>7015.4017439999989</v>
      </c>
      <c r="Z173" s="29">
        <f t="shared" si="387"/>
        <v>6759.8262719999993</v>
      </c>
      <c r="AA173" s="29">
        <f t="shared" si="387"/>
        <v>6715.8426240000008</v>
      </c>
      <c r="AB173" s="29">
        <f t="shared" si="387"/>
        <v>6507.476592</v>
      </c>
      <c r="AC173" s="29">
        <f t="shared" si="387"/>
        <v>6257.4512640000003</v>
      </c>
      <c r="AD173" s="29">
        <f t="shared" si="387"/>
        <v>6236.9069280000012</v>
      </c>
      <c r="AE173" s="29">
        <f t="shared" si="387"/>
        <v>6721.4387040000001</v>
      </c>
      <c r="AF173" s="29">
        <f t="shared" si="387"/>
        <v>6657.4216800000004</v>
      </c>
      <c r="AG173" s="29">
        <f t="shared" si="387"/>
        <v>6613.9107360000016</v>
      </c>
      <c r="BO173" s="37">
        <v>4.8000000000000001E-2</v>
      </c>
      <c r="BP173" s="36">
        <v>5.592745967671256E-2</v>
      </c>
    </row>
    <row r="174" spans="1:69" ht="15" customHeight="1" x14ac:dyDescent="0.25">
      <c r="A174" t="s">
        <v>204</v>
      </c>
      <c r="B174" t="s">
        <v>183</v>
      </c>
      <c r="C174" t="s">
        <v>2</v>
      </c>
      <c r="D174" t="s">
        <v>184</v>
      </c>
      <c r="E174" s="29">
        <f>E175-SUM(E167:E173)</f>
        <v>21404.507300000012</v>
      </c>
      <c r="F174" s="29">
        <f t="shared" ref="F174" si="388">F175-SUM(F167:F173)</f>
        <v>19643.690599999987</v>
      </c>
      <c r="G174" s="29">
        <f t="shared" ref="G174" si="389">G175-SUM(G167:G173)</f>
        <v>18288.913790000006</v>
      </c>
      <c r="H174" s="29">
        <f t="shared" ref="H174" si="390">H175-SUM(H167:H173)</f>
        <v>15920.753662999996</v>
      </c>
      <c r="I174" s="29">
        <f t="shared" ref="I174" si="391">I175-SUM(I167:I173)</f>
        <v>9158.9638759999943</v>
      </c>
      <c r="J174" s="29">
        <f t="shared" ref="J174" si="392">J175-SUM(J167:J173)</f>
        <v>9372.2211799999641</v>
      </c>
      <c r="K174" s="29">
        <f t="shared" ref="K174" si="393">K175-SUM(K167:K173)</f>
        <v>12188.004959999991</v>
      </c>
      <c r="L174" s="29">
        <f t="shared" ref="L174" si="394">L175-SUM(L167:L173)</f>
        <v>10047.353448000009</v>
      </c>
      <c r="M174" s="29">
        <f t="shared" ref="M174" si="395">M175-SUM(M167:M173)</f>
        <v>12720.993804000012</v>
      </c>
      <c r="N174" s="29">
        <f t="shared" ref="N174" si="396">N175-SUM(N167:N173)</f>
        <v>14786.328237000009</v>
      </c>
      <c r="O174" s="29">
        <f t="shared" ref="O174" si="397">O175-SUM(O167:O173)</f>
        <v>16060.194075000007</v>
      </c>
      <c r="P174" s="29">
        <f t="shared" ref="P174" si="398">P175-SUM(P167:P173)</f>
        <v>19276.219531999988</v>
      </c>
      <c r="Q174" s="29">
        <f t="shared" ref="Q174" si="399">Q175-SUM(Q167:Q173)</f>
        <v>25427.723541000014</v>
      </c>
      <c r="R174" s="29">
        <f t="shared" ref="R174" si="400">R175-SUM(R167:R173)</f>
        <v>27829.462841000015</v>
      </c>
      <c r="S174" s="29">
        <f t="shared" ref="S174" si="401">S175-SUM(S167:S173)</f>
        <v>30389.544405999986</v>
      </c>
      <c r="T174" s="29">
        <f t="shared" ref="T174" si="402">T175-SUM(T167:T173)</f>
        <v>29807.357268999986</v>
      </c>
      <c r="U174" s="29">
        <f t="shared" ref="U174" si="403">U175-SUM(U167:U173)</f>
        <v>37826.745309999969</v>
      </c>
      <c r="V174" s="29">
        <f t="shared" ref="V174" si="404">V175-SUM(V167:V173)</f>
        <v>36624.309854000006</v>
      </c>
      <c r="W174" s="29">
        <f t="shared" ref="W174" si="405">W175-SUM(W167:W173)</f>
        <v>42393.536370000016</v>
      </c>
      <c r="X174" s="29">
        <f t="shared" ref="X174" si="406">X175-SUM(X167:X173)</f>
        <v>43135.084994999997</v>
      </c>
      <c r="Y174" s="29">
        <f t="shared" ref="Y174" si="407">Y175-SUM(Y167:Y173)</f>
        <v>48255.193280999971</v>
      </c>
      <c r="Z174" s="29">
        <f t="shared" ref="Z174" si="408">Z175-SUM(Z167:Z173)</f>
        <v>45505.700677999979</v>
      </c>
      <c r="AA174" s="29">
        <f t="shared" ref="AA174" si="409">AA175-SUM(AA167:AA173)</f>
        <v>45084.576276000007</v>
      </c>
      <c r="AB174" s="29">
        <f t="shared" ref="AB174" si="410">AB175-SUM(AB167:AB173)</f>
        <v>43387.199982999984</v>
      </c>
      <c r="AC174" s="29">
        <f t="shared" ref="AC174" si="411">AC175-SUM(AC167:AC173)</f>
        <v>41952.093135999996</v>
      </c>
      <c r="AD174" s="29">
        <f t="shared" ref="AD174" si="412">AD175-SUM(AD167:AD173)</f>
        <v>42739.461747000023</v>
      </c>
      <c r="AE174" s="29">
        <f t="shared" ref="AE174" si="413">AE175-SUM(AE167:AE173)</f>
        <v>46656.848071</v>
      </c>
      <c r="AF174" s="29">
        <f t="shared" ref="AF174" si="414">AF175-SUM(AF167:AF173)</f>
        <v>41823.077695</v>
      </c>
      <c r="AG174" s="29">
        <f t="shared" ref="AG174" si="415">AG175-SUM(AG167:AG173)</f>
        <v>40813.111989000012</v>
      </c>
      <c r="BO174" s="36"/>
      <c r="BP174" s="36"/>
    </row>
    <row r="175" spans="1:69" ht="15" customHeight="1" x14ac:dyDescent="0.25">
      <c r="A175" t="s">
        <v>204</v>
      </c>
      <c r="B175" t="s">
        <v>185</v>
      </c>
      <c r="C175" t="s">
        <v>2</v>
      </c>
      <c r="D175" t="s">
        <v>186</v>
      </c>
      <c r="E175" s="29">
        <f>'Energieverbrauch_GHD+A(Landw+F)'!C113</f>
        <v>97065.9</v>
      </c>
      <c r="F175" s="29">
        <f>'Energieverbrauch_GHD+A(Landw+F)'!D113</f>
        <v>99574.8</v>
      </c>
      <c r="G175" s="29">
        <f>'Energieverbrauch_GHD+A(Landw+F)'!E113</f>
        <v>100900.76999999999</v>
      </c>
      <c r="H175" s="29">
        <f>'Energieverbrauch_GHD+A(Landw+F)'!F113</f>
        <v>113242.269</v>
      </c>
      <c r="I175" s="29">
        <f>'Energieverbrauch_GHD+A(Landw+F)'!G113</f>
        <v>106917.18799999999</v>
      </c>
      <c r="J175" s="29">
        <f>'Energieverbrauch_GHD+A(Landw+F)'!H113</f>
        <v>103775.34</v>
      </c>
      <c r="K175" s="29">
        <f>'Energieverbrauch_GHD+A(Landw+F)'!I113</f>
        <v>111685.48</v>
      </c>
      <c r="L175" s="29">
        <f>'Energieverbrauch_GHD+A(Landw+F)'!J113</f>
        <v>111806.22399999999</v>
      </c>
      <c r="M175" s="29">
        <f>'Energieverbrauch_GHD+A(Landw+F)'!K113</f>
        <v>108241.652</v>
      </c>
      <c r="N175" s="29">
        <f>'Energieverbrauch_GHD+A(Landw+F)'!L113</f>
        <v>113300.43100000001</v>
      </c>
      <c r="O175" s="29">
        <f>'Energieverbrauch_GHD+A(Landw+F)'!M113</f>
        <v>111782.22500000001</v>
      </c>
      <c r="P175" s="29">
        <f>'Energieverbrauch_GHD+A(Landw+F)'!N113</f>
        <v>116228.516</v>
      </c>
      <c r="Q175" s="29">
        <f>'Energieverbrauch_GHD+A(Landw+F)'!O113</f>
        <v>121790.58300000001</v>
      </c>
      <c r="R175" s="29">
        <f>'Energieverbrauch_GHD+A(Landw+F)'!P113</f>
        <v>122279.48300000001</v>
      </c>
      <c r="S175" s="29">
        <f>'Energieverbrauch_GHD+A(Landw+F)'!Q113</f>
        <v>128354.57799999999</v>
      </c>
      <c r="T175" s="29">
        <f>'Energieverbrauch_GHD+A(Landw+F)'!R113</f>
        <v>129933.447</v>
      </c>
      <c r="U175" s="29">
        <f>'Energieverbrauch_GHD+A(Landw+F)'!S113</f>
        <v>131248.53</v>
      </c>
      <c r="V175" s="29">
        <f>'Energieverbrauch_GHD+A(Landw+F)'!T113</f>
        <v>123548.802</v>
      </c>
      <c r="W175" s="29">
        <f>'Energieverbrauch_GHD+A(Landw+F)'!U113</f>
        <v>135145.31</v>
      </c>
      <c r="X175" s="29">
        <f>'Energieverbrauch_GHD+A(Landw+F)'!V113</f>
        <v>135057.185</v>
      </c>
      <c r="Y175" s="29">
        <f>'Energieverbrauch_GHD+A(Landw+F)'!W113</f>
        <v>146154.20299999998</v>
      </c>
      <c r="Z175" s="29">
        <f>'Energieverbrauch_GHD+A(Landw+F)'!X113</f>
        <v>140829.71399999998</v>
      </c>
      <c r="AA175" s="29">
        <f>'Energieverbrauch_GHD+A(Landw+F)'!Y113</f>
        <v>139913.38800000001</v>
      </c>
      <c r="AB175" s="29">
        <f>'Energieverbrauch_GHD+A(Landw+F)'!Z113</f>
        <v>135572.429</v>
      </c>
      <c r="AC175" s="29">
        <f>'Energieverbrauch_GHD+A(Landw+F)'!AA113</f>
        <v>130363.568</v>
      </c>
      <c r="AD175" s="29">
        <f>'Energieverbrauch_GHD+A(Landw+F)'!AB113</f>
        <v>129935.56100000002</v>
      </c>
      <c r="AE175" s="29">
        <f>'Energieverbrauch_GHD+A(Landw+F)'!AC113</f>
        <v>140029.973</v>
      </c>
      <c r="AF175" s="29">
        <f>'Energieverbrauch_GHD+A(Landw+F)'!AD113</f>
        <v>138696.285</v>
      </c>
      <c r="AG175" s="29">
        <f>'Energieverbrauch_GHD+A(Landw+F)'!AE113</f>
        <v>137789.80700000003</v>
      </c>
      <c r="BO175" s="37"/>
    </row>
    <row r="176" spans="1:69" ht="15" customHeight="1" x14ac:dyDescent="0.25">
      <c r="A176" t="s">
        <v>205</v>
      </c>
      <c r="B176" t="s">
        <v>168</v>
      </c>
      <c r="C176" t="s">
        <v>2</v>
      </c>
      <c r="D176" t="s">
        <v>169</v>
      </c>
      <c r="E176" s="29">
        <f>Landwirtschaft!C125+Fischerei!C125</f>
        <v>5426.6310000000003</v>
      </c>
      <c r="F176" s="29">
        <f>Landwirtschaft!D125+Fischerei!D125</f>
        <v>5464.9579999999996</v>
      </c>
      <c r="G176" s="29">
        <f>Landwirtschaft!E125+Fischerei!E125</f>
        <v>5465.8580000000002</v>
      </c>
      <c r="H176" s="29">
        <f>Landwirtschaft!F125+Fischerei!F125</f>
        <v>5433.3280000000004</v>
      </c>
      <c r="I176" s="29">
        <f>Landwirtschaft!G125+Fischerei!G125</f>
        <v>5552.1390000000001</v>
      </c>
      <c r="J176" s="29">
        <f>Landwirtschaft!H125+Fischerei!H125</f>
        <v>5674.9939999999997</v>
      </c>
      <c r="K176" s="29">
        <f>Landwirtschaft!I125+Fischerei!I125</f>
        <v>5658.0940000000001</v>
      </c>
      <c r="L176" s="29">
        <f>Landwirtschaft!J125+Fischerei!J125</f>
        <v>6302.9</v>
      </c>
      <c r="M176" s="29">
        <f>Landwirtschaft!K125+Fischerei!K125</f>
        <v>7103.0889999999999</v>
      </c>
      <c r="N176" s="29">
        <f>Landwirtschaft!L125+Fischerei!L125</f>
        <v>7660.0559999999996</v>
      </c>
      <c r="O176" s="29">
        <f>Landwirtschaft!M125+Fischerei!M125</f>
        <v>8439.4359999999997</v>
      </c>
      <c r="P176" s="29">
        <f>Landwirtschaft!N125+Fischerei!N125</f>
        <v>5972.058</v>
      </c>
      <c r="Q176" s="29">
        <f>Landwirtschaft!O125+Fischerei!O125</f>
        <v>5587.6440000000002</v>
      </c>
      <c r="R176" s="29">
        <f>Landwirtschaft!P125+Fischerei!P125</f>
        <v>5364.5140000000001</v>
      </c>
      <c r="S176" s="29">
        <f>Landwirtschaft!Q125+Fischerei!Q125</f>
        <v>6936.5659999999998</v>
      </c>
      <c r="T176" s="29">
        <f>Landwirtschaft!R125+Fischerei!R125</f>
        <v>6755.308</v>
      </c>
      <c r="U176" s="29">
        <f>Landwirtschaft!S125+Fischerei!S125</f>
        <v>5220.4579999999996</v>
      </c>
      <c r="V176" s="29">
        <f>Landwirtschaft!T125+Fischerei!T125</f>
        <v>5585.25</v>
      </c>
      <c r="W176" s="29">
        <f>Landwirtschaft!U125+Fischerei!U125</f>
        <v>5023.4859999999999</v>
      </c>
      <c r="X176" s="29">
        <f>Landwirtschaft!V125+Fischerei!V125</f>
        <v>4982.5139999999992</v>
      </c>
      <c r="Y176" s="29">
        <f>Landwirtschaft!W125+Fischerei!W125</f>
        <v>5398.902</v>
      </c>
      <c r="Z176" s="29">
        <f>Landwirtschaft!X125+Fischerei!X125</f>
        <v>4979.9310000000005</v>
      </c>
      <c r="AA176" s="29">
        <f>Landwirtschaft!Y125+Fischerei!Y125</f>
        <v>4828.68</v>
      </c>
      <c r="AB176" s="29">
        <f>Landwirtschaft!Z125+Fischerei!Z125</f>
        <v>4907.875</v>
      </c>
      <c r="AC176" s="29">
        <f>Landwirtschaft!AA125+Fischerei!AA125</f>
        <v>4973.2359999999999</v>
      </c>
      <c r="AD176" s="29">
        <f>Landwirtschaft!AB125+Fischerei!AB125</f>
        <v>5131.9269999999997</v>
      </c>
      <c r="AE176" s="29">
        <f>Landwirtschaft!AC125+Fischerei!AC125</f>
        <v>5068.3959999999997</v>
      </c>
      <c r="AF176" s="29">
        <f>Landwirtschaft!AD125+Fischerei!AD125</f>
        <v>5346.9449999999997</v>
      </c>
      <c r="AG176" s="29">
        <f>Landwirtschaft!AE125+Fischerei!AE125</f>
        <v>5421.5079999999998</v>
      </c>
      <c r="BC176" s="31">
        <f>W176/W184</f>
        <v>0.1815514581186887</v>
      </c>
      <c r="BD176" s="31">
        <f t="shared" ref="BD176:BM176" si="416">X176/X184</f>
        <v>0.17333204942160307</v>
      </c>
      <c r="BE176" s="31">
        <f t="shared" si="416"/>
        <v>0.19767318438607595</v>
      </c>
      <c r="BF176" s="31">
        <f t="shared" si="416"/>
        <v>0.18743163167141652</v>
      </c>
      <c r="BG176" s="31">
        <f t="shared" si="416"/>
        <v>0.18382629506193635</v>
      </c>
      <c r="BH176" s="31">
        <f t="shared" si="416"/>
        <v>0.19106093138114022</v>
      </c>
      <c r="BI176" s="31">
        <f t="shared" si="416"/>
        <v>0.15766361285715705</v>
      </c>
      <c r="BJ176" s="31">
        <f t="shared" si="416"/>
        <v>0.15772765554052087</v>
      </c>
      <c r="BK176" s="31">
        <f t="shared" si="416"/>
        <v>0.15990281394344552</v>
      </c>
      <c r="BL176" s="31">
        <f t="shared" si="416"/>
        <v>0.16650771405445441</v>
      </c>
      <c r="BM176" s="31">
        <f t="shared" si="416"/>
        <v>0.16375539513802898</v>
      </c>
      <c r="BO176" s="37">
        <v>0.1508334098721639</v>
      </c>
      <c r="BP176" t="s">
        <v>227</v>
      </c>
      <c r="BQ176" s="37"/>
    </row>
    <row r="177" spans="1:68" ht="15" customHeight="1" x14ac:dyDescent="0.25">
      <c r="A177" t="s">
        <v>205</v>
      </c>
      <c r="B177" t="s">
        <v>170</v>
      </c>
      <c r="C177" t="s">
        <v>171</v>
      </c>
      <c r="D177" t="s">
        <v>172</v>
      </c>
      <c r="E177" s="29">
        <f>E184*$BO$177</f>
        <v>1234.3568856710615</v>
      </c>
      <c r="F177" s="29">
        <f t="shared" ref="F177:AG177" si="417">F184*$BO$177</f>
        <v>1291.2807026602854</v>
      </c>
      <c r="G177" s="29">
        <f t="shared" si="417"/>
        <v>1364.0369150087049</v>
      </c>
      <c r="H177" s="29">
        <f t="shared" si="417"/>
        <v>1393.3679363569788</v>
      </c>
      <c r="I177" s="29">
        <f t="shared" si="417"/>
        <v>1436.1939136217927</v>
      </c>
      <c r="J177" s="29">
        <f t="shared" si="417"/>
        <v>1609.2826682287312</v>
      </c>
      <c r="K177" s="29">
        <f t="shared" si="417"/>
        <v>1644.1342722046493</v>
      </c>
      <c r="L177" s="29">
        <f t="shared" si="417"/>
        <v>1890.1749432983629</v>
      </c>
      <c r="M177" s="29">
        <f t="shared" si="417"/>
        <v>2116.9135126164128</v>
      </c>
      <c r="N177" s="29">
        <f t="shared" si="417"/>
        <v>2215.6190224464203</v>
      </c>
      <c r="O177" s="29">
        <f t="shared" si="417"/>
        <v>2452.4782631505514</v>
      </c>
      <c r="P177" s="29">
        <f t="shared" si="417"/>
        <v>2749.6778608041368</v>
      </c>
      <c r="Q177" s="29">
        <f t="shared" si="417"/>
        <v>2792.7890126243351</v>
      </c>
      <c r="R177" s="29">
        <f t="shared" si="417"/>
        <v>2671.7044915550027</v>
      </c>
      <c r="S177" s="29">
        <f t="shared" si="417"/>
        <v>2851.0569688831292</v>
      </c>
      <c r="T177" s="29">
        <f t="shared" si="417"/>
        <v>3208.4622219048779</v>
      </c>
      <c r="U177" s="29">
        <f t="shared" si="417"/>
        <v>2875.4409308313188</v>
      </c>
      <c r="V177" s="29">
        <f t="shared" si="417"/>
        <v>2906.8778794788509</v>
      </c>
      <c r="W177" s="29">
        <f t="shared" si="417"/>
        <v>2744.5957030581621</v>
      </c>
      <c r="X177" s="29">
        <f t="shared" si="417"/>
        <v>2851.2978049945982</v>
      </c>
      <c r="Y177" s="29">
        <f t="shared" si="417"/>
        <v>2709.1347678496436</v>
      </c>
      <c r="Z177" s="29">
        <f t="shared" si="417"/>
        <v>2635.4413975188691</v>
      </c>
      <c r="AA177" s="29">
        <f t="shared" si="417"/>
        <v>2605.5158244192994</v>
      </c>
      <c r="AB177" s="29">
        <f t="shared" si="417"/>
        <v>2547.9712692152598</v>
      </c>
      <c r="AC177" s="29">
        <f t="shared" si="417"/>
        <v>3128.8195647974603</v>
      </c>
      <c r="AD177" s="29">
        <f t="shared" si="417"/>
        <v>3227.3461337934109</v>
      </c>
      <c r="AE177" s="29">
        <f t="shared" si="417"/>
        <v>3144.0348920143783</v>
      </c>
      <c r="AF177" s="29">
        <f t="shared" si="417"/>
        <v>3185.2555597124647</v>
      </c>
      <c r="AG177" s="29">
        <f t="shared" si="417"/>
        <v>3283.9566059407362</v>
      </c>
      <c r="BO177" s="37">
        <v>9.9191149698933542E-2</v>
      </c>
      <c r="BP177" t="s">
        <v>227</v>
      </c>
    </row>
    <row r="178" spans="1:68" ht="15" customHeight="1" x14ac:dyDescent="0.25">
      <c r="A178" t="s">
        <v>205</v>
      </c>
      <c r="B178" t="s">
        <v>173</v>
      </c>
      <c r="C178" t="s">
        <v>171</v>
      </c>
      <c r="D178" t="s">
        <v>174</v>
      </c>
      <c r="E178" s="29">
        <f>E184*$BO$178</f>
        <v>970.97758732807517</v>
      </c>
      <c r="F178" s="29">
        <f t="shared" ref="F178:AG178" si="418">F184*$BO$178</f>
        <v>1015.7553587516558</v>
      </c>
      <c r="G178" s="29">
        <f t="shared" si="418"/>
        <v>1072.9873087243666</v>
      </c>
      <c r="H178" s="29">
        <f t="shared" si="418"/>
        <v>1096.0598614627363</v>
      </c>
      <c r="I178" s="29">
        <f t="shared" si="418"/>
        <v>1129.7479014147711</v>
      </c>
      <c r="J178" s="29">
        <f t="shared" si="418"/>
        <v>1265.904067668502</v>
      </c>
      <c r="K178" s="29">
        <f t="shared" si="418"/>
        <v>1293.3192558817982</v>
      </c>
      <c r="L178" s="29">
        <f t="shared" si="418"/>
        <v>1486.8613181300886</v>
      </c>
      <c r="M178" s="29">
        <f t="shared" si="418"/>
        <v>1665.2198395158789</v>
      </c>
      <c r="N178" s="29">
        <f t="shared" si="418"/>
        <v>1742.8641893010094</v>
      </c>
      <c r="O178" s="29">
        <f t="shared" si="418"/>
        <v>1929.1838969520306</v>
      </c>
      <c r="P178" s="29">
        <f t="shared" si="418"/>
        <v>2162.9689162073564</v>
      </c>
      <c r="Q178" s="29">
        <f t="shared" si="418"/>
        <v>2196.8812819641635</v>
      </c>
      <c r="R178" s="29">
        <f t="shared" si="418"/>
        <v>2101.6330134159971</v>
      </c>
      <c r="S178" s="29">
        <f t="shared" si="418"/>
        <v>2242.7163886852991</v>
      </c>
      <c r="T178" s="29">
        <f t="shared" si="418"/>
        <v>2523.8607597387099</v>
      </c>
      <c r="U178" s="29">
        <f t="shared" si="418"/>
        <v>2261.8974544020275</v>
      </c>
      <c r="V178" s="29">
        <f t="shared" si="418"/>
        <v>2286.6265849355705</v>
      </c>
      <c r="W178" s="29">
        <f t="shared" si="418"/>
        <v>2158.9711572740275</v>
      </c>
      <c r="X178" s="29">
        <f t="shared" si="418"/>
        <v>2242.9058367040775</v>
      </c>
      <c r="Y178" s="29">
        <f t="shared" si="418"/>
        <v>2131.0766530890037</v>
      </c>
      <c r="Z178" s="29">
        <f t="shared" si="418"/>
        <v>2073.1075100020357</v>
      </c>
      <c r="AA178" s="29">
        <f t="shared" si="418"/>
        <v>2049.5672672206033</v>
      </c>
      <c r="AB178" s="29">
        <f t="shared" si="418"/>
        <v>2004.301206793104</v>
      </c>
      <c r="AC178" s="29">
        <f t="shared" si="418"/>
        <v>2461.2117512191717</v>
      </c>
      <c r="AD178" s="29">
        <f t="shared" si="418"/>
        <v>2538.7153414384557</v>
      </c>
      <c r="AE178" s="29">
        <f t="shared" si="418"/>
        <v>2473.1805277399576</v>
      </c>
      <c r="AF178" s="29">
        <f t="shared" si="418"/>
        <v>2505.6057889704489</v>
      </c>
      <c r="AG178" s="29">
        <f t="shared" si="418"/>
        <v>2583.2466275690704</v>
      </c>
      <c r="BO178" s="37">
        <v>7.8026366877362155E-2</v>
      </c>
      <c r="BP178" t="s">
        <v>227</v>
      </c>
    </row>
    <row r="179" spans="1:68" ht="15" customHeight="1" x14ac:dyDescent="0.25">
      <c r="A179" t="s">
        <v>205</v>
      </c>
      <c r="B179" t="s">
        <v>175</v>
      </c>
      <c r="C179" t="s">
        <v>171</v>
      </c>
      <c r="D179" t="s">
        <v>176</v>
      </c>
      <c r="E179" s="29">
        <f>$BO$179*E184</f>
        <v>645.54517389074954</v>
      </c>
      <c r="F179" s="29">
        <f t="shared" ref="F179:AG179" si="419">$BO$179*F184</f>
        <v>675.31524749215873</v>
      </c>
      <c r="G179" s="29">
        <f t="shared" si="419"/>
        <v>713.36536273622664</v>
      </c>
      <c r="H179" s="29">
        <f t="shared" si="419"/>
        <v>728.70492902897763</v>
      </c>
      <c r="I179" s="29">
        <f t="shared" si="419"/>
        <v>751.1021005936874</v>
      </c>
      <c r="J179" s="29">
        <f t="shared" si="419"/>
        <v>841.62422712642308</v>
      </c>
      <c r="K179" s="29">
        <f t="shared" si="419"/>
        <v>859.85095313263332</v>
      </c>
      <c r="L179" s="29">
        <f t="shared" si="419"/>
        <v>988.52554445152862</v>
      </c>
      <c r="M179" s="29">
        <f t="shared" si="419"/>
        <v>1107.1055036653388</v>
      </c>
      <c r="N179" s="29">
        <f t="shared" si="419"/>
        <v>1158.7266079398503</v>
      </c>
      <c r="O179" s="29">
        <f t="shared" si="419"/>
        <v>1282.5994857946637</v>
      </c>
      <c r="P179" s="29">
        <f t="shared" si="419"/>
        <v>1438.0292226679196</v>
      </c>
      <c r="Q179" s="29">
        <f t="shared" si="419"/>
        <v>1460.5755351011107</v>
      </c>
      <c r="R179" s="29">
        <f t="shared" si="419"/>
        <v>1397.2506335944565</v>
      </c>
      <c r="S179" s="29">
        <f t="shared" si="419"/>
        <v>1491.0485679751423</v>
      </c>
      <c r="T179" s="29">
        <f t="shared" si="419"/>
        <v>1677.9647175018329</v>
      </c>
      <c r="U179" s="29">
        <f t="shared" si="419"/>
        <v>1503.8009162941069</v>
      </c>
      <c r="V179" s="29">
        <f t="shared" si="419"/>
        <v>1520.2418425098931</v>
      </c>
      <c r="W179" s="29">
        <f t="shared" si="419"/>
        <v>1435.3713508287863</v>
      </c>
      <c r="X179" s="29">
        <f t="shared" si="419"/>
        <v>1491.1745206807677</v>
      </c>
      <c r="Y179" s="29">
        <f t="shared" si="419"/>
        <v>1416.8259561773305</v>
      </c>
      <c r="Z179" s="29">
        <f t="shared" si="419"/>
        <v>1378.2857251331195</v>
      </c>
      <c r="AA179" s="29">
        <f t="shared" si="419"/>
        <v>1362.6352195827419</v>
      </c>
      <c r="AB179" s="29">
        <f t="shared" si="419"/>
        <v>1332.5405117013479</v>
      </c>
      <c r="AC179" s="29">
        <f t="shared" si="419"/>
        <v>1636.3131226281362</v>
      </c>
      <c r="AD179" s="29">
        <f t="shared" si="419"/>
        <v>1687.8406442498685</v>
      </c>
      <c r="AE179" s="29">
        <f t="shared" si="419"/>
        <v>1644.2704493689434</v>
      </c>
      <c r="AF179" s="29">
        <f t="shared" si="419"/>
        <v>1665.8280745630439</v>
      </c>
      <c r="AG179" s="29">
        <f t="shared" si="419"/>
        <v>1717.4468444587449</v>
      </c>
      <c r="BO179" s="37">
        <v>5.1875084689149725E-2</v>
      </c>
      <c r="BP179" t="s">
        <v>227</v>
      </c>
    </row>
    <row r="180" spans="1:68" ht="15" customHeight="1" x14ac:dyDescent="0.25">
      <c r="A180" t="s">
        <v>205</v>
      </c>
      <c r="B180" t="s">
        <v>177</v>
      </c>
      <c r="C180" t="s">
        <v>171</v>
      </c>
      <c r="D180" t="s">
        <v>178</v>
      </c>
      <c r="E180" s="29">
        <f>E184*$BO$180</f>
        <v>610.45946585336571</v>
      </c>
      <c r="F180" s="29">
        <f t="shared" ref="F180:AG180" si="420">F184*$BO$180</f>
        <v>638.61152083597688</v>
      </c>
      <c r="G180" s="29">
        <f t="shared" si="420"/>
        <v>674.59359299299638</v>
      </c>
      <c r="H180" s="29">
        <f t="shared" si="420"/>
        <v>689.09944606762542</v>
      </c>
      <c r="I180" s="29">
        <f t="shared" si="420"/>
        <v>710.27931998351778</v>
      </c>
      <c r="J180" s="29">
        <f t="shared" si="420"/>
        <v>795.88152296805549</v>
      </c>
      <c r="K180" s="29">
        <f t="shared" si="420"/>
        <v>813.11761715948978</v>
      </c>
      <c r="L180" s="29">
        <f t="shared" si="420"/>
        <v>934.79867909354834</v>
      </c>
      <c r="M180" s="29">
        <f t="shared" si="420"/>
        <v>1046.9337573039343</v>
      </c>
      <c r="N180" s="29">
        <f t="shared" si="420"/>
        <v>1095.7492283456438</v>
      </c>
      <c r="O180" s="29">
        <f t="shared" si="420"/>
        <v>1212.8895523809163</v>
      </c>
      <c r="P180" s="29">
        <f t="shared" si="420"/>
        <v>1359.8716041210082</v>
      </c>
      <c r="Q180" s="29">
        <f t="shared" si="420"/>
        <v>1381.1925130234397</v>
      </c>
      <c r="R180" s="29">
        <f t="shared" si="420"/>
        <v>1321.309352072861</v>
      </c>
      <c r="S180" s="29">
        <f t="shared" si="420"/>
        <v>1410.0093210852126</v>
      </c>
      <c r="T180" s="29">
        <f t="shared" si="420"/>
        <v>1586.7664829608307</v>
      </c>
      <c r="U180" s="29">
        <f t="shared" si="420"/>
        <v>1422.0685727968341</v>
      </c>
      <c r="V180" s="29">
        <f t="shared" si="420"/>
        <v>1437.6159263233621</v>
      </c>
      <c r="W180" s="29">
        <f t="shared" si="420"/>
        <v>1357.3581889661168</v>
      </c>
      <c r="X180" s="29">
        <f t="shared" si="420"/>
        <v>1410.1284281973228</v>
      </c>
      <c r="Y180" s="29">
        <f t="shared" si="420"/>
        <v>1339.8207459321402</v>
      </c>
      <c r="Z180" s="29">
        <f t="shared" si="420"/>
        <v>1303.375196017618</v>
      </c>
      <c r="AA180" s="29">
        <f t="shared" si="420"/>
        <v>1288.5753033919229</v>
      </c>
      <c r="AB180" s="29">
        <f t="shared" si="420"/>
        <v>1260.1162581673079</v>
      </c>
      <c r="AC180" s="29">
        <f t="shared" si="420"/>
        <v>1547.3786734210435</v>
      </c>
      <c r="AD180" s="29">
        <f t="shared" si="420"/>
        <v>1596.1056480746777</v>
      </c>
      <c r="AE180" s="29">
        <f t="shared" si="420"/>
        <v>1554.9035154124049</v>
      </c>
      <c r="AF180" s="29">
        <f t="shared" si="420"/>
        <v>1575.2894727292896</v>
      </c>
      <c r="AG180" s="29">
        <f t="shared" si="420"/>
        <v>1624.1027362668624</v>
      </c>
      <c r="BO180" s="37">
        <v>4.9055647491829599E-2</v>
      </c>
      <c r="BP180" t="s">
        <v>227</v>
      </c>
    </row>
    <row r="181" spans="1:68" ht="15" customHeight="1" x14ac:dyDescent="0.25">
      <c r="A181" t="s">
        <v>205</v>
      </c>
      <c r="B181" t="s">
        <v>179</v>
      </c>
      <c r="C181" t="s">
        <v>171</v>
      </c>
      <c r="D181" t="s">
        <v>180</v>
      </c>
      <c r="E181" s="29">
        <f>E184*$BO$181</f>
        <v>1309.3256075668985</v>
      </c>
      <c r="F181" s="29">
        <f t="shared" ref="F181:AG181" si="421">F184*$BO$181</f>
        <v>1369.7066951839722</v>
      </c>
      <c r="G181" s="29">
        <f t="shared" si="421"/>
        <v>1446.881759416365</v>
      </c>
      <c r="H181" s="29">
        <f t="shared" si="421"/>
        <v>1477.9942016874736</v>
      </c>
      <c r="I181" s="29">
        <f t="shared" si="421"/>
        <v>1523.4212166398102</v>
      </c>
      <c r="J181" s="29">
        <f t="shared" si="421"/>
        <v>1707.0225246727941</v>
      </c>
      <c r="K181" s="29">
        <f t="shared" si="421"/>
        <v>1743.9908424098817</v>
      </c>
      <c r="L181" s="29">
        <f t="shared" si="421"/>
        <v>2004.9748049134068</v>
      </c>
      <c r="M181" s="29">
        <f t="shared" si="421"/>
        <v>2245.4843516072774</v>
      </c>
      <c r="N181" s="29">
        <f t="shared" si="421"/>
        <v>2350.1847450904106</v>
      </c>
      <c r="O181" s="29">
        <f t="shared" si="421"/>
        <v>2601.4296426097935</v>
      </c>
      <c r="P181" s="29">
        <f t="shared" si="421"/>
        <v>2916.6796714171969</v>
      </c>
      <c r="Q181" s="29">
        <f t="shared" si="421"/>
        <v>2962.4091810145792</v>
      </c>
      <c r="R181" s="29">
        <f t="shared" si="421"/>
        <v>2833.9705860211543</v>
      </c>
      <c r="S181" s="29">
        <f t="shared" si="421"/>
        <v>3024.2160442612249</v>
      </c>
      <c r="T181" s="29">
        <f t="shared" si="421"/>
        <v>3403.3283216686577</v>
      </c>
      <c r="U181" s="29">
        <f t="shared" si="421"/>
        <v>3050.0809672533665</v>
      </c>
      <c r="V181" s="29">
        <f t="shared" si="421"/>
        <v>3083.4272404145536</v>
      </c>
      <c r="W181" s="29">
        <f t="shared" si="421"/>
        <v>2911.2888485881235</v>
      </c>
      <c r="X181" s="29">
        <f t="shared" si="421"/>
        <v>3024.4715075649374</v>
      </c>
      <c r="Y181" s="29">
        <f t="shared" si="421"/>
        <v>2873.6741918581602</v>
      </c>
      <c r="Z181" s="29">
        <f t="shared" si="421"/>
        <v>2795.5050513104993</v>
      </c>
      <c r="AA181" s="29">
        <f t="shared" si="421"/>
        <v>2763.7619471602925</v>
      </c>
      <c r="AB181" s="29">
        <f t="shared" si="421"/>
        <v>2702.7224207645409</v>
      </c>
      <c r="AC181" s="29">
        <f t="shared" si="421"/>
        <v>3318.8485641399261</v>
      </c>
      <c r="AD181" s="29">
        <f t="shared" si="421"/>
        <v>3423.3591488092634</v>
      </c>
      <c r="AE181" s="29">
        <f t="shared" si="421"/>
        <v>3334.9879949511292</v>
      </c>
      <c r="AF181" s="29">
        <f t="shared" si="421"/>
        <v>3378.7122017867955</v>
      </c>
      <c r="AG181" s="29">
        <f t="shared" si="421"/>
        <v>3483.407860571137</v>
      </c>
      <c r="BO181" s="37">
        <v>0.10521552871170581</v>
      </c>
      <c r="BP181" t="s">
        <v>227</v>
      </c>
    </row>
    <row r="182" spans="1:68" ht="15" customHeight="1" x14ac:dyDescent="0.25">
      <c r="A182" t="s">
        <v>205</v>
      </c>
      <c r="B182" t="s">
        <v>181</v>
      </c>
      <c r="C182" t="s">
        <v>171</v>
      </c>
      <c r="D182" t="s">
        <v>182</v>
      </c>
      <c r="E182" s="29">
        <f>E184*$BO$182</f>
        <v>138.43102904231077</v>
      </c>
      <c r="F182" s="29">
        <f t="shared" ref="F182:AG182" si="422">F184*$BO$182</f>
        <v>144.81493847264579</v>
      </c>
      <c r="G182" s="29">
        <f t="shared" si="422"/>
        <v>152.97442416234327</v>
      </c>
      <c r="H182" s="29">
        <f t="shared" si="422"/>
        <v>156.26384840847297</v>
      </c>
      <c r="I182" s="29">
        <f t="shared" si="422"/>
        <v>161.06670904896578</v>
      </c>
      <c r="J182" s="29">
        <f t="shared" si="422"/>
        <v>180.47831900880661</v>
      </c>
      <c r="K182" s="29">
        <f t="shared" si="422"/>
        <v>184.38686722380564</v>
      </c>
      <c r="L182" s="29">
        <f t="shared" si="422"/>
        <v>211.97991076019497</v>
      </c>
      <c r="M182" s="29">
        <f t="shared" si="422"/>
        <v>237.40825635346715</v>
      </c>
      <c r="N182" s="29">
        <f t="shared" si="422"/>
        <v>248.47791169912145</v>
      </c>
      <c r="O182" s="29">
        <f t="shared" si="422"/>
        <v>275.04127340551128</v>
      </c>
      <c r="P182" s="29">
        <f t="shared" si="422"/>
        <v>308.37170369818938</v>
      </c>
      <c r="Q182" s="29">
        <f t="shared" si="422"/>
        <v>313.20654618090043</v>
      </c>
      <c r="R182" s="29">
        <f t="shared" si="422"/>
        <v>299.62712271974283</v>
      </c>
      <c r="S182" s="29">
        <f t="shared" si="422"/>
        <v>319.74119854824397</v>
      </c>
      <c r="T182" s="29">
        <f t="shared" si="422"/>
        <v>359.82359087356434</v>
      </c>
      <c r="U182" s="29">
        <f t="shared" si="422"/>
        <v>322.47581848174991</v>
      </c>
      <c r="V182" s="29">
        <f t="shared" si="422"/>
        <v>326.00141889905734</v>
      </c>
      <c r="W182" s="29">
        <f t="shared" si="422"/>
        <v>307.80174833544339</v>
      </c>
      <c r="X182" s="29">
        <f t="shared" si="422"/>
        <v>319.76820790925478</v>
      </c>
      <c r="Y182" s="29">
        <f t="shared" si="422"/>
        <v>303.82486465722809</v>
      </c>
      <c r="Z182" s="29">
        <f t="shared" si="422"/>
        <v>295.56027829091221</v>
      </c>
      <c r="AA182" s="29">
        <f t="shared" si="422"/>
        <v>292.20417607530203</v>
      </c>
      <c r="AB182" s="29">
        <f t="shared" si="422"/>
        <v>285.75065190806203</v>
      </c>
      <c r="AC182" s="29">
        <f t="shared" si="422"/>
        <v>350.89180209592092</v>
      </c>
      <c r="AD182" s="29">
        <f t="shared" si="422"/>
        <v>361.94138953084069</v>
      </c>
      <c r="AE182" s="29">
        <f t="shared" si="422"/>
        <v>352.59817521078253</v>
      </c>
      <c r="AF182" s="29">
        <f t="shared" si="422"/>
        <v>357.22100310885435</v>
      </c>
      <c r="AG182" s="29">
        <f t="shared" si="422"/>
        <v>368.29015786915227</v>
      </c>
      <c r="BO182" s="37">
        <v>1.1124119032437119E-2</v>
      </c>
      <c r="BP182" t="s">
        <v>227</v>
      </c>
    </row>
    <row r="183" spans="1:68" ht="15" customHeight="1" x14ac:dyDescent="0.25">
      <c r="A183" t="s">
        <v>205</v>
      </c>
      <c r="B183" t="s">
        <v>183</v>
      </c>
      <c r="C183" t="s">
        <v>2</v>
      </c>
      <c r="D183" t="s">
        <v>184</v>
      </c>
      <c r="E183" s="29">
        <f>E184-SUM(E176:E182)</f>
        <v>2108.4972506475387</v>
      </c>
      <c r="F183" s="29">
        <f t="shared" ref="F183" si="423">F184-SUM(F176:F182)</f>
        <v>2417.6615366033056</v>
      </c>
      <c r="G183" s="29">
        <f t="shared" ref="G183" si="424">G184-SUM(G176:G182)</f>
        <v>2860.9016369589972</v>
      </c>
      <c r="H183" s="29">
        <f t="shared" ref="H183" si="425">H184-SUM(H176:H182)</f>
        <v>3072.4827769877356</v>
      </c>
      <c r="I183" s="29">
        <f t="shared" ref="I183" si="426">I184-SUM(I176:I182)</f>
        <v>3215.102838697454</v>
      </c>
      <c r="J183" s="29">
        <f t="shared" ref="J183" si="427">J184-SUM(J176:J182)</f>
        <v>4148.8676703266883</v>
      </c>
      <c r="K183" s="29">
        <f t="shared" ref="K183" si="428">K184-SUM(K176:K182)</f>
        <v>4378.5191919877416</v>
      </c>
      <c r="L183" s="29">
        <f t="shared" ref="L183" si="429">L184-SUM(L176:L182)</f>
        <v>5235.667799352872</v>
      </c>
      <c r="M183" s="29">
        <f t="shared" ref="M183" si="430">M184-SUM(M176:M182)</f>
        <v>5819.6037789376933</v>
      </c>
      <c r="N183" s="29">
        <f t="shared" ref="N183" si="431">N184-SUM(N176:N182)</f>
        <v>5865.1842951775434</v>
      </c>
      <c r="O183" s="29">
        <f t="shared" ref="O183" si="432">O184-SUM(O176:O182)</f>
        <v>6531.7108857065359</v>
      </c>
      <c r="P183" s="29">
        <f t="shared" ref="P183" si="433">P184-SUM(P176:P182)</f>
        <v>10813.343021084194</v>
      </c>
      <c r="Q183" s="29">
        <f t="shared" ref="Q183" si="434">Q184-SUM(Q176:Q182)</f>
        <v>11460.928930091475</v>
      </c>
      <c r="R183" s="29">
        <f t="shared" ref="R183" si="435">R184-SUM(R176:R182)</f>
        <v>10944.898800620784</v>
      </c>
      <c r="S183" s="29">
        <f t="shared" ref="S183" si="436">S184-SUM(S176:S182)</f>
        <v>10467.703510561747</v>
      </c>
      <c r="T183" s="29">
        <f t="shared" ref="T183" si="437">T184-SUM(T176:T182)</f>
        <v>12830.740905351526</v>
      </c>
      <c r="U183" s="29">
        <f t="shared" ref="U183" si="438">U184-SUM(U176:U182)</f>
        <v>12332.663339940595</v>
      </c>
      <c r="V183" s="29">
        <f t="shared" ref="V183" si="439">V184-SUM(V176:V182)</f>
        <v>12159.778107438713</v>
      </c>
      <c r="W183" s="29">
        <f t="shared" ref="W183" si="440">W184-SUM(W176:W182)</f>
        <v>11730.891002949342</v>
      </c>
      <c r="X183" s="29">
        <f t="shared" ref="X183" si="441">X184-SUM(X176:X182)</f>
        <v>12423.225693949043</v>
      </c>
      <c r="Y183" s="29">
        <f t="shared" ref="Y183" si="442">Y184-SUM(Y176:Y182)</f>
        <v>11139.003820436494</v>
      </c>
      <c r="Z183" s="29">
        <f t="shared" ref="Z183" si="443">Z184-SUM(Z176:Z182)</f>
        <v>11108.113841726947</v>
      </c>
      <c r="AA183" s="29">
        <f t="shared" ref="AA183" si="444">AA184-SUM(AA176:AA182)</f>
        <v>11076.684262149838</v>
      </c>
      <c r="AB183" s="29">
        <f t="shared" ref="AB183" si="445">AB184-SUM(AB176:AB182)</f>
        <v>10646.208681450376</v>
      </c>
      <c r="AC183" s="29">
        <f t="shared" ref="AC183" si="446">AC184-SUM(AC176:AC182)</f>
        <v>14126.634521698343</v>
      </c>
      <c r="AD183" s="29">
        <f t="shared" ref="AD183" si="447">AD184-SUM(AD176:AD182)</f>
        <v>14569.398694103485</v>
      </c>
      <c r="AE183" s="29">
        <f t="shared" ref="AE183" si="448">AE184-SUM(AE176:AE182)</f>
        <v>14124.356445302401</v>
      </c>
      <c r="AF183" s="29">
        <f t="shared" ref="AF183" si="449">AF184-SUM(AF176:AF182)</f>
        <v>14097.438899129102</v>
      </c>
      <c r="AG183" s="29">
        <f t="shared" ref="AG183" si="450">AG184-SUM(AG176:AG182)</f>
        <v>14625.396167324299</v>
      </c>
      <c r="BO183" s="37"/>
    </row>
    <row r="184" spans="1:68" ht="15" customHeight="1" x14ac:dyDescent="0.25">
      <c r="A184" t="s">
        <v>205</v>
      </c>
      <c r="B184" t="s">
        <v>185</v>
      </c>
      <c r="C184" t="s">
        <v>2</v>
      </c>
      <c r="D184" t="s">
        <v>186</v>
      </c>
      <c r="E184" s="29">
        <v>12444.224</v>
      </c>
      <c r="F184" s="29">
        <v>13018.103999999999</v>
      </c>
      <c r="G184" s="29">
        <v>13751.599</v>
      </c>
      <c r="H184" s="29">
        <v>14047.300999999999</v>
      </c>
      <c r="I184" s="29">
        <v>14479.053</v>
      </c>
      <c r="J184" s="29">
        <v>16224.055</v>
      </c>
      <c r="K184" s="29">
        <v>16575.413</v>
      </c>
      <c r="L184" s="29">
        <v>19055.883000000002</v>
      </c>
      <c r="M184" s="29">
        <v>21341.758000000002</v>
      </c>
      <c r="N184" s="29">
        <v>22336.862000000001</v>
      </c>
      <c r="O184" s="29">
        <v>24724.769</v>
      </c>
      <c r="P184" s="29">
        <v>27721</v>
      </c>
      <c r="Q184" s="29">
        <v>28155.627</v>
      </c>
      <c r="R184" s="29">
        <v>26934.907999999999</v>
      </c>
      <c r="S184" s="29">
        <v>28743.057999999997</v>
      </c>
      <c r="T184" s="29">
        <v>32346.255000000001</v>
      </c>
      <c r="U184" s="29">
        <v>28988.885999999999</v>
      </c>
      <c r="V184" s="29">
        <v>29305.819</v>
      </c>
      <c r="W184" s="29">
        <v>27669.763999999999</v>
      </c>
      <c r="X184" s="29">
        <v>28745.486000000001</v>
      </c>
      <c r="Y184" s="29">
        <v>27312.262999999999</v>
      </c>
      <c r="Z184" s="29">
        <v>26569.32</v>
      </c>
      <c r="AA184" s="29">
        <v>26267.624</v>
      </c>
      <c r="AB184" s="29">
        <v>25687.486000000001</v>
      </c>
      <c r="AC184" s="29">
        <v>31543.334000000003</v>
      </c>
      <c r="AD184" s="29">
        <v>32536.634000000002</v>
      </c>
      <c r="AE184" s="29">
        <v>31696.727999999999</v>
      </c>
      <c r="AF184" s="29">
        <v>32112.295999999998</v>
      </c>
      <c r="AG184" s="29">
        <v>33107.355000000003</v>
      </c>
      <c r="BO184" s="37"/>
    </row>
    <row r="185" spans="1:68" ht="15" customHeight="1" x14ac:dyDescent="0.25">
      <c r="A185" t="s">
        <v>206</v>
      </c>
      <c r="B185" t="s">
        <v>168</v>
      </c>
      <c r="C185" t="s">
        <v>2</v>
      </c>
      <c r="D185" t="s">
        <v>169</v>
      </c>
      <c r="E185" s="29">
        <f>Landwirtschaft!C131+Fischerei!C131</f>
        <v>26287.905999999999</v>
      </c>
      <c r="F185" s="29">
        <f>Landwirtschaft!D131+Fischerei!D131</f>
        <v>27103</v>
      </c>
      <c r="G185" s="29">
        <f>Landwirtschaft!E131+Fischerei!E131</f>
        <v>16547.52</v>
      </c>
      <c r="H185" s="29">
        <f>Landwirtschaft!F131+Fischerei!F131</f>
        <v>13449.706</v>
      </c>
      <c r="I185" s="29">
        <f>Landwirtschaft!G131+Fischerei!G131</f>
        <v>9451.9809999999998</v>
      </c>
      <c r="J185" s="29">
        <f>Landwirtschaft!H131+Fischerei!H131</f>
        <v>11684.494000000001</v>
      </c>
      <c r="K185" s="29">
        <f>Landwirtschaft!I131+Fischerei!I131</f>
        <v>9862.4740000000002</v>
      </c>
      <c r="L185" s="29">
        <f>Landwirtschaft!J131+Fischerei!J131</f>
        <v>10663.678</v>
      </c>
      <c r="M185" s="29">
        <f>Landwirtschaft!K131+Fischerei!K131</f>
        <v>9031.9969999999994</v>
      </c>
      <c r="N185" s="29">
        <f>Landwirtschaft!L131+Fischerei!L131</f>
        <v>5442.2349999999997</v>
      </c>
      <c r="O185" s="29">
        <f>Landwirtschaft!M131+Fischerei!M131</f>
        <v>4629.7749999999996</v>
      </c>
      <c r="P185" s="29">
        <f>Landwirtschaft!N131+Fischerei!N131</f>
        <v>3355.4340000000002</v>
      </c>
      <c r="Q185" s="29">
        <f>Landwirtschaft!O131+Fischerei!O131</f>
        <v>3239.5749999999998</v>
      </c>
      <c r="R185" s="29">
        <f>Landwirtschaft!P131+Fischerei!P131</f>
        <v>2816.2370000000001</v>
      </c>
      <c r="S185" s="29">
        <f>Landwirtschaft!Q131+Fischerei!Q131</f>
        <v>2697.0210000000002</v>
      </c>
      <c r="T185" s="29">
        <f>Landwirtschaft!R131+Fischerei!R131</f>
        <v>2498.3409999999999</v>
      </c>
      <c r="U185" s="29">
        <f>Landwirtschaft!S131+Fischerei!S131</f>
        <v>3040.5140000000001</v>
      </c>
      <c r="V185" s="29">
        <f>Landwirtschaft!T131+Fischerei!T131</f>
        <v>3074.7560000000003</v>
      </c>
      <c r="W185" s="29">
        <f>Landwirtschaft!U131+Fischerei!U131</f>
        <v>3414.134</v>
      </c>
      <c r="X185" s="29">
        <f>Landwirtschaft!V131+Fischerei!V131</f>
        <v>4424.7730000000001</v>
      </c>
      <c r="Y185" s="29">
        <f>Landwirtschaft!W131+Fischerei!W131</f>
        <v>4568.58</v>
      </c>
      <c r="Z185" s="29">
        <f>Landwirtschaft!X131+Fischerei!X131</f>
        <v>5055.4309999999996</v>
      </c>
      <c r="AA185" s="29">
        <f>Landwirtschaft!Y131+Fischerei!Y131</f>
        <v>5789.0060000000003</v>
      </c>
      <c r="AB185" s="29">
        <f>Landwirtschaft!Z131+Fischerei!Z131</f>
        <v>5460.6109999999999</v>
      </c>
      <c r="AC185" s="29">
        <f>Landwirtschaft!AA131+Fischerei!AA131</f>
        <v>4897.2259999999997</v>
      </c>
      <c r="AD185" s="29">
        <f>Landwirtschaft!AB131+Fischerei!AB131</f>
        <v>5335.6620000000003</v>
      </c>
      <c r="AE185" s="29">
        <f>Landwirtschaft!AC131+Fischerei!AC131</f>
        <v>5274.1890000000003</v>
      </c>
      <c r="AF185" s="29">
        <f>Landwirtschaft!AD131+Fischerei!AD131</f>
        <v>5767.0590000000002</v>
      </c>
      <c r="AG185" s="29">
        <f>Landwirtschaft!AE131+Fischerei!AE131</f>
        <v>6582.0339999999997</v>
      </c>
      <c r="BC185" s="31">
        <f>W185/W193</f>
        <v>0.1474179256788925</v>
      </c>
      <c r="BD185" s="31">
        <f t="shared" ref="BD185:BM185" si="451">X185/X193</f>
        <v>0.17771543026610886</v>
      </c>
      <c r="BE185" s="31">
        <f t="shared" si="451"/>
        <v>0.17279548162384287</v>
      </c>
      <c r="BF185" s="31">
        <f t="shared" si="451"/>
        <v>0.19678344304453577</v>
      </c>
      <c r="BG185" s="31">
        <f t="shared" si="451"/>
        <v>0.22016578021096186</v>
      </c>
      <c r="BH185" s="31">
        <f t="shared" si="451"/>
        <v>0.2082692719534063</v>
      </c>
      <c r="BI185" s="31">
        <f t="shared" si="451"/>
        <v>0.19232279835019239</v>
      </c>
      <c r="BJ185" s="31">
        <f t="shared" si="451"/>
        <v>0.20658954766451715</v>
      </c>
      <c r="BK185" s="31">
        <f t="shared" si="451"/>
        <v>0.20067265162626913</v>
      </c>
      <c r="BL185" s="31">
        <f t="shared" si="451"/>
        <v>0.21062604271059471</v>
      </c>
      <c r="BM185" s="31">
        <f t="shared" si="451"/>
        <v>0.22263179526179613</v>
      </c>
      <c r="BO185" s="37">
        <v>0.1508334098721639</v>
      </c>
    </row>
    <row r="186" spans="1:68" ht="15" customHeight="1" x14ac:dyDescent="0.25">
      <c r="A186" t="s">
        <v>206</v>
      </c>
      <c r="B186" t="s">
        <v>170</v>
      </c>
      <c r="C186" t="s">
        <v>171</v>
      </c>
      <c r="D186" t="s">
        <v>172</v>
      </c>
      <c r="E186" s="29">
        <f>E193*$BO$186</f>
        <v>3057.3594832021568</v>
      </c>
      <c r="F186" s="29">
        <f t="shared" ref="F186:X186" si="452">F193*$BO$186</f>
        <v>2888.0495146341491</v>
      </c>
      <c r="G186" s="29">
        <f t="shared" si="452"/>
        <v>2366.3226159627525</v>
      </c>
      <c r="H186" s="29">
        <f t="shared" si="452"/>
        <v>1801.8276676579655</v>
      </c>
      <c r="I186" s="29">
        <f t="shared" si="452"/>
        <v>1474.9457136038727</v>
      </c>
      <c r="J186" s="29">
        <f t="shared" si="452"/>
        <v>1749.3868938705348</v>
      </c>
      <c r="K186" s="29">
        <f t="shared" si="452"/>
        <v>1766.9113910524441</v>
      </c>
      <c r="L186" s="29">
        <f t="shared" si="452"/>
        <v>1604.8918727961584</v>
      </c>
      <c r="M186" s="29">
        <f t="shared" si="452"/>
        <v>1793.7780082864483</v>
      </c>
      <c r="N186" s="29">
        <f t="shared" si="452"/>
        <v>1346.7002858643252</v>
      </c>
      <c r="O186" s="29">
        <f t="shared" si="452"/>
        <v>1236.0861841749127</v>
      </c>
      <c r="P186" s="29">
        <f t="shared" si="452"/>
        <v>1628.0558827942004</v>
      </c>
      <c r="Q186" s="29">
        <f t="shared" si="452"/>
        <v>964.31265068825371</v>
      </c>
      <c r="R186" s="29">
        <f t="shared" si="452"/>
        <v>1606.4209043687674</v>
      </c>
      <c r="S186" s="29">
        <f t="shared" si="452"/>
        <v>1725.6668182872802</v>
      </c>
      <c r="T186" s="29">
        <f t="shared" si="452"/>
        <v>2174.279325368695</v>
      </c>
      <c r="U186" s="29">
        <f t="shared" si="452"/>
        <v>3083.5695542163039</v>
      </c>
      <c r="V186" s="29">
        <f t="shared" si="452"/>
        <v>2634.8892003884948</v>
      </c>
      <c r="W186" s="29">
        <f t="shared" si="452"/>
        <v>2297.2231845391339</v>
      </c>
      <c r="X186" s="29">
        <f t="shared" si="452"/>
        <v>2469.6691804960233</v>
      </c>
      <c r="Y186">
        <f>'Totale Verbräuche Odyssee'!W183*1000</f>
        <v>2482.8000000000002</v>
      </c>
      <c r="Z186">
        <f>'Totale Verbräuche Odyssee'!X183*1000</f>
        <v>2691.8</v>
      </c>
      <c r="AA186">
        <f>'Totale Verbräuche Odyssee'!Y183*1000</f>
        <v>3011.8</v>
      </c>
      <c r="AB186">
        <f>'Totale Verbräuche Odyssee'!Z183*1000</f>
        <v>3220.9</v>
      </c>
      <c r="AC186">
        <f>'Totale Verbräuche Odyssee'!AA183*1000</f>
        <v>3360.5</v>
      </c>
      <c r="AD186">
        <f>'Totale Verbräuche Odyssee'!AB183*1000</f>
        <v>3286.1</v>
      </c>
      <c r="AE186">
        <f>'Totale Verbräuche Odyssee'!AC183*1000</f>
        <v>3023.2999999999997</v>
      </c>
      <c r="AF186">
        <f>'Totale Verbräuche Odyssee'!AD183*1000</f>
        <v>3627.9</v>
      </c>
      <c r="AG186">
        <f>'Totale Verbräuche Odyssee'!AE183*1000</f>
        <v>4325.5999999999995</v>
      </c>
      <c r="BC186" s="31">
        <f>W186/W193</f>
        <v>9.9191149698933556E-2</v>
      </c>
      <c r="BD186" s="31">
        <f t="shared" ref="BD186:BM186" si="453">X186/X193</f>
        <v>9.9191149698933542E-2</v>
      </c>
      <c r="BE186" s="31">
        <f t="shared" si="453"/>
        <v>9.3905901128069791E-2</v>
      </c>
      <c r="BF186" s="31">
        <f t="shared" si="453"/>
        <v>0.10477873637030778</v>
      </c>
      <c r="BG186" s="31">
        <f t="shared" si="453"/>
        <v>0.11454389524546614</v>
      </c>
      <c r="BH186" s="31">
        <f t="shared" si="453"/>
        <v>0.12284605111675716</v>
      </c>
      <c r="BI186" s="31">
        <f t="shared" si="453"/>
        <v>0.13197282785311962</v>
      </c>
      <c r="BJ186" s="31">
        <f t="shared" si="453"/>
        <v>0.1272333053668635</v>
      </c>
      <c r="BK186" s="31">
        <f t="shared" si="453"/>
        <v>0.11503069527119703</v>
      </c>
      <c r="BL186" s="31">
        <f t="shared" si="453"/>
        <v>0.13249911616124727</v>
      </c>
      <c r="BM186" s="31">
        <f t="shared" si="453"/>
        <v>0.14630980234748489</v>
      </c>
      <c r="BO186" s="37">
        <v>9.9191149698933542E-2</v>
      </c>
    </row>
    <row r="187" spans="1:68" ht="15" customHeight="1" x14ac:dyDescent="0.25">
      <c r="A187" t="s">
        <v>206</v>
      </c>
      <c r="B187" t="s">
        <v>173</v>
      </c>
      <c r="C187" t="s">
        <v>171</v>
      </c>
      <c r="D187" t="s">
        <v>174</v>
      </c>
      <c r="E187" s="29">
        <f>E193*$BO$187</f>
        <v>2404.9993717824473</v>
      </c>
      <c r="F187" s="29">
        <f t="shared" ref="F187:X187" si="454">F193*$BO$187</f>
        <v>2271.8156980012764</v>
      </c>
      <c r="G187" s="29">
        <f t="shared" si="454"/>
        <v>1861.4115991569577</v>
      </c>
      <c r="H187" s="29">
        <f t="shared" si="454"/>
        <v>1417.3650277588602</v>
      </c>
      <c r="I187" s="29">
        <f t="shared" si="454"/>
        <v>1160.2310863736852</v>
      </c>
      <c r="J187" s="29">
        <f t="shared" si="454"/>
        <v>1376.1137360126691</v>
      </c>
      <c r="K187" s="29">
        <f t="shared" si="454"/>
        <v>1389.89896635436</v>
      </c>
      <c r="L187" s="29">
        <f t="shared" si="454"/>
        <v>1262.4501525123087</v>
      </c>
      <c r="M187" s="29">
        <f t="shared" si="454"/>
        <v>1411.0329540076616</v>
      </c>
      <c r="N187" s="29">
        <f t="shared" si="454"/>
        <v>1059.3498603215412</v>
      </c>
      <c r="O187" s="29">
        <f t="shared" si="454"/>
        <v>972.33789900821512</v>
      </c>
      <c r="P187" s="29">
        <f t="shared" si="454"/>
        <v>1280.6715719428121</v>
      </c>
      <c r="Q187" s="29">
        <f t="shared" si="454"/>
        <v>758.55369048003104</v>
      </c>
      <c r="R187" s="29">
        <f t="shared" si="454"/>
        <v>1263.6529289577231</v>
      </c>
      <c r="S187" s="29">
        <f t="shared" si="454"/>
        <v>1357.4549007694509</v>
      </c>
      <c r="T187" s="29">
        <f t="shared" si="454"/>
        <v>1710.3452964302651</v>
      </c>
      <c r="U187" s="29">
        <f t="shared" si="454"/>
        <v>2425.6169029133875</v>
      </c>
      <c r="V187" s="29">
        <f t="shared" si="454"/>
        <v>2072.6731372176291</v>
      </c>
      <c r="W187" s="29">
        <f t="shared" si="454"/>
        <v>1807.0561692255476</v>
      </c>
      <c r="X187" s="29">
        <f t="shared" si="454"/>
        <v>1942.7067246219133</v>
      </c>
      <c r="Y187" s="29">
        <f>$BO$187*Y193</f>
        <v>2062.9572940140606</v>
      </c>
      <c r="Z187" s="29">
        <f t="shared" ref="Z187:AG187" si="455">$BO$187*Z193</f>
        <v>2004.5228797014026</v>
      </c>
      <c r="AA187" s="29">
        <f t="shared" si="455"/>
        <v>2051.6135867183289</v>
      </c>
      <c r="AB187" s="29">
        <f t="shared" si="455"/>
        <v>2045.7729230257239</v>
      </c>
      <c r="AC187" s="29">
        <f t="shared" si="455"/>
        <v>1986.8302449592268</v>
      </c>
      <c r="AD187" s="29">
        <f t="shared" si="455"/>
        <v>2015.2148327546076</v>
      </c>
      <c r="AE187" s="29">
        <f t="shared" si="455"/>
        <v>2050.7318887726151</v>
      </c>
      <c r="AF187" s="29">
        <f t="shared" si="455"/>
        <v>2136.4056198676271</v>
      </c>
      <c r="AG187" s="29">
        <f t="shared" si="455"/>
        <v>2306.8232418435746</v>
      </c>
      <c r="BO187" s="37">
        <v>7.8026366877362155E-2</v>
      </c>
    </row>
    <row r="188" spans="1:68" ht="15" customHeight="1" x14ac:dyDescent="0.25">
      <c r="A188" t="s">
        <v>206</v>
      </c>
      <c r="B188" t="s">
        <v>175</v>
      </c>
      <c r="C188" t="s">
        <v>171</v>
      </c>
      <c r="D188" t="s">
        <v>176</v>
      </c>
      <c r="E188" s="29">
        <f>E193*$BO$188</f>
        <v>1598.9408591157012</v>
      </c>
      <c r="F188" s="29">
        <f t="shared" ref="F188:X188" si="456">F193*$BO$188</f>
        <v>1510.3949658092833</v>
      </c>
      <c r="G188" s="29">
        <f t="shared" si="456"/>
        <v>1237.5417209851928</v>
      </c>
      <c r="H188" s="29">
        <f t="shared" si="456"/>
        <v>942.3215996458506</v>
      </c>
      <c r="I188" s="29">
        <f t="shared" si="456"/>
        <v>771.36855492987502</v>
      </c>
      <c r="J188" s="29">
        <f t="shared" si="456"/>
        <v>914.89607237205234</v>
      </c>
      <c r="K188" s="29">
        <f t="shared" si="456"/>
        <v>924.06105108442307</v>
      </c>
      <c r="L188" s="29">
        <f t="shared" si="456"/>
        <v>839.32792462757322</v>
      </c>
      <c r="M188" s="29">
        <f t="shared" si="456"/>
        <v>938.1117808980722</v>
      </c>
      <c r="N188" s="29">
        <f t="shared" si="456"/>
        <v>704.29863543425711</v>
      </c>
      <c r="O188" s="29">
        <f t="shared" si="456"/>
        <v>646.44956411722012</v>
      </c>
      <c r="P188" s="29">
        <f t="shared" si="456"/>
        <v>851.44226127994557</v>
      </c>
      <c r="Q188" s="29">
        <f t="shared" si="456"/>
        <v>504.31717520267284</v>
      </c>
      <c r="R188" s="29">
        <f t="shared" si="456"/>
        <v>840.12757905805643</v>
      </c>
      <c r="S188" s="29">
        <f t="shared" si="456"/>
        <v>902.49092399491246</v>
      </c>
      <c r="T188" s="29">
        <f t="shared" si="456"/>
        <v>1137.1067326441228</v>
      </c>
      <c r="U188" s="29">
        <f t="shared" si="456"/>
        <v>1612.6482277437929</v>
      </c>
      <c r="V188" s="29">
        <f t="shared" si="456"/>
        <v>1377.9969365366549</v>
      </c>
      <c r="W188" s="29">
        <f t="shared" si="456"/>
        <v>1201.4040326132749</v>
      </c>
      <c r="X188" s="29">
        <f t="shared" si="456"/>
        <v>1291.5900085972251</v>
      </c>
      <c r="Y188">
        <f>'Totale Verbräuche Odyssee'!W185*1000</f>
        <v>980</v>
      </c>
      <c r="Z188">
        <f>'Totale Verbräuche Odyssee'!X185*1000</f>
        <v>1038.8</v>
      </c>
      <c r="AA188">
        <f>'Totale Verbräuche Odyssee'!Y185*1000</f>
        <v>1046.8</v>
      </c>
      <c r="AB188">
        <f>'Totale Verbräuche Odyssee'!Z185*1000</f>
        <v>1186</v>
      </c>
      <c r="AC188">
        <f>'Totale Verbräuche Odyssee'!AA185*1000</f>
        <v>1023.3000000000001</v>
      </c>
      <c r="AD188">
        <f>'Totale Verbräuche Odyssee'!AB185*1000</f>
        <v>1049.5</v>
      </c>
      <c r="AE188">
        <f>'Totale Verbräuche Odyssee'!AC185*1000</f>
        <v>1162.8</v>
      </c>
      <c r="AF188">
        <f>'Totale Verbräuche Odyssee'!AD185*1000</f>
        <v>1372.1000000000001</v>
      </c>
      <c r="AG188">
        <f>'Totale Verbräuche Odyssee'!AE185*1000</f>
        <v>1372.1000000000001</v>
      </c>
      <c r="BO188" s="37">
        <v>5.1875084689149725E-2</v>
      </c>
    </row>
    <row r="189" spans="1:68" ht="15" customHeight="1" x14ac:dyDescent="0.25">
      <c r="A189" t="s">
        <v>206</v>
      </c>
      <c r="B189" t="s">
        <v>177</v>
      </c>
      <c r="C189" t="s">
        <v>171</v>
      </c>
      <c r="D189" t="s">
        <v>178</v>
      </c>
      <c r="E189" s="29">
        <f>E193*$BO$189</f>
        <v>1512.0376114097994</v>
      </c>
      <c r="F189" s="29">
        <f t="shared" ref="F189:X189" si="457">F193*$BO$189</f>
        <v>1428.3042323721106</v>
      </c>
      <c r="G189" s="29">
        <f t="shared" si="457"/>
        <v>1170.2806999711679</v>
      </c>
      <c r="H189" s="29">
        <f t="shared" si="457"/>
        <v>891.10594215246795</v>
      </c>
      <c r="I189" s="29">
        <f t="shared" si="457"/>
        <v>729.44428223433079</v>
      </c>
      <c r="J189" s="29">
        <f t="shared" si="457"/>
        <v>865.17100621389761</v>
      </c>
      <c r="K189" s="29">
        <f t="shared" si="457"/>
        <v>873.83786367886898</v>
      </c>
      <c r="L189" s="29">
        <f t="shared" si="457"/>
        <v>793.71002567618211</v>
      </c>
      <c r="M189" s="29">
        <f t="shared" si="457"/>
        <v>887.12492919156352</v>
      </c>
      <c r="N189" s="29">
        <f t="shared" si="457"/>
        <v>666.01964692437446</v>
      </c>
      <c r="O189" s="29">
        <f t="shared" si="457"/>
        <v>611.31470201173818</v>
      </c>
      <c r="P189" s="29">
        <f t="shared" si="457"/>
        <v>805.16594197930158</v>
      </c>
      <c r="Q189" s="29">
        <f t="shared" si="457"/>
        <v>476.90728061581672</v>
      </c>
      <c r="R189" s="29">
        <f t="shared" si="457"/>
        <v>794.4662184822688</v>
      </c>
      <c r="S189" s="29">
        <f t="shared" si="457"/>
        <v>853.44008395093886</v>
      </c>
      <c r="T189" s="29">
        <f t="shared" si="457"/>
        <v>1075.304404251769</v>
      </c>
      <c r="U189" s="29">
        <f t="shared" si="457"/>
        <v>1524.9999775917456</v>
      </c>
      <c r="V189" s="29">
        <f t="shared" si="457"/>
        <v>1303.1021032280307</v>
      </c>
      <c r="W189" s="29">
        <f t="shared" si="457"/>
        <v>1136.107113314582</v>
      </c>
      <c r="X189" s="29">
        <f t="shared" si="457"/>
        <v>1221.3914357033727</v>
      </c>
      <c r="Y189">
        <f>'Totale Verbräuche Odyssee'!W186*1000</f>
        <v>2468.5</v>
      </c>
      <c r="Z189">
        <f>'Totale Verbräuche Odyssee'!X186*1000</f>
        <v>2608.4</v>
      </c>
      <c r="AA189">
        <f>'Totale Verbräuche Odyssee'!Y186*1000</f>
        <v>3000.7999999999997</v>
      </c>
      <c r="AB189">
        <f>'Totale Verbräuche Odyssee'!Z186*1000</f>
        <v>3093</v>
      </c>
      <c r="AC189">
        <f>'Totale Verbräuche Odyssee'!AA186*1000</f>
        <v>3430.2000000000003</v>
      </c>
      <c r="AD189">
        <f>'Totale Verbräuche Odyssee'!AB186*1000</f>
        <v>2687.3</v>
      </c>
      <c r="AE189">
        <f>'Totale Verbräuche Odyssee'!AC186*1000</f>
        <v>2465.1</v>
      </c>
      <c r="AF189">
        <f>'Totale Verbräuche Odyssee'!AD186*1000</f>
        <v>2302.2999999999997</v>
      </c>
      <c r="AG189">
        <f>'Totale Verbräuche Odyssee'!AE186*1000</f>
        <v>3476.7000000000003</v>
      </c>
      <c r="BO189" s="37">
        <v>4.9055647491829599E-2</v>
      </c>
    </row>
    <row r="190" spans="1:68" ht="15" customHeight="1" x14ac:dyDescent="0.25">
      <c r="A190" t="s">
        <v>206</v>
      </c>
      <c r="B190" t="s">
        <v>179</v>
      </c>
      <c r="C190" t="s">
        <v>171</v>
      </c>
      <c r="D190" t="s">
        <v>180</v>
      </c>
      <c r="E190" s="29">
        <f>E193*$BO$190</f>
        <v>3243.048351221209</v>
      </c>
      <c r="F190" s="29">
        <f t="shared" ref="F190:X190" si="458">F193*$BO$190</f>
        <v>3063.4553339700265</v>
      </c>
      <c r="G190" s="29">
        <f t="shared" si="458"/>
        <v>2510.0413282503232</v>
      </c>
      <c r="H190" s="29">
        <f t="shared" si="458"/>
        <v>1911.2617534470505</v>
      </c>
      <c r="I190" s="29">
        <f t="shared" si="458"/>
        <v>1564.5266089658419</v>
      </c>
      <c r="J190" s="29">
        <f t="shared" si="458"/>
        <v>1855.6359868656311</v>
      </c>
      <c r="K190" s="29">
        <f t="shared" si="458"/>
        <v>1874.2248351852431</v>
      </c>
      <c r="L190" s="29">
        <f t="shared" si="458"/>
        <v>1702.3650540788419</v>
      </c>
      <c r="M190" s="29">
        <f t="shared" si="458"/>
        <v>1902.7231976455096</v>
      </c>
      <c r="N190" s="29">
        <f t="shared" si="458"/>
        <v>1428.492189308133</v>
      </c>
      <c r="O190" s="29">
        <f t="shared" si="458"/>
        <v>1311.1599350944582</v>
      </c>
      <c r="P190" s="29">
        <f t="shared" si="458"/>
        <v>1726.9359312833576</v>
      </c>
      <c r="Q190" s="29">
        <f t="shared" si="458"/>
        <v>1022.8802236238416</v>
      </c>
      <c r="R190" s="29">
        <f t="shared" si="458"/>
        <v>1703.986951453933</v>
      </c>
      <c r="S190" s="29">
        <f t="shared" si="458"/>
        <v>1830.4752714071572</v>
      </c>
      <c r="T190" s="29">
        <f t="shared" si="458"/>
        <v>2306.3342796202901</v>
      </c>
      <c r="U190" s="29">
        <f t="shared" si="458"/>
        <v>3270.8502920969331</v>
      </c>
      <c r="V190" s="29">
        <f t="shared" si="458"/>
        <v>2794.9193164621611</v>
      </c>
      <c r="W190" s="29">
        <f t="shared" si="458"/>
        <v>2436.7451396994156</v>
      </c>
      <c r="X190" s="29">
        <f t="shared" si="458"/>
        <v>2619.6646511063482</v>
      </c>
      <c r="Y190">
        <f>'Totale Verbräuche Odyssee'!W187*1000</f>
        <v>1626.5</v>
      </c>
      <c r="Z190">
        <f>'Totale Verbräuche Odyssee'!X187*1000</f>
        <v>1681.8999999999999</v>
      </c>
      <c r="AA190">
        <f>'Totale Verbräuche Odyssee'!Y187*1000</f>
        <v>1687.5</v>
      </c>
      <c r="AB190">
        <f>'Totale Verbräuche Odyssee'!Z187*1000</f>
        <v>1744.2</v>
      </c>
      <c r="AC190">
        <f>'Totale Verbräuche Odyssee'!AA187*1000</f>
        <v>1546.5</v>
      </c>
      <c r="AD190">
        <f>'Totale Verbräuche Odyssee'!AB187*1000</f>
        <v>1564.1000000000001</v>
      </c>
      <c r="AE190">
        <f>'Totale Verbräuche Odyssee'!AC187*1000</f>
        <v>1569.8000000000002</v>
      </c>
      <c r="AF190">
        <f>'Totale Verbräuche Odyssee'!AD187*1000</f>
        <v>1779.1</v>
      </c>
      <c r="AG190">
        <f>'Totale Verbräuche Odyssee'!AE187*1000</f>
        <v>1767.4</v>
      </c>
      <c r="BO190" s="37">
        <v>0.10521552871170581</v>
      </c>
    </row>
    <row r="191" spans="1:68" ht="15" customHeight="1" x14ac:dyDescent="0.25">
      <c r="A191" t="s">
        <v>206</v>
      </c>
      <c r="B191" t="s">
        <v>181</v>
      </c>
      <c r="C191" t="s">
        <v>171</v>
      </c>
      <c r="D191" t="s">
        <v>182</v>
      </c>
      <c r="E191" s="29">
        <f>E193*$BO$191</f>
        <v>342.87767526962028</v>
      </c>
      <c r="F191" s="29">
        <f t="shared" ref="F191:X191" si="459">F193*$BO$191</f>
        <v>323.88984974843913</v>
      </c>
      <c r="G191" s="29">
        <f t="shared" si="459"/>
        <v>265.379063848079</v>
      </c>
      <c r="H191" s="29">
        <f t="shared" si="459"/>
        <v>202.07191379274093</v>
      </c>
      <c r="I191" s="29">
        <f t="shared" si="459"/>
        <v>165.41265762432022</v>
      </c>
      <c r="J191" s="29">
        <f t="shared" si="459"/>
        <v>196.19077004619598</v>
      </c>
      <c r="K191" s="29">
        <f t="shared" si="459"/>
        <v>198.15611265213275</v>
      </c>
      <c r="L191" s="29">
        <f t="shared" si="459"/>
        <v>179.98589875571676</v>
      </c>
      <c r="M191" s="29">
        <f t="shared" si="459"/>
        <v>201.16915816090159</v>
      </c>
      <c r="N191" s="29">
        <f t="shared" si="459"/>
        <v>151.03015063785389</v>
      </c>
      <c r="O191" s="29">
        <f t="shared" si="459"/>
        <v>138.62496693352227</v>
      </c>
      <c r="P191" s="29">
        <f t="shared" si="459"/>
        <v>182.58370314924275</v>
      </c>
      <c r="Q191" s="29">
        <f t="shared" si="459"/>
        <v>108.1460265689049</v>
      </c>
      <c r="R191" s="29">
        <f t="shared" si="459"/>
        <v>180.15737705060178</v>
      </c>
      <c r="S191" s="29">
        <f t="shared" si="459"/>
        <v>193.5306038413741</v>
      </c>
      <c r="T191" s="29">
        <f t="shared" si="459"/>
        <v>243.84173485821071</v>
      </c>
      <c r="U191" s="29">
        <f t="shared" si="459"/>
        <v>345.81709023451339</v>
      </c>
      <c r="V191" s="29">
        <f t="shared" si="459"/>
        <v>295.49835032025857</v>
      </c>
      <c r="W191" s="29">
        <f t="shared" si="459"/>
        <v>257.62967993063131</v>
      </c>
      <c r="X191" s="29">
        <f t="shared" si="459"/>
        <v>276.96920559914201</v>
      </c>
      <c r="Y191">
        <f>'Totale Verbräuche Odyssee'!W188*1000</f>
        <v>3164.5</v>
      </c>
      <c r="Z191">
        <f>'Totale Verbräuche Odyssee'!X188*1000</f>
        <v>3331.6</v>
      </c>
      <c r="AA191">
        <f>'Totale Verbräuche Odyssee'!Y188*1000</f>
        <v>2443.2999999999997</v>
      </c>
      <c r="AB191">
        <f>'Totale Verbräuche Odyssee'!Z188*1000</f>
        <v>2290.7000000000003</v>
      </c>
      <c r="AC191">
        <f>'Totale Verbräuche Odyssee'!AA188*1000</f>
        <v>2290.7000000000003</v>
      </c>
      <c r="AD191">
        <f>'Totale Verbräuche Odyssee'!AB188*1000</f>
        <v>2390.8999999999996</v>
      </c>
      <c r="AE191">
        <f>'Totale Verbräuche Odyssee'!AC188*1000</f>
        <v>2581.4</v>
      </c>
      <c r="AF191">
        <f>'Totale Verbräuche Odyssee'!AD188*1000</f>
        <v>2395.3000000000002</v>
      </c>
      <c r="AG191">
        <f>'Totale Verbräuche Odyssee'!AE188*1000</f>
        <v>2407</v>
      </c>
      <c r="BO191" s="37">
        <v>1.1124119032437119E-2</v>
      </c>
    </row>
    <row r="192" spans="1:68" ht="15" customHeight="1" x14ac:dyDescent="0.25">
      <c r="A192" t="s">
        <v>206</v>
      </c>
      <c r="B192" t="s">
        <v>183</v>
      </c>
      <c r="C192" t="s">
        <v>2</v>
      </c>
      <c r="D192" t="s">
        <v>184</v>
      </c>
      <c r="E192" s="29">
        <f>E193-SUM(E185:E191)</f>
        <v>-7624.2633520009294</v>
      </c>
      <c r="F192" s="29">
        <f t="shared" ref="F192" si="460">F193-SUM(F185:F191)</f>
        <v>-9472.9095945352892</v>
      </c>
      <c r="G192" s="29">
        <f t="shared" ref="G192" si="461">G193-SUM(G185:G191)</f>
        <v>-2102.3100281744664</v>
      </c>
      <c r="H192" s="29">
        <f t="shared" ref="H192" si="462">H193-SUM(H185:H191)</f>
        <v>-2450.4539044549383</v>
      </c>
      <c r="I192" s="29">
        <f t="shared" ref="I192" si="463">I193-SUM(I185:I191)</f>
        <v>-448.17890373192495</v>
      </c>
      <c r="J192" s="29">
        <f t="shared" ref="J192" si="464">J193-SUM(J185:J191)</f>
        <v>-1005.3664653809828</v>
      </c>
      <c r="K192" s="29">
        <f t="shared" ref="K192" si="465">K193-SUM(K185:K191)</f>
        <v>923.6317799925273</v>
      </c>
      <c r="L192" s="29">
        <f t="shared" ref="L192" si="466">L193-SUM(L185:L191)</f>
        <v>-866.61992844678025</v>
      </c>
      <c r="M192" s="29">
        <f t="shared" ref="M192" si="467">M193-SUM(M185:M191)</f>
        <v>1918.1159718098443</v>
      </c>
      <c r="N192" s="29">
        <f t="shared" ref="N192" si="468">N193-SUM(N185:N191)</f>
        <v>2778.6932315095128</v>
      </c>
      <c r="O192" s="29">
        <f t="shared" ref="O192" si="469">O193-SUM(O185:O191)</f>
        <v>2915.9097486599312</v>
      </c>
      <c r="P192" s="29">
        <f t="shared" ref="P192" si="470">P193-SUM(P185:P191)</f>
        <v>6583.0287075711403</v>
      </c>
      <c r="Q192" s="29">
        <f t="shared" ref="Q192" si="471">Q193-SUM(Q185:Q191)</f>
        <v>2647.0689528204784</v>
      </c>
      <c r="R192" s="29">
        <f t="shared" ref="R192" si="472">R193-SUM(R185:R191)</f>
        <v>6990.1550406286515</v>
      </c>
      <c r="S192" s="29">
        <f t="shared" ref="S192" si="473">S193-SUM(S185:S191)</f>
        <v>7837.3073977488839</v>
      </c>
      <c r="T192" s="29">
        <f t="shared" ref="T192" si="474">T193-SUM(T185:T191)</f>
        <v>10774.541226826648</v>
      </c>
      <c r="U192" s="29">
        <f t="shared" ref="U192" si="475">U193-SUM(U185:U191)</f>
        <v>15783.127955203323</v>
      </c>
      <c r="V192" s="29">
        <f t="shared" ref="V192" si="476">V193-SUM(V185:V191)</f>
        <v>13009.917955846768</v>
      </c>
      <c r="W192" s="29">
        <f t="shared" ref="W192" si="477">W193-SUM(W185:W191)</f>
        <v>10609.258680677411</v>
      </c>
      <c r="X192" s="29">
        <f t="shared" ref="X192" si="478">X193-SUM(X185:X191)</f>
        <v>10651.315793875978</v>
      </c>
      <c r="Y192" s="29">
        <f>Y193-SUM(Y185:Y191)</f>
        <v>9085.3957059859385</v>
      </c>
      <c r="Z192" s="29">
        <f t="shared" ref="Z192" si="479">Z193-SUM(Z185:Z191)</f>
        <v>7277.8731202986019</v>
      </c>
      <c r="AA192" s="29">
        <f t="shared" ref="AA192" si="480">AA193-SUM(AA185:AA191)</f>
        <v>7263.0304132816746</v>
      </c>
      <c r="AB192" s="29">
        <f t="shared" ref="AB192" si="481">AB193-SUM(AB185:AB191)</f>
        <v>7177.8110769742743</v>
      </c>
      <c r="AC192" s="29">
        <f t="shared" ref="AC192" si="482">AC193-SUM(AC185:AC191)</f>
        <v>6928.3187550407711</v>
      </c>
      <c r="AD192" s="29">
        <f t="shared" ref="AD192" si="483">AD193-SUM(AD185:AD191)</f>
        <v>7498.5801672453927</v>
      </c>
      <c r="AE192" s="29">
        <f t="shared" ref="AE192" si="484">AE193-SUM(AE185:AE191)</f>
        <v>8155.2291112273851</v>
      </c>
      <c r="AF192" s="29">
        <f t="shared" ref="AF192" si="485">AF193-SUM(AF185:AF191)</f>
        <v>8000.3953801323696</v>
      </c>
      <c r="AG192" s="29">
        <f t="shared" ref="AG192" si="486">AG193-SUM(AG185:AG191)</f>
        <v>7327.0057581564251</v>
      </c>
      <c r="BO192" s="37"/>
    </row>
    <row r="193" spans="1:69" ht="15" customHeight="1" x14ac:dyDescent="0.25">
      <c r="A193" t="s">
        <v>206</v>
      </c>
      <c r="B193" t="s">
        <v>185</v>
      </c>
      <c r="C193" t="s">
        <v>2</v>
      </c>
      <c r="D193" t="s">
        <v>186</v>
      </c>
      <c r="E193" s="29">
        <f>'Energieverbrauch_GHD+A(Landw+F)'!C125</f>
        <v>30822.905999999999</v>
      </c>
      <c r="F193" s="29">
        <f>'Energieverbrauch_GHD+A(Landw+F)'!D125</f>
        <v>29116</v>
      </c>
      <c r="G193" s="29">
        <f>'Energieverbrauch_GHD+A(Landw+F)'!E125</f>
        <v>23856.187000000002</v>
      </c>
      <c r="H193" s="29">
        <f>'Energieverbrauch_GHD+A(Landw+F)'!F125</f>
        <v>18165.205999999998</v>
      </c>
      <c r="I193" s="29">
        <f>'Energieverbrauch_GHD+A(Landw+F)'!G125</f>
        <v>14869.731</v>
      </c>
      <c r="J193" s="29">
        <f>'Energieverbrauch_GHD+A(Landw+F)'!H125</f>
        <v>17636.522000000001</v>
      </c>
      <c r="K193" s="29">
        <f>'Energieverbrauch_GHD+A(Landw+F)'!I125</f>
        <v>17813.196</v>
      </c>
      <c r="L193" s="29">
        <f>'Energieverbrauch_GHD+A(Landw+F)'!J125</f>
        <v>16179.789000000001</v>
      </c>
      <c r="M193" s="29">
        <f>'Energieverbrauch_GHD+A(Landw+F)'!K125</f>
        <v>18084.053</v>
      </c>
      <c r="N193" s="29">
        <f>'Energieverbrauch_GHD+A(Landw+F)'!L125</f>
        <v>13576.819</v>
      </c>
      <c r="O193" s="29">
        <f>'Energieverbrauch_GHD+A(Landw+F)'!M125</f>
        <v>12461.657999999999</v>
      </c>
      <c r="P193" s="29">
        <f>'Energieverbrauch_GHD+A(Landw+F)'!N125</f>
        <v>16413.317999999999</v>
      </c>
      <c r="Q193" s="29">
        <f>'Energieverbrauch_GHD+A(Landw+F)'!O125</f>
        <v>9721.7609999999986</v>
      </c>
      <c r="R193" s="29">
        <f>'Energieverbrauch_GHD+A(Landw+F)'!P125</f>
        <v>16195.204000000002</v>
      </c>
      <c r="S193" s="29">
        <f>'Energieverbrauch_GHD+A(Landw+F)'!Q125</f>
        <v>17397.386999999999</v>
      </c>
      <c r="T193" s="29">
        <f>'Energieverbrauch_GHD+A(Landw+F)'!R125</f>
        <v>21920.094000000001</v>
      </c>
      <c r="U193" s="29">
        <f>'Energieverbrauch_GHD+A(Landw+F)'!S125</f>
        <v>31087.144</v>
      </c>
      <c r="V193" s="29">
        <f>'Energieverbrauch_GHD+A(Landw+F)'!T125</f>
        <v>26563.752999999997</v>
      </c>
      <c r="W193" s="29">
        <f>'Energieverbrauch_GHD+A(Landw+F)'!U125</f>
        <v>23159.557999999997</v>
      </c>
      <c r="X193" s="29">
        <f>'Energieverbrauch_GHD+A(Landw+F)'!V125</f>
        <v>24898.080000000002</v>
      </c>
      <c r="Y193" s="29">
        <f>'Energieverbrauch_GHD+A(Landw+F)'!W125</f>
        <v>26439.233</v>
      </c>
      <c r="Z193" s="29">
        <f>'Energieverbrauch_GHD+A(Landw+F)'!X125</f>
        <v>25690.327000000001</v>
      </c>
      <c r="AA193" s="29">
        <f>'Energieverbrauch_GHD+A(Landw+F)'!Y125</f>
        <v>26293.850000000002</v>
      </c>
      <c r="AB193" s="29">
        <f>'Energieverbrauch_GHD+A(Landw+F)'!Z125</f>
        <v>26218.994999999999</v>
      </c>
      <c r="AC193" s="29">
        <f>'Energieverbrauch_GHD+A(Landw+F)'!AA125</f>
        <v>25463.574999999997</v>
      </c>
      <c r="AD193" s="29">
        <f>'Energieverbrauch_GHD+A(Landw+F)'!AB125</f>
        <v>25827.357</v>
      </c>
      <c r="AE193" s="29">
        <f>'Energieverbrauch_GHD+A(Landw+F)'!AC125</f>
        <v>26282.550000000003</v>
      </c>
      <c r="AF193" s="29">
        <f>'Energieverbrauch_GHD+A(Landw+F)'!AD125</f>
        <v>27380.559999999998</v>
      </c>
      <c r="AG193" s="29">
        <f>'Energieverbrauch_GHD+A(Landw+F)'!AE125</f>
        <v>29564.663</v>
      </c>
      <c r="AH193" s="8">
        <f>'Handel und öffentliche'!AH199+Landwirtschaft!AH199+Fischerei!AH199</f>
        <v>0</v>
      </c>
      <c r="BO193" s="37"/>
    </row>
    <row r="194" spans="1:69" ht="15" customHeight="1" x14ac:dyDescent="0.25">
      <c r="A194" t="s">
        <v>207</v>
      </c>
      <c r="B194" t="s">
        <v>168</v>
      </c>
      <c r="C194" t="s">
        <v>2</v>
      </c>
      <c r="D194" t="s">
        <v>169</v>
      </c>
      <c r="E194" s="29">
        <f>Landwirtschaft!C143+Fischerei!C143</f>
        <v>8244.4390000000003</v>
      </c>
      <c r="F194" s="29">
        <f>Landwirtschaft!D143+Fischerei!D143</f>
        <v>5975.2759999999998</v>
      </c>
      <c r="G194" s="29">
        <f>Landwirtschaft!E143+Fischerei!E143</f>
        <v>4830.7579999999998</v>
      </c>
      <c r="H194" s="29">
        <f>Landwirtschaft!F143+Fischerei!F143</f>
        <v>5807.2479999999996</v>
      </c>
      <c r="I194" s="29">
        <f>Landwirtschaft!G143+Fischerei!G143</f>
        <v>3665.085</v>
      </c>
      <c r="J194" s="29">
        <f>Landwirtschaft!H143+Fischerei!H143</f>
        <v>3507.2260000000001</v>
      </c>
      <c r="K194" s="29">
        <f>Landwirtschaft!I143+Fischerei!I143</f>
        <v>3337.8359999999998</v>
      </c>
      <c r="L194" s="29">
        <f>Landwirtschaft!J143+Fischerei!J143</f>
        <v>3610.2660000000001</v>
      </c>
      <c r="M194" s="29">
        <f>Landwirtschaft!K143+Fischerei!K143</f>
        <v>3018.2469999999998</v>
      </c>
      <c r="N194" s="29">
        <f>Landwirtschaft!L143+Fischerei!L143</f>
        <v>2642.8049999999998</v>
      </c>
      <c r="O194" s="29">
        <f>Landwirtschaft!M143+Fischerei!M143</f>
        <v>2407.6129999999998</v>
      </c>
      <c r="P194" s="29">
        <f>Landwirtschaft!N143+Fischerei!N143</f>
        <v>2104.8409999999999</v>
      </c>
      <c r="Q194" s="29">
        <f>Landwirtschaft!O143+Fischerei!O143</f>
        <v>1737.6780000000001</v>
      </c>
      <c r="R194" s="29">
        <f>Landwirtschaft!P143+Fischerei!P143</f>
        <v>1851.307</v>
      </c>
      <c r="S194" s="29">
        <f>Landwirtschaft!Q143+Fischerei!Q143</f>
        <v>1881.422</v>
      </c>
      <c r="T194" s="29">
        <f>Landwirtschaft!R143+Fischerei!R143</f>
        <v>1923.1089999999999</v>
      </c>
      <c r="U194" s="29">
        <f>Landwirtschaft!S143+Fischerei!S143</f>
        <v>1652.903</v>
      </c>
      <c r="V194" s="29">
        <f>Landwirtschaft!T143+Fischerei!T143</f>
        <v>1590.075</v>
      </c>
      <c r="W194" s="29">
        <f>Landwirtschaft!U143+Fischerei!U143</f>
        <v>1637.4179999999999</v>
      </c>
      <c r="X194" s="29">
        <f>Landwirtschaft!V143+Fischerei!V143</f>
        <v>1512.125</v>
      </c>
      <c r="Y194" s="29">
        <f>Landwirtschaft!W143+Fischerei!W143</f>
        <v>1565.873</v>
      </c>
      <c r="Z194" s="29">
        <f>Landwirtschaft!X143+Fischerei!X143</f>
        <v>1833.4680000000001</v>
      </c>
      <c r="AA194" s="29">
        <f>Landwirtschaft!Y143+Fischerei!Y143</f>
        <v>1668.6420000000001</v>
      </c>
      <c r="AB194" s="29">
        <f>Landwirtschaft!Z143+Fischerei!Z143</f>
        <v>1524.1769999999999</v>
      </c>
      <c r="AC194" s="29">
        <f>Landwirtschaft!AA143+Fischerei!AA143</f>
        <v>1595.7429999999999</v>
      </c>
      <c r="AD194" s="29">
        <f>Landwirtschaft!AB143+Fischerei!AB143</f>
        <v>1747.953</v>
      </c>
      <c r="AE194" s="29">
        <f>Landwirtschaft!AC143+Fischerei!AC143</f>
        <v>1729.884</v>
      </c>
      <c r="AF194" s="29">
        <f>Landwirtschaft!AD143+Fischerei!AD143</f>
        <v>1657.883</v>
      </c>
      <c r="AG194" s="29">
        <f>Landwirtschaft!AE143+Fischerei!AE143</f>
        <v>1543.0650000000001</v>
      </c>
      <c r="BC194" s="31">
        <f>W194/W202</f>
        <v>6.7703936018126951E-2</v>
      </c>
      <c r="BD194" s="31">
        <f t="shared" ref="BD194:BM194" si="487">X194/X202</f>
        <v>6.2676995025797821E-2</v>
      </c>
      <c r="BE194" s="31">
        <f t="shared" si="487"/>
        <v>6.0106425406674449E-2</v>
      </c>
      <c r="BF194" s="31">
        <f t="shared" si="487"/>
        <v>8.9605988237878617E-2</v>
      </c>
      <c r="BG194" s="31">
        <f t="shared" si="487"/>
        <v>8.9970135260757214E-2</v>
      </c>
      <c r="BH194" s="31">
        <f t="shared" si="487"/>
        <v>7.1163466939210385E-2</v>
      </c>
      <c r="BI194" s="31">
        <f t="shared" si="487"/>
        <v>0.1001141397169764</v>
      </c>
      <c r="BJ194" s="31">
        <f t="shared" si="487"/>
        <v>0.10366402274786672</v>
      </c>
      <c r="BK194" s="31">
        <f t="shared" si="487"/>
        <v>0.10208389628312393</v>
      </c>
      <c r="BL194" s="31">
        <f t="shared" si="487"/>
        <v>9.0838732994068527E-2</v>
      </c>
      <c r="BM194" s="31">
        <f t="shared" si="487"/>
        <v>9.1667240429122443E-2</v>
      </c>
      <c r="BO194" s="37">
        <f>AVERAGE(BC194:BM194)</f>
        <v>8.4508634459963941E-2</v>
      </c>
      <c r="BP194" s="37">
        <v>6.1541702936668989E-2</v>
      </c>
      <c r="BQ194" t="s">
        <v>232</v>
      </c>
    </row>
    <row r="195" spans="1:69" ht="15" customHeight="1" x14ac:dyDescent="0.25">
      <c r="A195" t="s">
        <v>207</v>
      </c>
      <c r="B195" t="s">
        <v>170</v>
      </c>
      <c r="C195" t="s">
        <v>171</v>
      </c>
      <c r="D195" t="s">
        <v>172</v>
      </c>
      <c r="E195" s="29">
        <f>E202*$BO$195</f>
        <v>9245.531203999999</v>
      </c>
      <c r="F195" s="29">
        <f t="shared" ref="F195:AG195" si="488">F202*$BO$195</f>
        <v>7805.5220879999988</v>
      </c>
      <c r="G195" s="29">
        <f t="shared" si="488"/>
        <v>7025.3980160000001</v>
      </c>
      <c r="H195" s="29">
        <f t="shared" si="488"/>
        <v>7517.2519240000001</v>
      </c>
      <c r="I195" s="29">
        <f t="shared" si="488"/>
        <v>5855.2759719999995</v>
      </c>
      <c r="J195" s="29">
        <f t="shared" si="488"/>
        <v>6259.8577860000005</v>
      </c>
      <c r="K195" s="29">
        <f t="shared" si="488"/>
        <v>6259.8572399999994</v>
      </c>
      <c r="L195" s="29">
        <f t="shared" si="488"/>
        <v>5758.1534919999995</v>
      </c>
      <c r="M195" s="29">
        <f t="shared" si="488"/>
        <v>5784.5474960000001</v>
      </c>
      <c r="N195" s="29">
        <f t="shared" si="488"/>
        <v>5483.2863539999998</v>
      </c>
      <c r="O195" s="29">
        <f t="shared" si="488"/>
        <v>5093.9710640000003</v>
      </c>
      <c r="P195" s="29">
        <f t="shared" si="488"/>
        <v>3993.330978</v>
      </c>
      <c r="Q195" s="29">
        <f t="shared" si="488"/>
        <v>3603.3579399999994</v>
      </c>
      <c r="R195" s="29">
        <f t="shared" si="488"/>
        <v>3089.6916960000003</v>
      </c>
      <c r="S195" s="29">
        <f t="shared" si="488"/>
        <v>3389.9036079999996</v>
      </c>
      <c r="T195" s="29">
        <f t="shared" si="488"/>
        <v>4055.8607179999999</v>
      </c>
      <c r="U195" s="29">
        <f t="shared" si="488"/>
        <v>4274.7925219999997</v>
      </c>
      <c r="V195" s="29">
        <f t="shared" si="488"/>
        <v>4252.7146480000001</v>
      </c>
      <c r="W195" s="29">
        <f t="shared" si="488"/>
        <v>4401.6654500000004</v>
      </c>
      <c r="X195" s="29">
        <f t="shared" si="488"/>
        <v>4390.873396</v>
      </c>
      <c r="Y195" s="29">
        <f t="shared" si="488"/>
        <v>4741.4046680000001</v>
      </c>
      <c r="Z195" s="29">
        <f t="shared" si="488"/>
        <v>3723.98299</v>
      </c>
      <c r="AA195" s="29">
        <f t="shared" si="488"/>
        <v>3375.4850219999998</v>
      </c>
      <c r="AB195" s="29">
        <f t="shared" si="488"/>
        <v>3898.0705400000002</v>
      </c>
      <c r="AC195" s="29">
        <f t="shared" si="488"/>
        <v>2900.9411340000001</v>
      </c>
      <c r="AD195" s="29">
        <f t="shared" si="488"/>
        <v>3068.8317659999998</v>
      </c>
      <c r="AE195" s="29">
        <f t="shared" si="488"/>
        <v>3084.1190380000003</v>
      </c>
      <c r="AF195" s="29">
        <f t="shared" si="488"/>
        <v>3321.6525160000006</v>
      </c>
      <c r="AG195" s="29">
        <f t="shared" si="488"/>
        <v>3063.6662419999998</v>
      </c>
      <c r="BO195" s="37">
        <v>0.182</v>
      </c>
      <c r="BP195" s="37">
        <v>0.18575889153847006</v>
      </c>
      <c r="BQ195" t="s">
        <v>232</v>
      </c>
    </row>
    <row r="196" spans="1:69" ht="15" customHeight="1" x14ac:dyDescent="0.25">
      <c r="A196" t="s">
        <v>207</v>
      </c>
      <c r="B196" t="s">
        <v>173</v>
      </c>
      <c r="C196" t="s">
        <v>171</v>
      </c>
      <c r="D196" t="s">
        <v>174</v>
      </c>
      <c r="E196" s="29">
        <f>E202*$BO$196</f>
        <v>18389.463163999997</v>
      </c>
      <c r="F196" s="29">
        <f t="shared" ref="F196:AG196" si="489">F202*$BO$196</f>
        <v>15525.269207999998</v>
      </c>
      <c r="G196" s="29">
        <f t="shared" si="489"/>
        <v>13973.593856000001</v>
      </c>
      <c r="H196" s="29">
        <f t="shared" si="489"/>
        <v>14951.896684000001</v>
      </c>
      <c r="I196" s="29">
        <f t="shared" si="489"/>
        <v>11646.208251999999</v>
      </c>
      <c r="J196" s="29">
        <f t="shared" si="489"/>
        <v>12450.925926000002</v>
      </c>
      <c r="K196" s="29">
        <f t="shared" si="489"/>
        <v>12450.92484</v>
      </c>
      <c r="L196" s="29">
        <f t="shared" si="489"/>
        <v>11453.030572</v>
      </c>
      <c r="M196" s="29">
        <f t="shared" si="489"/>
        <v>11505.528536</v>
      </c>
      <c r="N196" s="29">
        <f t="shared" si="489"/>
        <v>10906.316814</v>
      </c>
      <c r="O196" s="29">
        <f t="shared" si="489"/>
        <v>10131.964424</v>
      </c>
      <c r="P196" s="29">
        <f t="shared" si="489"/>
        <v>7942.7791980000002</v>
      </c>
      <c r="Q196" s="29">
        <f t="shared" si="489"/>
        <v>7167.1185399999995</v>
      </c>
      <c r="R196" s="29">
        <f t="shared" si="489"/>
        <v>6145.4307360000003</v>
      </c>
      <c r="S196" s="29">
        <f t="shared" si="489"/>
        <v>6742.555527999999</v>
      </c>
      <c r="T196" s="29">
        <f t="shared" si="489"/>
        <v>8067.1515380000001</v>
      </c>
      <c r="U196" s="29">
        <f t="shared" si="489"/>
        <v>8502.6093019999989</v>
      </c>
      <c r="V196" s="29">
        <f t="shared" si="489"/>
        <v>8458.6961680000004</v>
      </c>
      <c r="W196" s="29">
        <f t="shared" si="489"/>
        <v>8754.9609500000006</v>
      </c>
      <c r="X196" s="29">
        <f t="shared" si="489"/>
        <v>8733.4954359999992</v>
      </c>
      <c r="Y196" s="29">
        <f t="shared" si="489"/>
        <v>9430.7059879999997</v>
      </c>
      <c r="Z196" s="29">
        <f t="shared" si="489"/>
        <v>7407.0430899999992</v>
      </c>
      <c r="AA196" s="29">
        <f t="shared" si="489"/>
        <v>6713.8768019999998</v>
      </c>
      <c r="AB196" s="29">
        <f t="shared" si="489"/>
        <v>7753.3051400000004</v>
      </c>
      <c r="AC196" s="29">
        <f t="shared" si="489"/>
        <v>5770.0037940000002</v>
      </c>
      <c r="AD196" s="29">
        <f t="shared" si="489"/>
        <v>6103.940106</v>
      </c>
      <c r="AE196" s="29">
        <f t="shared" si="489"/>
        <v>6134.3466580000004</v>
      </c>
      <c r="AF196" s="29">
        <f t="shared" si="489"/>
        <v>6606.8033560000013</v>
      </c>
      <c r="AG196" s="29">
        <f t="shared" si="489"/>
        <v>6093.665821999999</v>
      </c>
      <c r="BO196" s="37">
        <v>0.36199999999999999</v>
      </c>
      <c r="BP196" s="37">
        <v>0.36479217219972854</v>
      </c>
      <c r="BQ196" t="s">
        <v>232</v>
      </c>
    </row>
    <row r="197" spans="1:69" ht="15" customHeight="1" x14ac:dyDescent="0.25">
      <c r="A197" t="s">
        <v>207</v>
      </c>
      <c r="B197" t="s">
        <v>175</v>
      </c>
      <c r="C197" t="s">
        <v>171</v>
      </c>
      <c r="D197" t="s">
        <v>176</v>
      </c>
      <c r="E197" s="29">
        <f>E202*$BO$197</f>
        <v>2844.778832</v>
      </c>
      <c r="F197" s="29">
        <f t="shared" ref="F197:AG197" si="490">F202*$BO$197</f>
        <v>2401.6991039999998</v>
      </c>
      <c r="G197" s="29">
        <f t="shared" si="490"/>
        <v>2161.6609280000002</v>
      </c>
      <c r="H197" s="29">
        <f t="shared" si="490"/>
        <v>2313.0005920000003</v>
      </c>
      <c r="I197" s="29">
        <f t="shared" si="490"/>
        <v>1801.623376</v>
      </c>
      <c r="J197" s="29">
        <f t="shared" si="490"/>
        <v>1926.1100880000004</v>
      </c>
      <c r="K197" s="29">
        <f t="shared" si="490"/>
        <v>1926.1099200000001</v>
      </c>
      <c r="L197" s="29">
        <f t="shared" si="490"/>
        <v>1771.739536</v>
      </c>
      <c r="M197" s="29">
        <f t="shared" si="490"/>
        <v>1779.860768</v>
      </c>
      <c r="N197" s="29">
        <f t="shared" si="490"/>
        <v>1687.1650320000001</v>
      </c>
      <c r="O197" s="29">
        <f t="shared" si="490"/>
        <v>1567.3757120000002</v>
      </c>
      <c r="P197" s="29">
        <f t="shared" si="490"/>
        <v>1228.717224</v>
      </c>
      <c r="Q197" s="29">
        <f t="shared" si="490"/>
        <v>1108.72552</v>
      </c>
      <c r="R197" s="29">
        <f t="shared" si="490"/>
        <v>950.67436800000007</v>
      </c>
      <c r="S197" s="29">
        <f t="shared" si="490"/>
        <v>1043.0472639999998</v>
      </c>
      <c r="T197" s="29">
        <f t="shared" si="490"/>
        <v>1247.957144</v>
      </c>
      <c r="U197" s="29">
        <f t="shared" si="490"/>
        <v>1315.320776</v>
      </c>
      <c r="V197" s="29">
        <f t="shared" si="490"/>
        <v>1308.5275840000002</v>
      </c>
      <c r="W197" s="29">
        <f t="shared" si="490"/>
        <v>1354.3586000000003</v>
      </c>
      <c r="X197" s="29">
        <f t="shared" si="490"/>
        <v>1351.0379680000001</v>
      </c>
      <c r="Y197" s="29">
        <f t="shared" si="490"/>
        <v>1458.893744</v>
      </c>
      <c r="Z197" s="29">
        <f t="shared" si="490"/>
        <v>1145.8409200000001</v>
      </c>
      <c r="AA197" s="29">
        <f t="shared" si="490"/>
        <v>1038.610776</v>
      </c>
      <c r="AB197" s="29">
        <f t="shared" si="490"/>
        <v>1199.4063200000001</v>
      </c>
      <c r="AC197" s="29">
        <f t="shared" si="490"/>
        <v>892.59727200000009</v>
      </c>
      <c r="AD197" s="29">
        <f t="shared" si="490"/>
        <v>944.25592800000004</v>
      </c>
      <c r="AE197" s="29">
        <f t="shared" si="490"/>
        <v>948.95970400000022</v>
      </c>
      <c r="AF197" s="29">
        <f t="shared" si="490"/>
        <v>1022.0469280000002</v>
      </c>
      <c r="AG197" s="29">
        <f t="shared" si="490"/>
        <v>942.66653599999995</v>
      </c>
      <c r="BO197" s="37">
        <v>5.6000000000000001E-2</v>
      </c>
      <c r="BP197" s="37">
        <v>5.9969379335561242E-2</v>
      </c>
      <c r="BQ197" t="s">
        <v>232</v>
      </c>
    </row>
    <row r="198" spans="1:69" ht="15" customHeight="1" x14ac:dyDescent="0.25">
      <c r="A198" t="s">
        <v>207</v>
      </c>
      <c r="B198" t="s">
        <v>177</v>
      </c>
      <c r="C198" t="s">
        <v>171</v>
      </c>
      <c r="D198" t="s">
        <v>178</v>
      </c>
      <c r="E198" s="29">
        <f>E202*$BO$198</f>
        <v>8178.7391419999994</v>
      </c>
      <c r="F198" s="29">
        <f t="shared" ref="F198:AG198" si="491">F202*$BO$198</f>
        <v>6904.884924</v>
      </c>
      <c r="G198" s="29">
        <f t="shared" si="491"/>
        <v>6214.775168000001</v>
      </c>
      <c r="H198" s="29">
        <f t="shared" si="491"/>
        <v>6649.8767020000005</v>
      </c>
      <c r="I198" s="29">
        <f t="shared" si="491"/>
        <v>5179.6672060000001</v>
      </c>
      <c r="J198" s="29">
        <f t="shared" si="491"/>
        <v>5537.5665030000009</v>
      </c>
      <c r="K198" s="29">
        <f t="shared" si="491"/>
        <v>5537.5660200000002</v>
      </c>
      <c r="L198" s="29">
        <f t="shared" si="491"/>
        <v>5093.751166</v>
      </c>
      <c r="M198" s="29">
        <f t="shared" si="491"/>
        <v>5117.0997079999997</v>
      </c>
      <c r="N198" s="29">
        <f t="shared" si="491"/>
        <v>4850.599467</v>
      </c>
      <c r="O198" s="29">
        <f t="shared" si="491"/>
        <v>4506.2051720000009</v>
      </c>
      <c r="P198" s="29">
        <f t="shared" si="491"/>
        <v>3532.5620190000004</v>
      </c>
      <c r="Q198" s="29">
        <f t="shared" si="491"/>
        <v>3187.5858699999999</v>
      </c>
      <c r="R198" s="29">
        <f t="shared" si="491"/>
        <v>2733.1888080000003</v>
      </c>
      <c r="S198" s="29">
        <f t="shared" si="491"/>
        <v>2998.7608839999998</v>
      </c>
      <c r="T198" s="29">
        <f t="shared" si="491"/>
        <v>3587.8767890000004</v>
      </c>
      <c r="U198" s="29">
        <f t="shared" si="491"/>
        <v>3781.547231</v>
      </c>
      <c r="V198" s="29">
        <f t="shared" si="491"/>
        <v>3762.0168040000003</v>
      </c>
      <c r="W198" s="29">
        <f t="shared" si="491"/>
        <v>3893.7809750000006</v>
      </c>
      <c r="X198" s="29">
        <f t="shared" si="491"/>
        <v>3884.2341580000002</v>
      </c>
      <c r="Y198" s="29">
        <f t="shared" si="491"/>
        <v>4194.3195139999998</v>
      </c>
      <c r="Z198" s="29">
        <f t="shared" si="491"/>
        <v>3294.292645</v>
      </c>
      <c r="AA198" s="29">
        <f t="shared" si="491"/>
        <v>2986.0059809999998</v>
      </c>
      <c r="AB198" s="29">
        <f t="shared" si="491"/>
        <v>3448.2931700000004</v>
      </c>
      <c r="AC198" s="29">
        <f t="shared" si="491"/>
        <v>2566.217157</v>
      </c>
      <c r="AD198" s="29">
        <f t="shared" si="491"/>
        <v>2714.7357929999998</v>
      </c>
      <c r="AE198" s="29">
        <f t="shared" si="491"/>
        <v>2728.2591490000004</v>
      </c>
      <c r="AF198" s="29">
        <f t="shared" si="491"/>
        <v>2938.3849180000007</v>
      </c>
      <c r="AG198" s="29">
        <f t="shared" si="491"/>
        <v>2710.166291</v>
      </c>
      <c r="BO198" s="37">
        <v>0.161</v>
      </c>
      <c r="BP198" s="37">
        <v>0.16493047644444508</v>
      </c>
      <c r="BQ198" t="s">
        <v>232</v>
      </c>
    </row>
    <row r="199" spans="1:69" ht="15" customHeight="1" x14ac:dyDescent="0.25">
      <c r="A199" t="s">
        <v>207</v>
      </c>
      <c r="B199" t="s">
        <v>179</v>
      </c>
      <c r="C199" t="s">
        <v>171</v>
      </c>
      <c r="D199" t="s">
        <v>180</v>
      </c>
      <c r="E199" s="29">
        <f>E202*$BO$199</f>
        <v>3047.9773199999995</v>
      </c>
      <c r="F199" s="29">
        <f t="shared" ref="F199:AG199" si="492">F202*$BO$199</f>
        <v>2573.2490399999997</v>
      </c>
      <c r="G199" s="29">
        <f t="shared" si="492"/>
        <v>2316.0652800000003</v>
      </c>
      <c r="H199" s="29">
        <f t="shared" si="492"/>
        <v>2478.2149199999999</v>
      </c>
      <c r="I199" s="29">
        <f t="shared" si="492"/>
        <v>1930.3107599999998</v>
      </c>
      <c r="J199" s="29">
        <f t="shared" si="492"/>
        <v>2063.6893800000003</v>
      </c>
      <c r="K199" s="29">
        <f t="shared" si="492"/>
        <v>2063.6891999999998</v>
      </c>
      <c r="L199" s="29">
        <f t="shared" si="492"/>
        <v>1898.2923599999999</v>
      </c>
      <c r="M199" s="29">
        <f t="shared" si="492"/>
        <v>1906.9936799999998</v>
      </c>
      <c r="N199" s="29">
        <f t="shared" si="492"/>
        <v>1807.6768199999999</v>
      </c>
      <c r="O199" s="29">
        <f t="shared" si="492"/>
        <v>1679.3311200000001</v>
      </c>
      <c r="P199" s="29">
        <f t="shared" si="492"/>
        <v>1316.4827399999999</v>
      </c>
      <c r="Q199" s="29">
        <f t="shared" si="492"/>
        <v>1187.9201999999998</v>
      </c>
      <c r="R199" s="29">
        <f t="shared" si="492"/>
        <v>1018.5796800000001</v>
      </c>
      <c r="S199" s="29">
        <f t="shared" si="492"/>
        <v>1117.5506399999997</v>
      </c>
      <c r="T199" s="29">
        <f t="shared" si="492"/>
        <v>1337.0969399999999</v>
      </c>
      <c r="U199" s="29">
        <f t="shared" si="492"/>
        <v>1409.27226</v>
      </c>
      <c r="V199" s="29">
        <f t="shared" si="492"/>
        <v>1401.9938400000001</v>
      </c>
      <c r="W199" s="29">
        <f t="shared" si="492"/>
        <v>1451.0985000000001</v>
      </c>
      <c r="X199" s="29">
        <f t="shared" si="492"/>
        <v>1447.5406799999998</v>
      </c>
      <c r="Y199" s="29">
        <f t="shared" si="492"/>
        <v>1563.1004399999999</v>
      </c>
      <c r="Z199" s="29">
        <f t="shared" si="492"/>
        <v>1227.6867</v>
      </c>
      <c r="AA199" s="29">
        <f t="shared" si="492"/>
        <v>1112.7972599999998</v>
      </c>
      <c r="AB199" s="29">
        <f t="shared" si="492"/>
        <v>1285.0781999999999</v>
      </c>
      <c r="AC199" s="29">
        <f t="shared" si="492"/>
        <v>956.35422000000005</v>
      </c>
      <c r="AD199" s="29">
        <f t="shared" si="492"/>
        <v>1011.70278</v>
      </c>
      <c r="AE199" s="29">
        <f t="shared" si="492"/>
        <v>1016.7425400000001</v>
      </c>
      <c r="AF199" s="29">
        <f t="shared" si="492"/>
        <v>1095.0502800000002</v>
      </c>
      <c r="AG199" s="29">
        <f t="shared" si="492"/>
        <v>1009.9998599999999</v>
      </c>
      <c r="BO199" s="37">
        <v>0.06</v>
      </c>
      <c r="BP199" s="37">
        <v>6.4061065431071693E-2</v>
      </c>
      <c r="BQ199" t="s">
        <v>232</v>
      </c>
    </row>
    <row r="200" spans="1:69" ht="15" customHeight="1" x14ac:dyDescent="0.25">
      <c r="A200" t="s">
        <v>207</v>
      </c>
      <c r="B200" t="s">
        <v>181</v>
      </c>
      <c r="C200" t="s">
        <v>171</v>
      </c>
      <c r="D200" t="s">
        <v>182</v>
      </c>
      <c r="E200" s="29">
        <f>E202*$BO$200</f>
        <v>2031.98488</v>
      </c>
      <c r="F200" s="29">
        <f t="shared" ref="F200:AG200" si="493">F202*$BO$200</f>
        <v>1715.4993599999998</v>
      </c>
      <c r="G200" s="29">
        <f t="shared" si="493"/>
        <v>1544.0435200000002</v>
      </c>
      <c r="H200" s="29">
        <f t="shared" si="493"/>
        <v>1652.1432800000002</v>
      </c>
      <c r="I200" s="29">
        <f t="shared" si="493"/>
        <v>1286.87384</v>
      </c>
      <c r="J200" s="29">
        <f t="shared" si="493"/>
        <v>1375.7929200000001</v>
      </c>
      <c r="K200" s="29">
        <f t="shared" si="493"/>
        <v>1375.7927999999999</v>
      </c>
      <c r="L200" s="29">
        <f t="shared" si="493"/>
        <v>1265.5282399999999</v>
      </c>
      <c r="M200" s="29">
        <f t="shared" si="493"/>
        <v>1271.3291200000001</v>
      </c>
      <c r="N200" s="29">
        <f t="shared" si="493"/>
        <v>1205.11788</v>
      </c>
      <c r="O200" s="29">
        <f t="shared" si="493"/>
        <v>1119.5540800000001</v>
      </c>
      <c r="P200" s="29">
        <f t="shared" si="493"/>
        <v>877.65516000000002</v>
      </c>
      <c r="Q200" s="29">
        <f t="shared" si="493"/>
        <v>791.94679999999994</v>
      </c>
      <c r="R200" s="29">
        <f t="shared" si="493"/>
        <v>679.05312000000004</v>
      </c>
      <c r="S200" s="29">
        <f t="shared" si="493"/>
        <v>745.03375999999992</v>
      </c>
      <c r="T200" s="29">
        <f t="shared" si="493"/>
        <v>891.39796000000001</v>
      </c>
      <c r="U200" s="29">
        <f t="shared" si="493"/>
        <v>939.51483999999994</v>
      </c>
      <c r="V200" s="29">
        <f t="shared" si="493"/>
        <v>934.6625600000001</v>
      </c>
      <c r="W200" s="29">
        <f t="shared" si="493"/>
        <v>967.39900000000011</v>
      </c>
      <c r="X200" s="29">
        <f t="shared" si="493"/>
        <v>965.02711999999997</v>
      </c>
      <c r="Y200" s="29">
        <f t="shared" si="493"/>
        <v>1042.0669599999999</v>
      </c>
      <c r="Z200" s="29">
        <f t="shared" si="493"/>
        <v>818.45780000000002</v>
      </c>
      <c r="AA200" s="29">
        <f t="shared" si="493"/>
        <v>741.86483999999996</v>
      </c>
      <c r="AB200" s="29">
        <f t="shared" si="493"/>
        <v>856.7188000000001</v>
      </c>
      <c r="AC200" s="29">
        <f t="shared" si="493"/>
        <v>637.56948</v>
      </c>
      <c r="AD200" s="29">
        <f t="shared" si="493"/>
        <v>674.46852000000001</v>
      </c>
      <c r="AE200" s="29">
        <f t="shared" si="493"/>
        <v>677.82836000000009</v>
      </c>
      <c r="AF200" s="29">
        <f t="shared" si="493"/>
        <v>730.03352000000018</v>
      </c>
      <c r="AG200" s="29">
        <f t="shared" si="493"/>
        <v>673.33323999999993</v>
      </c>
      <c r="BO200" s="37">
        <v>0.04</v>
      </c>
      <c r="BP200" s="37">
        <v>4.543211373490022E-2</v>
      </c>
      <c r="BQ200" t="s">
        <v>232</v>
      </c>
    </row>
    <row r="201" spans="1:69" ht="15" customHeight="1" x14ac:dyDescent="0.25">
      <c r="A201" t="s">
        <v>207</v>
      </c>
      <c r="B201" t="s">
        <v>183</v>
      </c>
      <c r="C201" t="s">
        <v>2</v>
      </c>
      <c r="D201" t="s">
        <v>184</v>
      </c>
      <c r="E201" s="29">
        <f>E202-SUM(E194:E200)</f>
        <v>-1183.291541999999</v>
      </c>
      <c r="F201" s="29">
        <f t="shared" ref="F201" si="494">F202-SUM(F194:F200)</f>
        <v>-13.915724000005866</v>
      </c>
      <c r="G201" s="29">
        <f t="shared" ref="G201" si="495">G202-SUM(G194:G200)</f>
        <v>534.79323199999635</v>
      </c>
      <c r="H201" s="29">
        <f t="shared" ref="H201" si="496">H202-SUM(H194:H200)</f>
        <v>-66.050102000001061</v>
      </c>
      <c r="I201" s="29">
        <f t="shared" ref="I201" si="497">I202-SUM(I194:I200)</f>
        <v>806.80159399999684</v>
      </c>
      <c r="J201" s="29">
        <f t="shared" ref="J201" si="498">J202-SUM(J194:J200)</f>
        <v>1273.6543969999984</v>
      </c>
      <c r="K201" s="29">
        <f t="shared" ref="K201" si="499">K202-SUM(K194:K200)</f>
        <v>1443.0439799999949</v>
      </c>
      <c r="L201" s="29">
        <f t="shared" ref="L201" si="500">L202-SUM(L194:L200)</f>
        <v>787.4446339999995</v>
      </c>
      <c r="M201" s="29">
        <f t="shared" ref="M201" si="501">M202-SUM(M194:M200)</f>
        <v>1399.6216920000006</v>
      </c>
      <c r="N201" s="29">
        <f t="shared" ref="N201" si="502">N202-SUM(N194:N200)</f>
        <v>1544.9796329999954</v>
      </c>
      <c r="O201" s="29">
        <f t="shared" ref="O201" si="503">O202-SUM(O194:O200)</f>
        <v>1482.8374279999989</v>
      </c>
      <c r="P201" s="29">
        <f t="shared" ref="P201" si="504">P202-SUM(P194:P200)</f>
        <v>945.01068100000339</v>
      </c>
      <c r="Q201" s="29">
        <f t="shared" ref="Q201" si="505">Q202-SUM(Q194:Q200)</f>
        <v>1014.3371299999963</v>
      </c>
      <c r="R201" s="29">
        <f t="shared" ref="R201" si="506">R202-SUM(R194:R200)</f>
        <v>508.40259199999855</v>
      </c>
      <c r="S201" s="29">
        <f t="shared" ref="S201" si="507">S202-SUM(S194:S200)</f>
        <v>707.57031600000118</v>
      </c>
      <c r="T201" s="29">
        <f t="shared" ref="T201" si="508">T202-SUM(T194:T200)</f>
        <v>1174.4989110000024</v>
      </c>
      <c r="U201" s="29">
        <f t="shared" ref="U201" si="509">U202-SUM(U194:U200)</f>
        <v>1611.911068999998</v>
      </c>
      <c r="V201" s="29">
        <f t="shared" ref="V201" si="510">V202-SUM(V194:V200)</f>
        <v>1657.8773960000035</v>
      </c>
      <c r="W201" s="29">
        <f t="shared" ref="W201" si="511">W202-SUM(W194:W200)</f>
        <v>1724.293525000001</v>
      </c>
      <c r="X201" s="29">
        <f t="shared" ref="X201" si="512">X202-SUM(X194:X200)</f>
        <v>1841.3442420000029</v>
      </c>
      <c r="Y201" s="29">
        <f t="shared" ref="Y201" si="513">Y202-SUM(Y194:Y200)</f>
        <v>2055.3096860000005</v>
      </c>
      <c r="Z201" s="29">
        <f t="shared" ref="Z201" si="514">Z202-SUM(Z194:Z200)</f>
        <v>1010.6728550000007</v>
      </c>
      <c r="AA201" s="29">
        <f t="shared" ref="AA201" si="515">AA202-SUM(AA194:AA200)</f>
        <v>909.33831900000223</v>
      </c>
      <c r="AB201" s="29">
        <f t="shared" ref="AB201" si="516">AB202-SUM(AB194:AB200)</f>
        <v>1452.9208300000028</v>
      </c>
      <c r="AC201" s="29">
        <f t="shared" ref="AC201" si="517">AC202-SUM(AC194:AC200)</f>
        <v>619.81094300000041</v>
      </c>
      <c r="AD201" s="29">
        <f t="shared" ref="AD201" si="518">AD202-SUM(AD194:AD200)</f>
        <v>595.82510700000057</v>
      </c>
      <c r="AE201" s="29">
        <f t="shared" ref="AE201" si="519">AE202-SUM(AE194:AE200)</f>
        <v>625.5695510000005</v>
      </c>
      <c r="AF201" s="29">
        <f t="shared" ref="AF201" si="520">AF202-SUM(AF194:AF200)</f>
        <v>878.98348199999964</v>
      </c>
      <c r="AG201" s="29">
        <f t="shared" ref="AG201" si="521">AG202-SUM(AG194:AG200)</f>
        <v>796.76800899999944</v>
      </c>
      <c r="BO201" s="37">
        <v>0.05</v>
      </c>
      <c r="BP201" s="37">
        <v>5.3514198379154006E-2</v>
      </c>
      <c r="BQ201" t="s">
        <v>232</v>
      </c>
    </row>
    <row r="202" spans="1:69" ht="15" customHeight="1" x14ac:dyDescent="0.25">
      <c r="A202" t="s">
        <v>207</v>
      </c>
      <c r="B202" t="s">
        <v>185</v>
      </c>
      <c r="C202" t="s">
        <v>2</v>
      </c>
      <c r="D202" t="s">
        <v>186</v>
      </c>
      <c r="E202" s="29">
        <f>'Energieverbrauch_GHD+A(Landw+F)'!C137</f>
        <v>50799.621999999996</v>
      </c>
      <c r="F202" s="29">
        <f>'Energieverbrauch_GHD+A(Landw+F)'!D137</f>
        <v>42887.483999999997</v>
      </c>
      <c r="G202" s="29">
        <f>'Energieverbrauch_GHD+A(Landw+F)'!E137</f>
        <v>38601.088000000003</v>
      </c>
      <c r="H202" s="29">
        <f>'Energieverbrauch_GHD+A(Landw+F)'!F137</f>
        <v>41303.582000000002</v>
      </c>
      <c r="I202" s="29">
        <f>'Energieverbrauch_GHD+A(Landw+F)'!G137</f>
        <v>32171.845999999998</v>
      </c>
      <c r="J202" s="29">
        <f>'Energieverbrauch_GHD+A(Landw+F)'!H137</f>
        <v>34394.823000000004</v>
      </c>
      <c r="K202" s="29">
        <f>'Energieverbrauch_GHD+A(Landw+F)'!I137</f>
        <v>34394.82</v>
      </c>
      <c r="L202" s="29">
        <f>'Energieverbrauch_GHD+A(Landw+F)'!J137</f>
        <v>31638.205999999998</v>
      </c>
      <c r="M202" s="29">
        <f>'Energieverbrauch_GHD+A(Landw+F)'!K137</f>
        <v>31783.227999999999</v>
      </c>
      <c r="N202" s="29">
        <f>'Energieverbrauch_GHD+A(Landw+F)'!L137</f>
        <v>30127.947</v>
      </c>
      <c r="O202" s="29">
        <f>'Energieverbrauch_GHD+A(Landw+F)'!M137</f>
        <v>27988.852000000003</v>
      </c>
      <c r="P202" s="29">
        <f>'Energieverbrauch_GHD+A(Landw+F)'!N137</f>
        <v>21941.379000000001</v>
      </c>
      <c r="Q202" s="29">
        <f>'Energieverbrauch_GHD+A(Landw+F)'!O137</f>
        <v>19798.669999999998</v>
      </c>
      <c r="R202" s="29">
        <f>'Energieverbrauch_GHD+A(Landw+F)'!P137</f>
        <v>16976.328000000001</v>
      </c>
      <c r="S202" s="29">
        <f>'Energieverbrauch_GHD+A(Landw+F)'!Q137</f>
        <v>18625.843999999997</v>
      </c>
      <c r="T202" s="29">
        <f>'Energieverbrauch_GHD+A(Landw+F)'!R137</f>
        <v>22284.949000000001</v>
      </c>
      <c r="U202" s="29">
        <f>'Energieverbrauch_GHD+A(Landw+F)'!S137</f>
        <v>23487.870999999999</v>
      </c>
      <c r="V202" s="29">
        <f>'Energieverbrauch_GHD+A(Landw+F)'!T137</f>
        <v>23366.564000000002</v>
      </c>
      <c r="W202" s="29">
        <f>'Energieverbrauch_GHD+A(Landw+F)'!U137</f>
        <v>24184.975000000002</v>
      </c>
      <c r="X202" s="29">
        <f>'Energieverbrauch_GHD+A(Landw+F)'!V137</f>
        <v>24125.678</v>
      </c>
      <c r="Y202" s="29">
        <f>'Energieverbrauch_GHD+A(Landw+F)'!W137</f>
        <v>26051.673999999999</v>
      </c>
      <c r="Z202" s="29">
        <f>'Energieverbrauch_GHD+A(Landw+F)'!X137</f>
        <v>20461.445</v>
      </c>
      <c r="AA202" s="29">
        <f>'Energieverbrauch_GHD+A(Landw+F)'!Y137</f>
        <v>18546.620999999999</v>
      </c>
      <c r="AB202" s="29">
        <f>'Energieverbrauch_GHD+A(Landw+F)'!Z137</f>
        <v>21417.97</v>
      </c>
      <c r="AC202" s="29">
        <f>'Energieverbrauch_GHD+A(Landw+F)'!AA137</f>
        <v>15939.237000000001</v>
      </c>
      <c r="AD202" s="29">
        <f>'Energieverbrauch_GHD+A(Landw+F)'!AB137</f>
        <v>16861.713</v>
      </c>
      <c r="AE202" s="29">
        <f>'Energieverbrauch_GHD+A(Landw+F)'!AC137</f>
        <v>16945.709000000003</v>
      </c>
      <c r="AF202" s="29">
        <f>'Energieverbrauch_GHD+A(Landw+F)'!AD137</f>
        <v>18250.838000000003</v>
      </c>
      <c r="AG202" s="29">
        <f>'Energieverbrauch_GHD+A(Landw+F)'!AE137</f>
        <v>16833.330999999998</v>
      </c>
      <c r="BO202" s="37"/>
    </row>
    <row r="203" spans="1:69" ht="15" customHeight="1" x14ac:dyDescent="0.25">
      <c r="A203" t="s">
        <v>208</v>
      </c>
      <c r="B203" t="s">
        <v>168</v>
      </c>
      <c r="C203" t="s">
        <v>2</v>
      </c>
      <c r="D203" t="s">
        <v>169</v>
      </c>
      <c r="E203" s="29">
        <f>Landwirtschaft!C137+Fischerei!C137</f>
        <v>0</v>
      </c>
      <c r="F203" s="29">
        <f>Landwirtschaft!D137+Fischerei!D137</f>
        <v>0</v>
      </c>
      <c r="G203" s="29">
        <f>Landwirtschaft!E137+Fischerei!E137</f>
        <v>0</v>
      </c>
      <c r="H203" s="29">
        <f>Landwirtschaft!F137+Fischerei!F137</f>
        <v>0</v>
      </c>
      <c r="I203" s="29">
        <f>Landwirtschaft!G137+Fischerei!G137</f>
        <v>0</v>
      </c>
      <c r="J203" s="29">
        <f>Landwirtschaft!H137+Fischerei!H137</f>
        <v>0</v>
      </c>
      <c r="K203" s="29">
        <f>Landwirtschaft!I137+Fischerei!I137</f>
        <v>0</v>
      </c>
      <c r="L203" s="29">
        <f>Landwirtschaft!J137+Fischerei!J137</f>
        <v>0</v>
      </c>
      <c r="M203" s="29">
        <f>Landwirtschaft!K137+Fischerei!K137</f>
        <v>848.05600000000004</v>
      </c>
      <c r="N203" s="29">
        <f>Landwirtschaft!L137+Fischerei!L137</f>
        <v>848.05600000000004</v>
      </c>
      <c r="O203" s="29">
        <f>Landwirtschaft!M137+Fischerei!M137</f>
        <v>909.58299999999997</v>
      </c>
      <c r="P203" s="29">
        <f>Landwirtschaft!N137+Fischerei!N137</f>
        <v>897.63900000000001</v>
      </c>
      <c r="Q203" s="29">
        <f>Landwirtschaft!O137+Fischerei!O137</f>
        <v>885.69399999999996</v>
      </c>
      <c r="R203" s="29">
        <f>Landwirtschaft!P137+Fischerei!P137</f>
        <v>921.52800000000002</v>
      </c>
      <c r="S203" s="29">
        <f>Landwirtschaft!Q137+Fischerei!Q137</f>
        <v>861.44399999999996</v>
      </c>
      <c r="T203" s="29">
        <f>Landwirtschaft!R137+Fischerei!R137</f>
        <v>873.38900000000001</v>
      </c>
      <c r="U203" s="29">
        <f>Landwirtschaft!S137+Fischerei!S137</f>
        <v>877.05600000000004</v>
      </c>
      <c r="V203" s="29">
        <f>Landwirtschaft!T137+Fischerei!T137</f>
        <v>865.22199999999998</v>
      </c>
      <c r="W203" s="29">
        <f>Landwirtschaft!U137+Fischerei!U137</f>
        <v>888.88900000000001</v>
      </c>
      <c r="X203" s="29">
        <f>Landwirtschaft!V137+Fischerei!V137</f>
        <v>770.55600000000004</v>
      </c>
      <c r="Y203" s="29">
        <f>Landwirtschaft!W137+Fischerei!W137</f>
        <v>808.77800000000002</v>
      </c>
      <c r="Z203" s="29">
        <f>Landwirtschaft!X137+Fischerei!X137</f>
        <v>785.11099999999999</v>
      </c>
      <c r="AA203" s="29">
        <f>Landwirtschaft!Y137+Fischerei!Y137</f>
        <v>825.88900000000001</v>
      </c>
      <c r="AB203" s="29">
        <f>Landwirtschaft!Z137+Fischerei!Z137</f>
        <v>814.05600000000004</v>
      </c>
      <c r="AC203" s="29">
        <f>Landwirtschaft!AA137+Fischerei!AA137</f>
        <v>875.625</v>
      </c>
      <c r="AD203" s="29">
        <f>Landwirtschaft!AB137+Fischerei!AB137</f>
        <v>862.56899999999996</v>
      </c>
      <c r="AE203" s="29">
        <f>Landwirtschaft!AC137+Fischerei!AC137</f>
        <v>853.44399999999996</v>
      </c>
      <c r="AF203" s="29">
        <f>Landwirtschaft!AD137+Fischerei!AD137</f>
        <v>848.05200000000002</v>
      </c>
      <c r="AG203" s="29">
        <f>Landwirtschaft!AE137+Fischerei!AE137</f>
        <v>866.67899999999997</v>
      </c>
      <c r="BC203" s="31">
        <f>W203/W211</f>
        <v>0.13341395203912443</v>
      </c>
      <c r="BD203" s="31">
        <f t="shared" ref="BD203:BM203" si="522">X203/X211</f>
        <v>0.11889766039370858</v>
      </c>
      <c r="BE203" s="31">
        <f t="shared" si="522"/>
        <v>0.11548426534059861</v>
      </c>
      <c r="BF203" s="31">
        <f t="shared" si="522"/>
        <v>0.11270434823677085</v>
      </c>
      <c r="BG203" s="31">
        <f t="shared" si="522"/>
        <v>0.13544837222803979</v>
      </c>
      <c r="BH203" s="31">
        <f t="shared" si="522"/>
        <v>0.13016045089339251</v>
      </c>
      <c r="BI203" s="31">
        <f t="shared" si="522"/>
        <v>0.14982995743588648</v>
      </c>
      <c r="BJ203" s="31">
        <f t="shared" si="522"/>
        <v>0.14029029717695068</v>
      </c>
      <c r="BK203" s="31">
        <f t="shared" si="522"/>
        <v>0.12969508788843451</v>
      </c>
      <c r="BL203" s="31">
        <f t="shared" si="522"/>
        <v>0.13171861596452886</v>
      </c>
      <c r="BM203" s="31">
        <f t="shared" si="522"/>
        <v>0.14817687758946094</v>
      </c>
      <c r="BO203" s="37">
        <f>AVERAGE(BC203:BM203)</f>
        <v>0.13143817138062694</v>
      </c>
      <c r="BP203" s="37">
        <v>0.1508334098721639</v>
      </c>
      <c r="BQ203" t="s">
        <v>233</v>
      </c>
    </row>
    <row r="204" spans="1:69" ht="15" customHeight="1" x14ac:dyDescent="0.25">
      <c r="A204" t="s">
        <v>208</v>
      </c>
      <c r="B204" t="s">
        <v>170</v>
      </c>
      <c r="C204" t="s">
        <v>171</v>
      </c>
      <c r="D204" t="s">
        <v>172</v>
      </c>
      <c r="E204" s="38">
        <f>E211*$BO$204</f>
        <v>344.95428900000002</v>
      </c>
      <c r="F204" s="38">
        <f t="shared" ref="F204:AG204" si="523">F211*$BO$204</f>
        <v>389.79263300000002</v>
      </c>
      <c r="G204" s="38">
        <f t="shared" si="523"/>
        <v>393.52407800000003</v>
      </c>
      <c r="H204" s="38">
        <f t="shared" si="523"/>
        <v>443.55271099999999</v>
      </c>
      <c r="I204" s="38">
        <f t="shared" si="523"/>
        <v>395.80213300000003</v>
      </c>
      <c r="J204" s="38">
        <f t="shared" si="523"/>
        <v>467.52617200000003</v>
      </c>
      <c r="K204" s="38">
        <f t="shared" si="523"/>
        <v>869.92269599999997</v>
      </c>
      <c r="L204" s="38">
        <f t="shared" si="523"/>
        <v>790.79495300000008</v>
      </c>
      <c r="M204" s="38">
        <f t="shared" si="523"/>
        <v>960.98146800000006</v>
      </c>
      <c r="N204" s="38">
        <f t="shared" si="523"/>
        <v>1055.8256190000002</v>
      </c>
      <c r="O204" s="38">
        <f t="shared" si="523"/>
        <v>711.13534400000003</v>
      </c>
      <c r="P204" s="38">
        <f t="shared" si="523"/>
        <v>936.45240599999988</v>
      </c>
      <c r="Q204" s="38">
        <f t="shared" si="523"/>
        <v>929.6545000000001</v>
      </c>
      <c r="R204" s="38">
        <f t="shared" si="523"/>
        <v>685.64971100000002</v>
      </c>
      <c r="S204" s="38">
        <f t="shared" si="523"/>
        <v>725.25575000000003</v>
      </c>
      <c r="T204" s="38">
        <f t="shared" si="523"/>
        <v>647.07619499999998</v>
      </c>
      <c r="U204" s="38">
        <f t="shared" si="523"/>
        <v>603.96323400000006</v>
      </c>
      <c r="V204" s="38">
        <f t="shared" si="523"/>
        <v>521.85851600000001</v>
      </c>
      <c r="W204" s="38">
        <f t="shared" si="523"/>
        <v>672.92653900000005</v>
      </c>
      <c r="X204" s="38">
        <f t="shared" si="523"/>
        <v>654.56423400000017</v>
      </c>
      <c r="Y204" s="38">
        <f t="shared" si="523"/>
        <v>707.33946100000003</v>
      </c>
      <c r="Z204" s="38">
        <f t="shared" si="523"/>
        <v>703.57721100000003</v>
      </c>
      <c r="AA204" s="38">
        <f t="shared" si="523"/>
        <v>615.84194500000001</v>
      </c>
      <c r="AB204" s="38">
        <f t="shared" si="523"/>
        <v>631.67925000000002</v>
      </c>
      <c r="AC204" s="38">
        <f t="shared" si="523"/>
        <v>590.25662499999999</v>
      </c>
      <c r="AD204" s="38">
        <f t="shared" si="523"/>
        <v>620.99425800000006</v>
      </c>
      <c r="AE204" s="38">
        <f t="shared" si="523"/>
        <v>664.61918800000012</v>
      </c>
      <c r="AF204" s="38">
        <f t="shared" si="523"/>
        <v>650.27446099999997</v>
      </c>
      <c r="AG204" s="38">
        <f t="shared" si="523"/>
        <v>590.74384900000007</v>
      </c>
      <c r="BO204" s="37">
        <v>0.10100000000000001</v>
      </c>
      <c r="BP204" s="37">
        <v>9.9191149698933542E-2</v>
      </c>
    </row>
    <row r="205" spans="1:69" ht="15" customHeight="1" x14ac:dyDescent="0.25">
      <c r="A205" t="s">
        <v>208</v>
      </c>
      <c r="B205" t="s">
        <v>173</v>
      </c>
      <c r="C205" t="s">
        <v>171</v>
      </c>
      <c r="D205" t="s">
        <v>174</v>
      </c>
      <c r="E205" s="38">
        <f>E211*$BO$205</f>
        <v>273.23112000000003</v>
      </c>
      <c r="F205" s="38">
        <f t="shared" ref="F205:AG205" si="524">F211*$BO$205</f>
        <v>308.74664000000001</v>
      </c>
      <c r="G205" s="38">
        <f t="shared" si="524"/>
        <v>311.70224000000002</v>
      </c>
      <c r="H205" s="38">
        <f t="shared" si="524"/>
        <v>351.32887999999997</v>
      </c>
      <c r="I205" s="38">
        <f t="shared" si="524"/>
        <v>313.50664</v>
      </c>
      <c r="J205" s="38">
        <f t="shared" si="524"/>
        <v>370.31775999999996</v>
      </c>
      <c r="K205" s="38">
        <f t="shared" si="524"/>
        <v>689.04768000000001</v>
      </c>
      <c r="L205" s="38">
        <f t="shared" si="524"/>
        <v>626.37224000000003</v>
      </c>
      <c r="M205" s="38">
        <f t="shared" si="524"/>
        <v>761.17344000000003</v>
      </c>
      <c r="N205" s="38">
        <f t="shared" si="524"/>
        <v>836.29752000000008</v>
      </c>
      <c r="O205" s="38">
        <f t="shared" si="524"/>
        <v>563.27552000000003</v>
      </c>
      <c r="P205" s="38">
        <f t="shared" si="524"/>
        <v>741.74447999999995</v>
      </c>
      <c r="Q205" s="38">
        <f t="shared" si="524"/>
        <v>736.36</v>
      </c>
      <c r="R205" s="38">
        <f t="shared" si="524"/>
        <v>543.08888000000002</v>
      </c>
      <c r="S205" s="38">
        <f t="shared" si="524"/>
        <v>574.46</v>
      </c>
      <c r="T205" s="38">
        <f t="shared" si="524"/>
        <v>512.53559999999993</v>
      </c>
      <c r="U205" s="38">
        <f t="shared" si="524"/>
        <v>478.38672000000008</v>
      </c>
      <c r="V205" s="38">
        <f t="shared" si="524"/>
        <v>413.35328000000004</v>
      </c>
      <c r="W205" s="38">
        <f t="shared" si="524"/>
        <v>533.01112000000001</v>
      </c>
      <c r="X205" s="38">
        <f t="shared" si="524"/>
        <v>518.46672000000012</v>
      </c>
      <c r="Y205" s="38">
        <f t="shared" si="524"/>
        <v>560.26887999999997</v>
      </c>
      <c r="Z205" s="38">
        <f t="shared" si="524"/>
        <v>557.28887999999995</v>
      </c>
      <c r="AA205" s="38">
        <f t="shared" si="524"/>
        <v>487.79559999999998</v>
      </c>
      <c r="AB205" s="38">
        <f t="shared" si="524"/>
        <v>500.34000000000003</v>
      </c>
      <c r="AC205" s="38">
        <f t="shared" si="524"/>
        <v>467.53000000000003</v>
      </c>
      <c r="AD205" s="38">
        <f t="shared" si="524"/>
        <v>491.87664000000007</v>
      </c>
      <c r="AE205" s="38">
        <f t="shared" si="524"/>
        <v>526.43104000000005</v>
      </c>
      <c r="AF205" s="38">
        <f t="shared" si="524"/>
        <v>515.06888000000004</v>
      </c>
      <c r="AG205" s="38">
        <f t="shared" si="524"/>
        <v>467.91592000000003</v>
      </c>
      <c r="BO205" s="37">
        <v>0.08</v>
      </c>
      <c r="BP205" s="37">
        <v>7.8026366877362155E-2</v>
      </c>
    </row>
    <row r="206" spans="1:69" ht="15" customHeight="1" x14ac:dyDescent="0.25">
      <c r="A206" t="s">
        <v>208</v>
      </c>
      <c r="B206" t="s">
        <v>175</v>
      </c>
      <c r="C206" t="s">
        <v>171</v>
      </c>
      <c r="D206" t="s">
        <v>176</v>
      </c>
      <c r="E206" s="38">
        <f>E211*$BO$206</f>
        <v>204.92334</v>
      </c>
      <c r="F206" s="38">
        <f t="shared" ref="F206:AG206" si="525">F211*$BO$206</f>
        <v>231.55998</v>
      </c>
      <c r="G206" s="38">
        <f t="shared" si="525"/>
        <v>233.77667999999997</v>
      </c>
      <c r="H206" s="38">
        <f t="shared" si="525"/>
        <v>263.49665999999996</v>
      </c>
      <c r="I206" s="38">
        <f t="shared" si="525"/>
        <v>235.12997999999999</v>
      </c>
      <c r="J206" s="38">
        <f t="shared" si="525"/>
        <v>277.73831999999999</v>
      </c>
      <c r="K206" s="38">
        <f t="shared" si="525"/>
        <v>516.78575999999998</v>
      </c>
      <c r="L206" s="38">
        <f t="shared" si="525"/>
        <v>469.77918</v>
      </c>
      <c r="M206" s="38">
        <f t="shared" si="525"/>
        <v>570.88007999999991</v>
      </c>
      <c r="N206" s="38">
        <f t="shared" si="525"/>
        <v>627.22314000000006</v>
      </c>
      <c r="O206" s="38">
        <f t="shared" si="525"/>
        <v>422.45663999999994</v>
      </c>
      <c r="P206" s="38">
        <f t="shared" si="525"/>
        <v>556.30835999999988</v>
      </c>
      <c r="Q206" s="38">
        <f t="shared" si="525"/>
        <v>552.27</v>
      </c>
      <c r="R206" s="38">
        <f t="shared" si="525"/>
        <v>407.31665999999996</v>
      </c>
      <c r="S206" s="38">
        <f t="shared" si="525"/>
        <v>430.84499999999997</v>
      </c>
      <c r="T206" s="38">
        <f t="shared" si="525"/>
        <v>384.40169999999995</v>
      </c>
      <c r="U206" s="38">
        <f t="shared" si="525"/>
        <v>358.79004000000003</v>
      </c>
      <c r="V206" s="38">
        <f t="shared" si="525"/>
        <v>310.01495999999997</v>
      </c>
      <c r="W206" s="38">
        <f t="shared" si="525"/>
        <v>399.75833999999998</v>
      </c>
      <c r="X206" s="38">
        <f t="shared" si="525"/>
        <v>388.85004000000004</v>
      </c>
      <c r="Y206" s="38">
        <f t="shared" si="525"/>
        <v>420.20166</v>
      </c>
      <c r="Z206" s="38">
        <f t="shared" si="525"/>
        <v>417.96665999999999</v>
      </c>
      <c r="AA206" s="38">
        <f t="shared" si="525"/>
        <v>365.84669999999994</v>
      </c>
      <c r="AB206" s="38">
        <f t="shared" si="525"/>
        <v>375.255</v>
      </c>
      <c r="AC206" s="38">
        <f t="shared" si="525"/>
        <v>350.64749999999998</v>
      </c>
      <c r="AD206" s="38">
        <f t="shared" si="525"/>
        <v>368.90748000000002</v>
      </c>
      <c r="AE206" s="38">
        <f t="shared" si="525"/>
        <v>394.82328000000001</v>
      </c>
      <c r="AF206" s="38">
        <f t="shared" si="525"/>
        <v>386.30165999999997</v>
      </c>
      <c r="AG206" s="38">
        <f t="shared" si="525"/>
        <v>350.93693999999999</v>
      </c>
      <c r="BO206" s="37">
        <v>0.06</v>
      </c>
      <c r="BP206" s="37">
        <v>5.1875084689149725E-2</v>
      </c>
    </row>
    <row r="207" spans="1:69" ht="15" customHeight="1" x14ac:dyDescent="0.25">
      <c r="A207" t="s">
        <v>208</v>
      </c>
      <c r="B207" t="s">
        <v>177</v>
      </c>
      <c r="C207" t="s">
        <v>171</v>
      </c>
      <c r="D207" t="s">
        <v>178</v>
      </c>
      <c r="E207" s="38">
        <f>E211*$BO$207</f>
        <v>181.01561699999999</v>
      </c>
      <c r="F207" s="38">
        <f t="shared" ref="F207:AG207" si="526">F211*$BO$207</f>
        <v>204.54464899999999</v>
      </c>
      <c r="G207" s="38">
        <f t="shared" si="526"/>
        <v>206.50273399999998</v>
      </c>
      <c r="H207" s="38">
        <f t="shared" si="526"/>
        <v>232.75538299999999</v>
      </c>
      <c r="I207" s="38">
        <f t="shared" si="526"/>
        <v>207.698149</v>
      </c>
      <c r="J207" s="38">
        <f t="shared" si="526"/>
        <v>245.33551599999998</v>
      </c>
      <c r="K207" s="38">
        <f t="shared" si="526"/>
        <v>456.49408799999998</v>
      </c>
      <c r="L207" s="38">
        <f t="shared" si="526"/>
        <v>414.971609</v>
      </c>
      <c r="M207" s="38">
        <f t="shared" si="526"/>
        <v>504.27740399999999</v>
      </c>
      <c r="N207" s="38">
        <f t="shared" si="526"/>
        <v>554.04710699999998</v>
      </c>
      <c r="O207" s="38">
        <f t="shared" si="526"/>
        <v>373.17003199999994</v>
      </c>
      <c r="P207" s="38">
        <f t="shared" si="526"/>
        <v>491.40571799999992</v>
      </c>
      <c r="Q207" s="38">
        <f t="shared" si="526"/>
        <v>487.83850000000001</v>
      </c>
      <c r="R207" s="38">
        <f t="shared" si="526"/>
        <v>359.79638299999999</v>
      </c>
      <c r="S207" s="38">
        <f t="shared" si="526"/>
        <v>380.57974999999999</v>
      </c>
      <c r="T207" s="38">
        <f t="shared" si="526"/>
        <v>339.55483499999997</v>
      </c>
      <c r="U207" s="38">
        <f t="shared" si="526"/>
        <v>316.93120200000004</v>
      </c>
      <c r="V207" s="38">
        <f t="shared" si="526"/>
        <v>273.84654799999998</v>
      </c>
      <c r="W207" s="38">
        <f t="shared" si="526"/>
        <v>353.119867</v>
      </c>
      <c r="X207" s="38">
        <f t="shared" si="526"/>
        <v>343.48420200000004</v>
      </c>
      <c r="Y207" s="38">
        <f t="shared" si="526"/>
        <v>371.178133</v>
      </c>
      <c r="Z207" s="38">
        <f t="shared" si="526"/>
        <v>369.20388299999996</v>
      </c>
      <c r="AA207" s="38">
        <f t="shared" si="526"/>
        <v>323.16458499999999</v>
      </c>
      <c r="AB207" s="38">
        <f t="shared" si="526"/>
        <v>331.47525000000002</v>
      </c>
      <c r="AC207" s="38">
        <f t="shared" si="526"/>
        <v>309.73862500000001</v>
      </c>
      <c r="AD207" s="38">
        <f t="shared" si="526"/>
        <v>325.86827400000004</v>
      </c>
      <c r="AE207" s="38">
        <f t="shared" si="526"/>
        <v>348.76056400000004</v>
      </c>
      <c r="AF207" s="38">
        <f t="shared" si="526"/>
        <v>341.23313300000001</v>
      </c>
      <c r="AG207" s="38">
        <f t="shared" si="526"/>
        <v>309.99429700000002</v>
      </c>
      <c r="BO207" s="37">
        <v>5.2999999999999999E-2</v>
      </c>
      <c r="BP207" s="37">
        <v>4.9055647491829599E-2</v>
      </c>
    </row>
    <row r="208" spans="1:69" ht="15" customHeight="1" x14ac:dyDescent="0.25">
      <c r="A208" t="s">
        <v>208</v>
      </c>
      <c r="B208" t="s">
        <v>179</v>
      </c>
      <c r="C208" t="s">
        <v>171</v>
      </c>
      <c r="D208" t="s">
        <v>180</v>
      </c>
      <c r="E208" s="38">
        <f>E211*$BO$208</f>
        <v>368.86201199999999</v>
      </c>
      <c r="F208" s="38">
        <f t="shared" ref="F208:AG208" si="527">F211*$BO$208</f>
        <v>416.80796400000003</v>
      </c>
      <c r="G208" s="38">
        <f t="shared" si="527"/>
        <v>420.798024</v>
      </c>
      <c r="H208" s="38">
        <f t="shared" si="527"/>
        <v>474.29398799999996</v>
      </c>
      <c r="I208" s="38">
        <f t="shared" si="527"/>
        <v>423.23396400000001</v>
      </c>
      <c r="J208" s="38">
        <f t="shared" si="527"/>
        <v>499.92897599999998</v>
      </c>
      <c r="K208" s="38">
        <f t="shared" si="527"/>
        <v>930.21436799999992</v>
      </c>
      <c r="L208" s="38">
        <f t="shared" si="527"/>
        <v>845.60252400000002</v>
      </c>
      <c r="M208" s="38">
        <f t="shared" si="527"/>
        <v>1027.5841439999999</v>
      </c>
      <c r="N208" s="38">
        <f t="shared" si="527"/>
        <v>1129.0016520000001</v>
      </c>
      <c r="O208" s="38">
        <f t="shared" si="527"/>
        <v>760.42195199999992</v>
      </c>
      <c r="P208" s="38">
        <f t="shared" si="527"/>
        <v>1001.3550479999999</v>
      </c>
      <c r="Q208" s="38">
        <f t="shared" si="527"/>
        <v>994.08600000000001</v>
      </c>
      <c r="R208" s="38">
        <f t="shared" si="527"/>
        <v>733.16998799999999</v>
      </c>
      <c r="S208" s="38">
        <f t="shared" si="527"/>
        <v>775.52099999999996</v>
      </c>
      <c r="T208" s="38">
        <f t="shared" si="527"/>
        <v>691.92305999999996</v>
      </c>
      <c r="U208" s="38">
        <f t="shared" si="527"/>
        <v>645.82207200000005</v>
      </c>
      <c r="V208" s="38">
        <f t="shared" si="527"/>
        <v>558.026928</v>
      </c>
      <c r="W208" s="38">
        <f t="shared" si="527"/>
        <v>719.56501200000002</v>
      </c>
      <c r="X208" s="38">
        <f t="shared" si="527"/>
        <v>699.93007200000011</v>
      </c>
      <c r="Y208" s="38">
        <f t="shared" si="527"/>
        <v>756.36298799999997</v>
      </c>
      <c r="Z208" s="38">
        <f t="shared" si="527"/>
        <v>752.33998799999995</v>
      </c>
      <c r="AA208" s="38">
        <f t="shared" si="527"/>
        <v>658.52405999999996</v>
      </c>
      <c r="AB208" s="38">
        <f t="shared" si="527"/>
        <v>675.45899999999995</v>
      </c>
      <c r="AC208" s="38">
        <f t="shared" si="527"/>
        <v>631.16549999999995</v>
      </c>
      <c r="AD208" s="38">
        <f t="shared" si="527"/>
        <v>664.03346400000009</v>
      </c>
      <c r="AE208" s="38">
        <f t="shared" si="527"/>
        <v>710.68190400000003</v>
      </c>
      <c r="AF208" s="38">
        <f t="shared" si="527"/>
        <v>695.34298799999999</v>
      </c>
      <c r="AG208" s="38">
        <f t="shared" si="527"/>
        <v>631.68649200000004</v>
      </c>
      <c r="BO208" s="37">
        <v>0.108</v>
      </c>
      <c r="BP208" s="37">
        <v>0.10521552871170581</v>
      </c>
    </row>
    <row r="209" spans="1:68" ht="15" customHeight="1" x14ac:dyDescent="0.25">
      <c r="A209" t="s">
        <v>208</v>
      </c>
      <c r="B209" t="s">
        <v>181</v>
      </c>
      <c r="C209" t="s">
        <v>171</v>
      </c>
      <c r="D209" t="s">
        <v>182</v>
      </c>
      <c r="E209" s="38">
        <f>E211*$BO$209</f>
        <v>40.984667999999999</v>
      </c>
      <c r="F209" s="38">
        <f t="shared" ref="F209:AG209" si="528">F211*$BO$209</f>
        <v>46.311996000000001</v>
      </c>
      <c r="G209" s="38">
        <f t="shared" si="528"/>
        <v>46.755336</v>
      </c>
      <c r="H209" s="38">
        <f t="shared" si="528"/>
        <v>52.699331999999998</v>
      </c>
      <c r="I209" s="38">
        <f t="shared" si="528"/>
        <v>47.025995999999999</v>
      </c>
      <c r="J209" s="38">
        <f t="shared" si="528"/>
        <v>55.547663999999997</v>
      </c>
      <c r="K209" s="38">
        <f t="shared" si="528"/>
        <v>103.357152</v>
      </c>
      <c r="L209" s="38">
        <f t="shared" si="528"/>
        <v>93.955836000000005</v>
      </c>
      <c r="M209" s="38">
        <f t="shared" si="528"/>
        <v>114.176016</v>
      </c>
      <c r="N209" s="38">
        <f t="shared" si="528"/>
        <v>125.44462800000001</v>
      </c>
      <c r="O209" s="38">
        <f t="shared" si="528"/>
        <v>84.491327999999996</v>
      </c>
      <c r="P209" s="38">
        <f t="shared" si="528"/>
        <v>111.26167199999999</v>
      </c>
      <c r="Q209" s="38">
        <f t="shared" si="528"/>
        <v>110.45400000000001</v>
      </c>
      <c r="R209" s="38">
        <f t="shared" si="528"/>
        <v>81.463331999999994</v>
      </c>
      <c r="S209" s="38">
        <f t="shared" si="528"/>
        <v>86.168999999999997</v>
      </c>
      <c r="T209" s="38">
        <f t="shared" si="528"/>
        <v>76.880340000000004</v>
      </c>
      <c r="U209" s="38">
        <f t="shared" si="528"/>
        <v>71.758008000000004</v>
      </c>
      <c r="V209" s="38">
        <f t="shared" si="528"/>
        <v>62.002992000000006</v>
      </c>
      <c r="W209" s="38">
        <f t="shared" si="528"/>
        <v>79.951667999999998</v>
      </c>
      <c r="X209" s="38">
        <f t="shared" si="528"/>
        <v>77.770008000000004</v>
      </c>
      <c r="Y209" s="38">
        <f t="shared" si="528"/>
        <v>84.040332000000006</v>
      </c>
      <c r="Z209" s="38">
        <f t="shared" si="528"/>
        <v>83.593332000000004</v>
      </c>
      <c r="AA209" s="38">
        <f t="shared" si="528"/>
        <v>73.169339999999991</v>
      </c>
      <c r="AB209" s="38">
        <f t="shared" si="528"/>
        <v>75.051000000000002</v>
      </c>
      <c r="AC209" s="38">
        <f t="shared" si="528"/>
        <v>70.129500000000007</v>
      </c>
      <c r="AD209" s="38">
        <f t="shared" si="528"/>
        <v>73.781496000000004</v>
      </c>
      <c r="AE209" s="38">
        <f t="shared" si="528"/>
        <v>78.964656000000005</v>
      </c>
      <c r="AF209" s="38">
        <f t="shared" si="528"/>
        <v>77.260332000000005</v>
      </c>
      <c r="AG209" s="38">
        <f t="shared" si="528"/>
        <v>70.187388000000013</v>
      </c>
      <c r="BO209" s="37">
        <v>1.2E-2</v>
      </c>
      <c r="BP209" s="37">
        <v>1.1124119032437119E-2</v>
      </c>
    </row>
    <row r="210" spans="1:68" ht="15" customHeight="1" x14ac:dyDescent="0.25">
      <c r="A210" t="s">
        <v>208</v>
      </c>
      <c r="B210" t="s">
        <v>183</v>
      </c>
      <c r="C210" t="s">
        <v>2</v>
      </c>
      <c r="D210" t="s">
        <v>184</v>
      </c>
      <c r="E210" s="29">
        <f>E211-SUM(E203:E209)</f>
        <v>2001.417954</v>
      </c>
      <c r="F210" s="29">
        <f t="shared" ref="F210" si="529">F211-SUM(F203:F209)</f>
        <v>2261.5691379999998</v>
      </c>
      <c r="G210" s="29">
        <f t="shared" ref="G210" si="530">G211-SUM(G203:G209)</f>
        <v>2283.2189079999998</v>
      </c>
      <c r="H210" s="29">
        <f t="shared" ref="H210" si="531">H211-SUM(H203:H209)</f>
        <v>2573.4840460000005</v>
      </c>
      <c r="I210" s="29">
        <f t="shared" ref="I210" si="532">I211-SUM(I203:I209)</f>
        <v>2296.436138</v>
      </c>
      <c r="J210" s="29">
        <f t="shared" ref="J210" si="533">J211-SUM(J203:J209)</f>
        <v>2712.5775920000001</v>
      </c>
      <c r="K210" s="29">
        <f t="shared" ref="K210" si="534">K211-SUM(K203:K209)</f>
        <v>5047.2742559999997</v>
      </c>
      <c r="L210" s="29">
        <f t="shared" ref="L210" si="535">L211-SUM(L203:L209)</f>
        <v>4588.1766580000003</v>
      </c>
      <c r="M210" s="29">
        <f t="shared" ref="M210" si="536">M211-SUM(M203:M209)</f>
        <v>4727.5394479999995</v>
      </c>
      <c r="N210" s="29">
        <f t="shared" ref="N210" si="537">N211-SUM(N203:N209)</f>
        <v>5277.8233340000006</v>
      </c>
      <c r="O210" s="29">
        <f t="shared" ref="O210" si="538">O211-SUM(O203:O209)</f>
        <v>3216.4101839999994</v>
      </c>
      <c r="P210" s="29">
        <f t="shared" ref="P210" si="539">P211-SUM(P203:P209)</f>
        <v>4535.6393159999998</v>
      </c>
      <c r="Q210" s="29">
        <f t="shared" ref="Q210" si="540">Q211-SUM(Q203:Q209)</f>
        <v>4508.143</v>
      </c>
      <c r="R210" s="29">
        <f t="shared" ref="R210" si="541">R211-SUM(R203:R209)</f>
        <v>3056.5980460000001</v>
      </c>
      <c r="S210" s="29">
        <f t="shared" ref="S210" si="542">S211-SUM(S203:S209)</f>
        <v>3346.4755000000005</v>
      </c>
      <c r="T210" s="29">
        <f t="shared" ref="T210" si="543">T211-SUM(T203:T209)</f>
        <v>2880.9342699999997</v>
      </c>
      <c r="U210" s="29">
        <f t="shared" ref="U210" si="544">U211-SUM(U203:U209)</f>
        <v>2627.1267240000006</v>
      </c>
      <c r="V210" s="29">
        <f t="shared" ref="V210" si="545">V211-SUM(V203:V209)</f>
        <v>2162.5907760000005</v>
      </c>
      <c r="W210" s="29">
        <f t="shared" ref="W210" si="546">W211-SUM(W203:W209)</f>
        <v>3015.4174539999999</v>
      </c>
      <c r="X210" s="29">
        <f t="shared" ref="X210" si="547">X211-SUM(X203:X209)</f>
        <v>3027.212724</v>
      </c>
      <c r="Y210" s="29">
        <f t="shared" ref="Y210" si="548">Y211-SUM(Y203:Y209)</f>
        <v>3295.191546</v>
      </c>
      <c r="Z210" s="29">
        <f t="shared" ref="Z210" si="549">Z211-SUM(Z203:Z209)</f>
        <v>3297.0300459999994</v>
      </c>
      <c r="AA210" s="29">
        <f t="shared" ref="AA210" si="550">AA211-SUM(AA203:AA209)</f>
        <v>2747.2137699999998</v>
      </c>
      <c r="AB210" s="29">
        <f t="shared" ref="AB210" si="551">AB211-SUM(AB203:AB209)</f>
        <v>2850.9344999999998</v>
      </c>
      <c r="AC210" s="29">
        <f t="shared" ref="AC210" si="552">AC211-SUM(AC203:AC209)</f>
        <v>2549.0322500000002</v>
      </c>
      <c r="AD210" s="29">
        <f t="shared" ref="AD210" si="553">AD211-SUM(AD203:AD209)</f>
        <v>2740.4273880000005</v>
      </c>
      <c r="AE210" s="29">
        <f t="shared" ref="AE210" si="554">AE211-SUM(AE203:AE209)</f>
        <v>3002.6633680000004</v>
      </c>
      <c r="AF210" s="29">
        <f t="shared" ref="AF210" si="555">AF211-SUM(AF203:AF209)</f>
        <v>2924.827546</v>
      </c>
      <c r="AG210" s="29">
        <f t="shared" ref="AG210" si="556">AG211-SUM(AG203:AG209)</f>
        <v>2560.8051140000002</v>
      </c>
      <c r="BO210" s="37"/>
    </row>
    <row r="211" spans="1:68" ht="15" customHeight="1" x14ac:dyDescent="0.25">
      <c r="A211" t="s">
        <v>208</v>
      </c>
      <c r="B211" t="s">
        <v>185</v>
      </c>
      <c r="C211" t="s">
        <v>2</v>
      </c>
      <c r="D211" t="s">
        <v>186</v>
      </c>
      <c r="E211" s="29">
        <f>'Energieverbrauch_GHD+A(Landw+F)'!C131</f>
        <v>3415.3890000000001</v>
      </c>
      <c r="F211" s="29">
        <f>'Energieverbrauch_GHD+A(Landw+F)'!D131</f>
        <v>3859.3330000000001</v>
      </c>
      <c r="G211" s="29">
        <f>'Energieverbrauch_GHD+A(Landw+F)'!E131</f>
        <v>3896.2779999999998</v>
      </c>
      <c r="H211" s="29">
        <f>'Energieverbrauch_GHD+A(Landw+F)'!F131</f>
        <v>4391.6109999999999</v>
      </c>
      <c r="I211" s="29">
        <f>'Energieverbrauch_GHD+A(Landw+F)'!G131</f>
        <v>3918.8330000000001</v>
      </c>
      <c r="J211" s="29">
        <f>'Energieverbrauch_GHD+A(Landw+F)'!H131</f>
        <v>4628.9719999999998</v>
      </c>
      <c r="K211" s="29">
        <f>'Energieverbrauch_GHD+A(Landw+F)'!I131</f>
        <v>8613.0959999999995</v>
      </c>
      <c r="L211" s="29">
        <f>'Energieverbrauch_GHD+A(Landw+F)'!J131</f>
        <v>7829.6530000000002</v>
      </c>
      <c r="M211" s="29">
        <f>'Energieverbrauch_GHD+A(Landw+F)'!K131</f>
        <v>9514.6679999999997</v>
      </c>
      <c r="N211" s="29">
        <f>'Energieverbrauch_GHD+A(Landw+F)'!L131</f>
        <v>10453.719000000001</v>
      </c>
      <c r="O211" s="29">
        <f>'Energieverbrauch_GHD+A(Landw+F)'!M131</f>
        <v>7040.9439999999995</v>
      </c>
      <c r="P211" s="29">
        <f>'Energieverbrauch_GHD+A(Landw+F)'!N131</f>
        <v>9271.8059999999987</v>
      </c>
      <c r="Q211" s="29">
        <f>'Energieverbrauch_GHD+A(Landw+F)'!O131</f>
        <v>9204.5</v>
      </c>
      <c r="R211" s="29">
        <f>'Energieverbrauch_GHD+A(Landw+F)'!P131</f>
        <v>6788.6109999999999</v>
      </c>
      <c r="S211" s="29">
        <f>'Energieverbrauch_GHD+A(Landw+F)'!Q131</f>
        <v>7180.75</v>
      </c>
      <c r="T211" s="29">
        <f>'Energieverbrauch_GHD+A(Landw+F)'!R131</f>
        <v>6406.6949999999997</v>
      </c>
      <c r="U211" s="29">
        <f>'Energieverbrauch_GHD+A(Landw+F)'!S131</f>
        <v>5979.8340000000007</v>
      </c>
      <c r="V211" s="29">
        <f>'Energieverbrauch_GHD+A(Landw+F)'!T131</f>
        <v>5166.9160000000002</v>
      </c>
      <c r="W211" s="29">
        <f>'Energieverbrauch_GHD+A(Landw+F)'!U131</f>
        <v>6662.6390000000001</v>
      </c>
      <c r="X211" s="29">
        <f>'Energieverbrauch_GHD+A(Landw+F)'!V131</f>
        <v>6480.8340000000007</v>
      </c>
      <c r="Y211" s="29">
        <f>'Energieverbrauch_GHD+A(Landw+F)'!W131</f>
        <v>7003.3609999999999</v>
      </c>
      <c r="Z211" s="29">
        <f>'Energieverbrauch_GHD+A(Landw+F)'!X131</f>
        <v>6966.1109999999999</v>
      </c>
      <c r="AA211" s="29">
        <f>'Energieverbrauch_GHD+A(Landw+F)'!Y131</f>
        <v>6097.4449999999997</v>
      </c>
      <c r="AB211" s="29">
        <f>'Energieverbrauch_GHD+A(Landw+F)'!Z131</f>
        <v>6254.25</v>
      </c>
      <c r="AC211" s="29">
        <f>'Energieverbrauch_GHD+A(Landw+F)'!AA131</f>
        <v>5844.125</v>
      </c>
      <c r="AD211" s="29">
        <f>'Energieverbrauch_GHD+A(Landw+F)'!AB131</f>
        <v>6148.4580000000005</v>
      </c>
      <c r="AE211" s="29">
        <f>'Energieverbrauch_GHD+A(Landw+F)'!AC131</f>
        <v>6580.3880000000008</v>
      </c>
      <c r="AF211" s="29">
        <f>'Energieverbrauch_GHD+A(Landw+F)'!AD131</f>
        <v>6438.3609999999999</v>
      </c>
      <c r="AG211" s="29">
        <f>'Energieverbrauch_GHD+A(Landw+F)'!AE131</f>
        <v>5848.9490000000005</v>
      </c>
      <c r="AH211" s="29">
        <f>'Energieverbrauch_GHD+A(Landw+F)'!AF131</f>
        <v>5387.8119999999999</v>
      </c>
      <c r="BO211" s="37"/>
    </row>
    <row r="212" spans="1:68" x14ac:dyDescent="0.25">
      <c r="A212" t="s">
        <v>209</v>
      </c>
      <c r="B212" t="s">
        <v>168</v>
      </c>
      <c r="C212" t="s">
        <v>2</v>
      </c>
      <c r="D212" t="s">
        <v>169</v>
      </c>
      <c r="E212" s="29">
        <f>Fischerei!C59+Landwirtschaft!C59</f>
        <v>19555.894</v>
      </c>
      <c r="F212" s="29">
        <f>Fischerei!D59+Landwirtschaft!D59</f>
        <v>21108.007000000001</v>
      </c>
      <c r="G212" s="29">
        <f>Fischerei!E59+Landwirtschaft!E59</f>
        <v>22533.629000000001</v>
      </c>
      <c r="H212" s="29">
        <f>Fischerei!F59+Landwirtschaft!F59</f>
        <v>22986.284</v>
      </c>
      <c r="I212" s="29">
        <f>Fischerei!G59+Landwirtschaft!G59</f>
        <v>24390.861000000001</v>
      </c>
      <c r="J212" s="29">
        <f>Fischerei!H59+Landwirtschaft!H59</f>
        <v>25713.763999999999</v>
      </c>
      <c r="K212" s="29">
        <f>Fischerei!I59+Landwirtschaft!I59</f>
        <v>25481.004000000001</v>
      </c>
      <c r="L212" s="29">
        <f>Fischerei!J59+Landwirtschaft!J59</f>
        <v>24621.07</v>
      </c>
      <c r="M212" s="29">
        <f>Fischerei!K59+Landwirtschaft!K59</f>
        <v>22800.627</v>
      </c>
      <c r="N212" s="29">
        <f>Fischerei!L59+Landwirtschaft!L59</f>
        <v>25830.983</v>
      </c>
      <c r="O212" s="29">
        <f>Fischerei!M59+Landwirtschaft!M59</f>
        <v>30018.721000000001</v>
      </c>
      <c r="P212" s="29">
        <f>Fischerei!N59+Landwirtschaft!N59</f>
        <v>27984.235000000001</v>
      </c>
      <c r="Q212" s="29">
        <f>Fischerei!O59+Landwirtschaft!O59</f>
        <v>27560.204000000002</v>
      </c>
      <c r="R212" s="29">
        <f>Fischerei!P59+Landwirtschaft!P59</f>
        <v>34305.281999999999</v>
      </c>
      <c r="S212" s="29">
        <f>Fischerei!Q59+Landwirtschaft!Q59</f>
        <v>38936.503999999994</v>
      </c>
      <c r="T212" s="29">
        <f>Fischerei!R59+Landwirtschaft!R59</f>
        <v>36252.634999999995</v>
      </c>
      <c r="U212" s="29">
        <f>Fischerei!S59+Landwirtschaft!S59</f>
        <v>32770.799999999996</v>
      </c>
      <c r="V212" s="29">
        <f>Fischerei!T59+Landwirtschaft!T59</f>
        <v>34297.594999999994</v>
      </c>
      <c r="W212" s="29">
        <f>Fischerei!U59+Landwirtschaft!U59</f>
        <v>31408.349000000002</v>
      </c>
      <c r="X212" s="29">
        <f>Fischerei!V59+Landwirtschaft!V59</f>
        <v>27501.25</v>
      </c>
      <c r="Y212" s="29">
        <f>Fischerei!W59+Landwirtschaft!W59</f>
        <v>26111.228999999999</v>
      </c>
      <c r="Z212" s="29">
        <f>Fischerei!X59+Landwirtschaft!X59</f>
        <v>27980.597000000002</v>
      </c>
      <c r="AA212" s="29">
        <f>Fischerei!Y59+Landwirtschaft!Y59</f>
        <v>31623.482</v>
      </c>
      <c r="AB212" s="29">
        <f>Fischerei!Z59+Landwirtschaft!Z59</f>
        <v>33212.637000000002</v>
      </c>
      <c r="AC212" s="29">
        <f>Fischerei!AA59+Landwirtschaft!AA59</f>
        <v>32258.685000000001</v>
      </c>
      <c r="AD212" s="29">
        <f>Fischerei!AB59+Landwirtschaft!AB59</f>
        <v>29114.28</v>
      </c>
      <c r="AE212" s="29">
        <f>Fischerei!AC59+Landwirtschaft!AC59</f>
        <v>30862.546999999999</v>
      </c>
      <c r="AF212" s="29">
        <f>Fischerei!AD59+Landwirtschaft!AD59</f>
        <v>30922.603000000003</v>
      </c>
      <c r="AG212" s="29">
        <f>Fischerei!AE59+Landwirtschaft!AE59</f>
        <v>32017.184000000001</v>
      </c>
      <c r="AH212" s="29" t="e">
        <f>Fischerei!AF59+Landwirtschaft!AF59</f>
        <v>#VALUE!</v>
      </c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C212" s="31">
        <f>W212/$W$220</f>
        <v>0.22525192140809114</v>
      </c>
      <c r="BD212" s="31">
        <f>X212/$X$220</f>
        <v>0.20084567082556298</v>
      </c>
      <c r="BE212" s="31">
        <f>Y212/$Y$220</f>
        <v>0.18654943169008165</v>
      </c>
      <c r="BF212" s="31">
        <f>Z212/$Z$220</f>
        <v>0.19037360028721717</v>
      </c>
      <c r="BG212" s="31">
        <f>AA212/$AA$220</f>
        <v>0.21185863001580965</v>
      </c>
      <c r="BH212" s="31">
        <f>AB212/$AB$220</f>
        <v>0.22780832021899033</v>
      </c>
      <c r="BI212" s="31">
        <f>AC212/$AC$220</f>
        <v>0.23634558115901066</v>
      </c>
      <c r="BJ212" s="31">
        <f>AD212/$AD$220</f>
        <v>0.19100095273224549</v>
      </c>
      <c r="BK212" s="31">
        <f>AE212/$AE$220</f>
        <v>0.191130178567924</v>
      </c>
      <c r="BL212" s="31">
        <f>AF212/$AF$220</f>
        <v>0.19248463795943521</v>
      </c>
      <c r="BM212" s="31">
        <f>AG212/$AG$220</f>
        <v>0.19752003079856115</v>
      </c>
      <c r="BO212" s="37">
        <f>AVERAGE(BC212:BM212)</f>
        <v>0.20465172324208447</v>
      </c>
    </row>
    <row r="213" spans="1:68" x14ac:dyDescent="0.25">
      <c r="A213" t="s">
        <v>209</v>
      </c>
      <c r="B213" t="s">
        <v>170</v>
      </c>
      <c r="C213" t="s">
        <v>171</v>
      </c>
      <c r="D213" t="s">
        <v>172</v>
      </c>
      <c r="E213" s="29">
        <f>'Totale Verbräuche Odyssee'!C75*1000</f>
        <v>10294.9</v>
      </c>
      <c r="F213" s="29">
        <f>'Totale Verbräuche Odyssee'!D75*1000</f>
        <v>10541.4</v>
      </c>
      <c r="G213" s="29">
        <f>'Totale Verbräuche Odyssee'!E75*1000</f>
        <v>10555.7</v>
      </c>
      <c r="H213" s="29">
        <f>'Totale Verbräuche Odyssee'!F75*1000</f>
        <v>10701.1</v>
      </c>
      <c r="I213" s="29">
        <f>'Totale Verbräuche Odyssee'!G75*1000</f>
        <v>11700.4</v>
      </c>
      <c r="J213" s="29">
        <f>'Totale Verbräuche Odyssee'!H75*1000</f>
        <v>12193.199999999999</v>
      </c>
      <c r="K213" s="29">
        <f>'Totale Verbräuche Odyssee'!I75*1000</f>
        <v>13724.7</v>
      </c>
      <c r="L213" s="29">
        <f>'Totale Verbräuche Odyssee'!J75*1000</f>
        <v>15533.699999999999</v>
      </c>
      <c r="M213" s="29">
        <f>'Totale Verbräuche Odyssee'!K75*1000</f>
        <v>16066.199999999999</v>
      </c>
      <c r="N213" s="29">
        <f>'Totale Verbräuche Odyssee'!L75*1000</f>
        <v>16168.800000000001</v>
      </c>
      <c r="O213" s="29">
        <f>'Totale Verbräuche Odyssee'!M75*1000</f>
        <v>22703.9</v>
      </c>
      <c r="P213" s="29">
        <f>'Totale Verbräuche Odyssee'!N75*1000</f>
        <v>25627.199999999997</v>
      </c>
      <c r="Q213" s="29">
        <f>'Totale Verbräuche Odyssee'!O75*1000</f>
        <v>25795.899999999998</v>
      </c>
      <c r="R213" s="29">
        <f>'Totale Verbräuche Odyssee'!P75*1000</f>
        <v>25274.799999999999</v>
      </c>
      <c r="S213" s="29">
        <f>'Totale Verbräuche Odyssee'!Q75*1000</f>
        <v>28081.9</v>
      </c>
      <c r="T213" s="29">
        <f>'Totale Verbräuche Odyssee'!R75*1000</f>
        <v>32161.1</v>
      </c>
      <c r="U213" s="29">
        <f>'Totale Verbräuche Odyssee'!S75*1000</f>
        <v>35128.9</v>
      </c>
      <c r="V213" s="29">
        <f>'Totale Verbräuche Odyssee'!T75*1000</f>
        <v>34378.199999999997</v>
      </c>
      <c r="W213" s="29">
        <f>'Totale Verbräuche Odyssee'!U75*1000</f>
        <v>48535.200000000004</v>
      </c>
      <c r="X213" s="29">
        <f>'Totale Verbräuche Odyssee'!V75*1000</f>
        <v>42315.3</v>
      </c>
      <c r="Y213" s="29">
        <f>'Totale Verbräuche Odyssee'!W75*1000</f>
        <v>39115</v>
      </c>
      <c r="Z213" s="29">
        <f>'Totale Verbräuche Odyssee'!X75*1000</f>
        <v>43094.700000000004</v>
      </c>
      <c r="AA213" s="29">
        <f>'Totale Verbräuche Odyssee'!Y75*1000</f>
        <v>45703.200000000004</v>
      </c>
      <c r="AB213" s="29">
        <f>'Totale Verbräuche Odyssee'!Z75*1000</f>
        <v>44546.799999999996</v>
      </c>
      <c r="AC213" s="29">
        <f>'Totale Verbräuche Odyssee'!AA75*1000</f>
        <v>38507.300000000003</v>
      </c>
      <c r="AD213" s="29">
        <f>'Totale Verbräuche Odyssee'!AB75*1000</f>
        <v>42314.5</v>
      </c>
      <c r="AE213" s="29">
        <f>'Totale Verbräuche Odyssee'!AC75*1000</f>
        <v>42462.200000000004</v>
      </c>
      <c r="AF213" s="29">
        <f>'Totale Verbräuche Odyssee'!AD75*1000</f>
        <v>38451.700000000004</v>
      </c>
      <c r="AG213" s="29">
        <f>'Totale Verbräuche Odyssee'!AE75*1000</f>
        <v>34804.400000000001</v>
      </c>
      <c r="AH213" t="e">
        <f>'Totale Verbräuche Odyssee'!AF75*1000</f>
        <v>#VALUE!</v>
      </c>
      <c r="BC213" s="31">
        <f t="shared" ref="BC213:BC219" si="557">W213/$W$220</f>
        <v>0.34808092128389129</v>
      </c>
      <c r="BD213" s="31">
        <f t="shared" ref="BD213:BD219" si="558">X213/$X$220</f>
        <v>0.30903485531330194</v>
      </c>
      <c r="BE213" s="31">
        <f t="shared" ref="BE213:BE219" si="559">Y213/$Y$220</f>
        <v>0.2794537561046071</v>
      </c>
      <c r="BF213" s="31">
        <f t="shared" ref="BF213:BF219" si="560">Z213/$Z$220</f>
        <v>0.29320650993606523</v>
      </c>
      <c r="BG213" s="31">
        <f t="shared" ref="BG213:BG219" si="561">AA213/$AA$220</f>
        <v>0.3061844150918786</v>
      </c>
      <c r="BH213" s="31">
        <f t="shared" ref="BH213:BH219" si="562">AB213/$AB$220</f>
        <v>0.30555031445203573</v>
      </c>
      <c r="BI213" s="31">
        <f t="shared" ref="BI213:BI219" si="563">AC213/$AC$220</f>
        <v>0.28212650941488693</v>
      </c>
      <c r="BJ213" s="31">
        <f t="shared" ref="BJ213:BJ219" si="564">AD213/$AD$220</f>
        <v>0.27759950836457581</v>
      </c>
      <c r="BK213" s="31">
        <f t="shared" ref="BK213:BK219" si="565">AE213/$AE$220</f>
        <v>0.26296623763381888</v>
      </c>
      <c r="BL213" s="31">
        <f t="shared" ref="BL213:BL219" si="566">AF213/$AF$220</f>
        <v>0.23935118118694002</v>
      </c>
      <c r="BM213" s="31">
        <f t="shared" ref="BM213:BM219" si="567">AG213/$AG$220</f>
        <v>0.2147148906014171</v>
      </c>
      <c r="BO213" s="37">
        <f t="shared" ref="BO213:BO219" si="568">AVERAGE(BC213:BM213)</f>
        <v>0.28347900903485623</v>
      </c>
    </row>
    <row r="214" spans="1:68" x14ac:dyDescent="0.25">
      <c r="A214" t="s">
        <v>209</v>
      </c>
      <c r="B214" t="s">
        <v>173</v>
      </c>
      <c r="C214" t="s">
        <v>171</v>
      </c>
      <c r="D214" t="s">
        <v>174</v>
      </c>
      <c r="E214" s="29">
        <f>'Totale Verbräuche Odyssee'!C76*1000</f>
        <v>6656.2</v>
      </c>
      <c r="F214" s="29">
        <f>'Totale Verbräuche Odyssee'!D76*1000</f>
        <v>7630.8</v>
      </c>
      <c r="G214" s="29">
        <f>'Totale Verbräuche Odyssee'!E76*1000</f>
        <v>8215</v>
      </c>
      <c r="H214" s="29">
        <f>'Totale Verbräuche Odyssee'!F76*1000</f>
        <v>7666.9</v>
      </c>
      <c r="I214" s="29">
        <f>'Totale Verbräuche Odyssee'!G76*1000</f>
        <v>7593.4</v>
      </c>
      <c r="J214" s="29">
        <f>'Totale Verbräuche Odyssee'!H76*1000</f>
        <v>11576.9</v>
      </c>
      <c r="K214" s="29">
        <f>'Totale Verbräuche Odyssee'!I76*1000</f>
        <v>12964.5</v>
      </c>
      <c r="L214" s="29">
        <f>'Totale Verbräuche Odyssee'!J76*1000</f>
        <v>13932.800000000001</v>
      </c>
      <c r="M214" s="29">
        <f>'Totale Verbräuche Odyssee'!K76*1000</f>
        <v>14082.3</v>
      </c>
      <c r="N214" s="29">
        <f>'Totale Verbräuche Odyssee'!L76*1000</f>
        <v>16391.900000000001</v>
      </c>
      <c r="O214" s="29">
        <f>'Totale Verbräuche Odyssee'!M76*1000</f>
        <v>22413.200000000001</v>
      </c>
      <c r="P214" s="29">
        <f>'Totale Verbräuche Odyssee'!N76*1000</f>
        <v>21972.899999999998</v>
      </c>
      <c r="Q214" s="29">
        <f>'Totale Verbräuche Odyssee'!O76*1000</f>
        <v>22248.7</v>
      </c>
      <c r="R214" s="29">
        <f>'Totale Verbräuche Odyssee'!P76*1000</f>
        <v>21792.7</v>
      </c>
      <c r="S214" s="29">
        <f>'Totale Verbräuche Odyssee'!Q76*1000</f>
        <v>23887.3</v>
      </c>
      <c r="T214" s="29">
        <f>'Totale Verbräuche Odyssee'!R76*1000</f>
        <v>26183.7</v>
      </c>
      <c r="U214" s="29">
        <f>'Totale Verbräuche Odyssee'!S76*1000</f>
        <v>28485</v>
      </c>
      <c r="V214" s="29">
        <f>'Totale Verbräuche Odyssee'!T76*1000</f>
        <v>27524.100000000002</v>
      </c>
      <c r="W214" s="29">
        <f>'Totale Verbräuche Odyssee'!U76*1000</f>
        <v>24575.5</v>
      </c>
      <c r="X214" s="29">
        <f>'Totale Verbräuche Odyssee'!V76*1000</f>
        <v>26728.899999999998</v>
      </c>
      <c r="Y214" s="29">
        <f>'Totale Verbräuche Odyssee'!W76*1000</f>
        <v>29827</v>
      </c>
      <c r="Z214" s="29">
        <f>'Totale Verbräuche Odyssee'!X76*1000</f>
        <v>30989.100000000002</v>
      </c>
      <c r="AA214" s="29">
        <f>'Totale Verbräuche Odyssee'!Y76*1000</f>
        <v>30996.5</v>
      </c>
      <c r="AB214" s="29">
        <f>'Totale Verbräuche Odyssee'!Z76*1000</f>
        <v>27301.4</v>
      </c>
      <c r="AC214" s="29">
        <f>'Totale Verbräuche Odyssee'!AA76*1000</f>
        <v>26911.899999999998</v>
      </c>
      <c r="AD214" s="29">
        <f>'Totale Verbräuche Odyssee'!AB76*1000</f>
        <v>34980.800000000003</v>
      </c>
      <c r="AE214" s="29">
        <f>'Totale Verbräuche Odyssee'!AC76*1000</f>
        <v>37986</v>
      </c>
      <c r="AF214" s="29">
        <f>'Totale Verbräuche Odyssee'!AD76*1000</f>
        <v>39818.1</v>
      </c>
      <c r="AG214" s="29">
        <f>'Totale Verbräuche Odyssee'!AE76*1000</f>
        <v>41591.5</v>
      </c>
      <c r="AH214" t="e">
        <f>'Totale Verbräuche Odyssee'!AF76*1000</f>
        <v>#VALUE!</v>
      </c>
      <c r="BC214" s="31">
        <f t="shared" si="557"/>
        <v>0.17624863358989495</v>
      </c>
      <c r="BD214" s="31">
        <f t="shared" si="558"/>
        <v>0.19520508525719338</v>
      </c>
      <c r="BE214" s="31">
        <f t="shared" si="559"/>
        <v>0.21309643828025351</v>
      </c>
      <c r="BF214" s="31">
        <f t="shared" si="560"/>
        <v>0.21084276853208678</v>
      </c>
      <c r="BG214" s="31">
        <f t="shared" si="561"/>
        <v>0.20765822135857917</v>
      </c>
      <c r="BH214" s="31">
        <f t="shared" si="562"/>
        <v>0.18726263962800493</v>
      </c>
      <c r="BI214" s="31">
        <f t="shared" si="563"/>
        <v>0.19717197541044151</v>
      </c>
      <c r="BJ214" s="31">
        <f t="shared" si="564"/>
        <v>0.22948759602971924</v>
      </c>
      <c r="BK214" s="31">
        <f t="shared" si="565"/>
        <v>0.23524535946696692</v>
      </c>
      <c r="BL214" s="31">
        <f t="shared" si="566"/>
        <v>0.2478566426873115</v>
      </c>
      <c r="BM214" s="31">
        <f t="shared" si="567"/>
        <v>0.2565857872122157</v>
      </c>
      <c r="BO214" s="37">
        <f t="shared" si="568"/>
        <v>0.21424192249569707</v>
      </c>
    </row>
    <row r="215" spans="1:68" x14ac:dyDescent="0.25">
      <c r="A215" t="s">
        <v>209</v>
      </c>
      <c r="B215" t="s">
        <v>175</v>
      </c>
      <c r="C215" t="s">
        <v>171</v>
      </c>
      <c r="D215" t="s">
        <v>176</v>
      </c>
      <c r="E215" s="29">
        <f>'Totale Verbräuche Odyssee'!C77*1000</f>
        <v>12071.8</v>
      </c>
      <c r="F215" s="29">
        <f>'Totale Verbräuche Odyssee'!D77*1000</f>
        <v>13965.3</v>
      </c>
      <c r="G215" s="29">
        <f>'Totale Verbräuche Odyssee'!E77*1000</f>
        <v>14947</v>
      </c>
      <c r="H215" s="29">
        <f>'Totale Verbräuche Odyssee'!F77*1000</f>
        <v>14128.4</v>
      </c>
      <c r="I215" s="29">
        <f>'Totale Verbräuche Odyssee'!G77*1000</f>
        <v>14145.699999999999</v>
      </c>
      <c r="J215" s="29">
        <f>'Totale Verbräuche Odyssee'!H77*1000</f>
        <v>7794.1</v>
      </c>
      <c r="K215" s="29">
        <f>'Totale Verbräuche Odyssee'!I77*1000</f>
        <v>8253.6</v>
      </c>
      <c r="L215" s="29">
        <f>'Totale Verbräuche Odyssee'!J77*1000</f>
        <v>9281.7000000000007</v>
      </c>
      <c r="M215" s="29">
        <f>'Totale Verbräuche Odyssee'!K77*1000</f>
        <v>9550.1</v>
      </c>
      <c r="N215" s="29">
        <f>'Totale Verbräuche Odyssee'!L77*1000</f>
        <v>11381.5</v>
      </c>
      <c r="O215" s="29">
        <f>'Totale Verbräuche Odyssee'!M77*1000</f>
        <v>7058.9000000000005</v>
      </c>
      <c r="P215" s="29">
        <f>'Totale Verbräuche Odyssee'!N77*1000</f>
        <v>7477</v>
      </c>
      <c r="Q215" s="29">
        <f>'Totale Verbräuche Odyssee'!O77*1000</f>
        <v>7422.5</v>
      </c>
      <c r="R215" s="29">
        <f>'Totale Verbräuche Odyssee'!P77*1000</f>
        <v>8218</v>
      </c>
      <c r="S215" s="29">
        <f>'Totale Verbräuche Odyssee'!Q77*1000</f>
        <v>8179.6</v>
      </c>
      <c r="T215" s="29">
        <f>'Totale Verbräuche Odyssee'!R77*1000</f>
        <v>8368.8000000000011</v>
      </c>
      <c r="U215" s="29">
        <f>'Totale Verbräuche Odyssee'!S77*1000</f>
        <v>8118.2</v>
      </c>
      <c r="V215" s="29">
        <f>'Totale Verbräuche Odyssee'!T77*1000</f>
        <v>7615.3</v>
      </c>
      <c r="W215" s="29">
        <f>'Totale Verbräuche Odyssee'!U77*1000</f>
        <v>9210.4</v>
      </c>
      <c r="X215" s="29">
        <f>'Totale Verbräuche Odyssee'!V77*1000</f>
        <v>7385.9000000000005</v>
      </c>
      <c r="Y215" s="29">
        <f>'Totale Verbräuche Odyssee'!W77*1000</f>
        <v>8825.3000000000011</v>
      </c>
      <c r="Z215" s="29">
        <f>'Totale Verbräuche Odyssee'!X77*1000</f>
        <v>9625.9</v>
      </c>
      <c r="AA215" s="29">
        <f>'Totale Verbräuche Odyssee'!Y77*1000</f>
        <v>9635.1</v>
      </c>
      <c r="AB215" s="29">
        <f>'Totale Verbräuche Odyssee'!Z77*1000</f>
        <v>9696</v>
      </c>
      <c r="AC215" s="29">
        <f>'Totale Verbräuche Odyssee'!AA77*1000</f>
        <v>9005.4</v>
      </c>
      <c r="AD215" s="29">
        <f>'Totale Verbräuche Odyssee'!AB77*1000</f>
        <v>8689.7999999999993</v>
      </c>
      <c r="AE215" s="29">
        <f>'Totale Verbräuche Odyssee'!AC77*1000</f>
        <v>8716.3000000000011</v>
      </c>
      <c r="AF215" s="29">
        <f>'Totale Verbräuche Odyssee'!AD77*1000</f>
        <v>8223.6999999999989</v>
      </c>
      <c r="AG215" s="29">
        <f>'Totale Verbräuche Odyssee'!AE77*1000</f>
        <v>7500</v>
      </c>
      <c r="AH215" t="e">
        <f>'Totale Verbräuche Odyssee'!AF77*1000</f>
        <v>#VALUE!</v>
      </c>
      <c r="BC215" s="31">
        <f t="shared" si="557"/>
        <v>6.6054420655383139E-2</v>
      </c>
      <c r="BD215" s="31">
        <f t="shared" si="558"/>
        <v>5.3940313263961662E-2</v>
      </c>
      <c r="BE215" s="31">
        <f t="shared" si="559"/>
        <v>6.3051597437044332E-2</v>
      </c>
      <c r="BF215" s="31">
        <f t="shared" si="560"/>
        <v>6.5492428163870964E-2</v>
      </c>
      <c r="BG215" s="31">
        <f t="shared" si="561"/>
        <v>6.4549472637621869E-2</v>
      </c>
      <c r="BH215" s="31">
        <f t="shared" si="562"/>
        <v>6.6505693987602671E-2</v>
      </c>
      <c r="BI215" s="31">
        <f t="shared" si="563"/>
        <v>6.5978712293119024E-2</v>
      </c>
      <c r="BJ215" s="31">
        <f t="shared" si="564"/>
        <v>5.7008453551063841E-2</v>
      </c>
      <c r="BK215" s="31">
        <f t="shared" si="565"/>
        <v>5.3979601082554729E-2</v>
      </c>
      <c r="BL215" s="31">
        <f t="shared" si="566"/>
        <v>5.1190254494002559E-2</v>
      </c>
      <c r="BM215" s="31">
        <f t="shared" si="567"/>
        <v>4.6268910813306023E-2</v>
      </c>
      <c r="BO215" s="37">
        <f t="shared" si="568"/>
        <v>5.945635076177553E-2</v>
      </c>
    </row>
    <row r="216" spans="1:68" x14ac:dyDescent="0.25">
      <c r="A216" t="s">
        <v>209</v>
      </c>
      <c r="B216" t="s">
        <v>177</v>
      </c>
      <c r="C216" t="s">
        <v>171</v>
      </c>
      <c r="D216" t="s">
        <v>178</v>
      </c>
      <c r="E216" s="29">
        <f>'Totale Verbräuche Odyssee'!C78*1000</f>
        <v>6866.3</v>
      </c>
      <c r="F216" s="29">
        <f>'Totale Verbräuche Odyssee'!D78*1000</f>
        <v>6853.9000000000005</v>
      </c>
      <c r="G216" s="29">
        <f>'Totale Verbräuche Odyssee'!E78*1000</f>
        <v>7400.2</v>
      </c>
      <c r="H216" s="29">
        <f>'Totale Verbräuche Odyssee'!F78*1000</f>
        <v>7250.2000000000007</v>
      </c>
      <c r="I216" s="29">
        <f>'Totale Verbräuche Odyssee'!G78*1000</f>
        <v>9299.3000000000011</v>
      </c>
      <c r="J216" s="29">
        <f>'Totale Verbräuche Odyssee'!H78*1000</f>
        <v>6907.8</v>
      </c>
      <c r="K216" s="29">
        <f>'Totale Verbräuche Odyssee'!I78*1000</f>
        <v>7343.5</v>
      </c>
      <c r="L216" s="29">
        <f>'Totale Verbräuche Odyssee'!J78*1000</f>
        <v>8808.4000000000015</v>
      </c>
      <c r="M216" s="29">
        <f>'Totale Verbräuche Odyssee'!K78*1000</f>
        <v>9574.9</v>
      </c>
      <c r="N216" s="29">
        <f>'Totale Verbräuche Odyssee'!L78*1000</f>
        <v>10220.800000000001</v>
      </c>
      <c r="O216" s="29">
        <f>'Totale Verbräuche Odyssee'!M78*1000</f>
        <v>9718.6</v>
      </c>
      <c r="P216" s="29">
        <f>'Totale Verbräuche Odyssee'!N78*1000</f>
        <v>10355</v>
      </c>
      <c r="Q216" s="29">
        <f>'Totale Verbräuche Odyssee'!O78*1000</f>
        <v>11343.3</v>
      </c>
      <c r="R216" s="29">
        <f>'Totale Verbräuche Odyssee'!P78*1000</f>
        <v>11232.5</v>
      </c>
      <c r="S216" s="29">
        <f>'Totale Verbräuche Odyssee'!Q78*1000</f>
        <v>11592.1</v>
      </c>
      <c r="T216" s="29">
        <f>'Totale Verbräuche Odyssee'!R78*1000</f>
        <v>12097.099999999999</v>
      </c>
      <c r="U216" s="29">
        <f>'Totale Verbräuche Odyssee'!S78*1000</f>
        <v>12936.8</v>
      </c>
      <c r="V216" s="29">
        <f>'Totale Verbräuche Odyssee'!T78*1000</f>
        <v>13581.2</v>
      </c>
      <c r="W216" s="29">
        <f>'Totale Verbräuche Odyssee'!U78*1000</f>
        <v>10651.300000000001</v>
      </c>
      <c r="X216" s="29">
        <f>'Totale Verbräuche Odyssee'!V78*1000</f>
        <v>13979.900000000001</v>
      </c>
      <c r="Y216" s="29">
        <f>'Totale Verbräuche Odyssee'!W78*1000</f>
        <v>12066.1</v>
      </c>
      <c r="Z216" s="29">
        <f>'Totale Verbräuche Odyssee'!X78*1000</f>
        <v>12046.2</v>
      </c>
      <c r="AA216" s="29">
        <f>'Totale Verbräuche Odyssee'!Y78*1000</f>
        <v>9722.2000000000007</v>
      </c>
      <c r="AB216" s="29">
        <f>'Totale Verbräuche Odyssee'!Z78*1000</f>
        <v>9101</v>
      </c>
      <c r="AC216" s="29">
        <f>'Totale Verbräuche Odyssee'!AA78*1000</f>
        <v>8863</v>
      </c>
      <c r="AD216" s="29">
        <f>'Totale Verbräuche Odyssee'!AB78*1000</f>
        <v>10664.7</v>
      </c>
      <c r="AE216" s="29">
        <f>'Totale Verbräuche Odyssee'!AC78*1000</f>
        <v>11662.2</v>
      </c>
      <c r="AF216" s="29">
        <f>'Totale Verbräuche Odyssee'!AD78*1000</f>
        <v>12366.199999999999</v>
      </c>
      <c r="AG216" s="29">
        <f>'Totale Verbräuche Odyssee'!AE78*1000</f>
        <v>12741.300000000001</v>
      </c>
      <c r="AH216" t="e">
        <f>'Totale Verbräuche Odyssee'!AF78*1000</f>
        <v>#VALUE!</v>
      </c>
      <c r="BC216" s="31">
        <f t="shared" si="557"/>
        <v>7.6388153687861823E-2</v>
      </c>
      <c r="BD216" s="31">
        <f t="shared" si="558"/>
        <v>0.10209726443613611</v>
      </c>
      <c r="BE216" s="31">
        <f t="shared" si="559"/>
        <v>8.6205214534930324E-2</v>
      </c>
      <c r="BF216" s="31">
        <f t="shared" si="560"/>
        <v>8.1959597351688937E-2</v>
      </c>
      <c r="BG216" s="31">
        <f t="shared" si="561"/>
        <v>6.5132991134237039E-2</v>
      </c>
      <c r="BH216" s="31">
        <f t="shared" si="562"/>
        <v>6.2424538054988855E-2</v>
      </c>
      <c r="BI216" s="31">
        <f t="shared" si="563"/>
        <v>6.4935408427600552E-2</v>
      </c>
      <c r="BJ216" s="31">
        <f t="shared" si="564"/>
        <v>6.9964562427907495E-2</v>
      </c>
      <c r="BK216" s="31">
        <f t="shared" si="565"/>
        <v>7.22234094449445E-2</v>
      </c>
      <c r="BL216" s="31">
        <f t="shared" si="566"/>
        <v>7.6976169500800676E-2</v>
      </c>
      <c r="BM216" s="31">
        <f t="shared" si="567"/>
        <v>7.860347644607682E-2</v>
      </c>
      <c r="BO216" s="37">
        <f t="shared" si="568"/>
        <v>7.6082798677015742E-2</v>
      </c>
    </row>
    <row r="217" spans="1:68" x14ac:dyDescent="0.25">
      <c r="A217" t="s">
        <v>209</v>
      </c>
      <c r="B217" t="s">
        <v>179</v>
      </c>
      <c r="C217" t="s">
        <v>171</v>
      </c>
      <c r="D217" t="s">
        <v>180</v>
      </c>
      <c r="E217" s="29">
        <f>'Totale Verbräuche Odyssee'!C79*1000</f>
        <v>2254.4</v>
      </c>
      <c r="F217" s="29">
        <f>'Totale Verbräuche Odyssee'!D79*1000</f>
        <v>2514.4</v>
      </c>
      <c r="G217" s="29">
        <f>'Totale Verbräuche Odyssee'!E79*1000</f>
        <v>2722.3</v>
      </c>
      <c r="H217" s="29">
        <f>'Totale Verbräuche Odyssee'!F79*1000</f>
        <v>2977.2</v>
      </c>
      <c r="I217" s="29">
        <f>'Totale Verbräuche Odyssee'!G79*1000</f>
        <v>3640.6</v>
      </c>
      <c r="J217" s="29">
        <f>'Totale Verbräuche Odyssee'!H79*1000</f>
        <v>4708.8999999999996</v>
      </c>
      <c r="K217" s="29">
        <f>'Totale Verbräuche Odyssee'!I79*1000</f>
        <v>4796.2999999999993</v>
      </c>
      <c r="L217" s="29">
        <f>'Totale Verbräuche Odyssee'!J79*1000</f>
        <v>5279</v>
      </c>
      <c r="M217" s="29">
        <f>'Totale Verbräuche Odyssee'!K79*1000</f>
        <v>5405</v>
      </c>
      <c r="N217" s="29">
        <f>'Totale Verbräuche Odyssee'!L79*1000</f>
        <v>5335.9</v>
      </c>
      <c r="O217" s="29">
        <f>'Totale Verbräuche Odyssee'!M79*1000</f>
        <v>5610</v>
      </c>
      <c r="P217" s="29">
        <f>'Totale Verbräuche Odyssee'!N79*1000</f>
        <v>5651.2</v>
      </c>
      <c r="Q217" s="29">
        <f>'Totale Verbräuche Odyssee'!O79*1000</f>
        <v>5791.2</v>
      </c>
      <c r="R217" s="29">
        <f>'Totale Verbräuche Odyssee'!P79*1000</f>
        <v>5345.2</v>
      </c>
      <c r="S217" s="29">
        <f>'Totale Verbräuche Odyssee'!Q79*1000</f>
        <v>6294.9000000000005</v>
      </c>
      <c r="T217" s="29">
        <f>'Totale Verbräuche Odyssee'!R79*1000</f>
        <v>6617</v>
      </c>
      <c r="U217" s="29">
        <f>'Totale Verbräuche Odyssee'!S79*1000</f>
        <v>6604.3</v>
      </c>
      <c r="V217" s="29">
        <f>'Totale Verbräuche Odyssee'!T79*1000</f>
        <v>6852.7</v>
      </c>
      <c r="W217" s="29">
        <f>'Totale Verbräuche Odyssee'!U79*1000</f>
        <v>4864.7</v>
      </c>
      <c r="X217" s="29">
        <f>'Totale Verbräuche Odyssee'!V79*1000</f>
        <v>7040.2</v>
      </c>
      <c r="Y217" s="29">
        <f>'Totale Verbräuche Odyssee'!W79*1000</f>
        <v>7037.6</v>
      </c>
      <c r="Z217" s="29">
        <f>'Totale Verbräuche Odyssee'!X79*1000</f>
        <v>7885.7</v>
      </c>
      <c r="AA217" s="29">
        <f>'Totale Verbräuche Odyssee'!Y79*1000</f>
        <v>7923.3</v>
      </c>
      <c r="AB217" s="29">
        <f>'Totale Verbräuche Odyssee'!Z79*1000</f>
        <v>8631.6</v>
      </c>
      <c r="AC217" s="29">
        <f>'Totale Verbräuche Odyssee'!AA79*1000</f>
        <v>7684.3</v>
      </c>
      <c r="AD217" s="29">
        <f>'Totale Verbräuche Odyssee'!AB79*1000</f>
        <v>9154.6</v>
      </c>
      <c r="AE217" s="29">
        <f>'Totale Verbräuche Odyssee'!AC79*1000</f>
        <v>10111.800000000001</v>
      </c>
      <c r="AF217" s="29">
        <f>'Totale Verbräuche Odyssee'!AD79*1000</f>
        <v>10033.200000000001</v>
      </c>
      <c r="AG217" s="29">
        <f>'Totale Verbräuche Odyssee'!AE79*1000</f>
        <v>10061.700000000001</v>
      </c>
      <c r="AH217" t="e">
        <f>'Totale Verbräuche Odyssee'!AF79*1000</f>
        <v>#VALUE!</v>
      </c>
      <c r="BC217" s="31">
        <f t="shared" si="557"/>
        <v>3.4888271971059058E-2</v>
      </c>
      <c r="BD217" s="31">
        <f t="shared" si="558"/>
        <v>5.1415615353706777E-2</v>
      </c>
      <c r="BE217" s="31">
        <f t="shared" si="559"/>
        <v>5.0279528415231575E-2</v>
      </c>
      <c r="BF217" s="31">
        <f t="shared" si="560"/>
        <v>5.3652504261610577E-2</v>
      </c>
      <c r="BG217" s="31">
        <f t="shared" si="561"/>
        <v>5.3081424847657974E-2</v>
      </c>
      <c r="BH217" s="31">
        <f t="shared" si="562"/>
        <v>5.9204883273864611E-2</v>
      </c>
      <c r="BI217" s="31">
        <f t="shared" si="563"/>
        <v>5.6299577905924734E-2</v>
      </c>
      <c r="BJ217" s="31">
        <f t="shared" si="564"/>
        <v>6.005772156765047E-2</v>
      </c>
      <c r="BK217" s="31">
        <f t="shared" si="565"/>
        <v>6.2621861366242204E-2</v>
      </c>
      <c r="BL217" s="31">
        <f t="shared" si="566"/>
        <v>6.2453890753459702E-2</v>
      </c>
      <c r="BM217" s="31">
        <f t="shared" si="567"/>
        <v>6.2072519990698835E-2</v>
      </c>
      <c r="BO217" s="37">
        <f t="shared" si="568"/>
        <v>5.5093436337009687E-2</v>
      </c>
    </row>
    <row r="218" spans="1:68" x14ac:dyDescent="0.25">
      <c r="A218" t="s">
        <v>209</v>
      </c>
      <c r="B218" t="s">
        <v>181</v>
      </c>
      <c r="C218" t="s">
        <v>171</v>
      </c>
      <c r="D218" t="s">
        <v>182</v>
      </c>
      <c r="E218" s="29">
        <f>'Totale Verbräuche Odyssee'!C80*1000</f>
        <v>1610.6000000000001</v>
      </c>
      <c r="F218" s="29">
        <f>'Totale Verbräuche Odyssee'!D80*1000</f>
        <v>1797.4</v>
      </c>
      <c r="G218" s="29">
        <f>'Totale Verbräuche Odyssee'!E80*1000</f>
        <v>2024.7000000000003</v>
      </c>
      <c r="H218" s="29">
        <f>'Totale Verbräuche Odyssee'!F80*1000</f>
        <v>1854.2</v>
      </c>
      <c r="I218" s="29">
        <f>'Totale Verbräuche Odyssee'!G80*1000</f>
        <v>1974.3</v>
      </c>
      <c r="J218" s="29">
        <f>'Totale Verbräuche Odyssee'!H80*1000</f>
        <v>3509.1</v>
      </c>
      <c r="K218" s="29">
        <f>'Totale Verbräuche Odyssee'!I80*1000</f>
        <v>3565.5</v>
      </c>
      <c r="L218" s="29">
        <f>'Totale Verbräuche Odyssee'!J80*1000</f>
        <v>3939.2</v>
      </c>
      <c r="M218" s="29">
        <f>'Totale Verbräuche Odyssee'!K80*1000</f>
        <v>4172.3</v>
      </c>
      <c r="N218" s="29">
        <f>'Totale Verbräuche Odyssee'!L80*1000</f>
        <v>4655.2</v>
      </c>
      <c r="O218" s="29">
        <f>'Totale Verbräuche Odyssee'!M80*1000</f>
        <v>4724.5</v>
      </c>
      <c r="P218" s="29">
        <f>'Totale Verbräuche Odyssee'!N80*1000</f>
        <v>4784.2</v>
      </c>
      <c r="Q218" s="29">
        <f>'Totale Verbräuche Odyssee'!O80*1000</f>
        <v>5160.3</v>
      </c>
      <c r="R218" s="29">
        <f>'Totale Verbräuche Odyssee'!P80*1000</f>
        <v>4843.7</v>
      </c>
      <c r="S218" s="29">
        <f>'Totale Verbräuche Odyssee'!Q80*1000</f>
        <v>5298.6</v>
      </c>
      <c r="T218" s="29">
        <f>'Totale Verbräuche Odyssee'!R80*1000</f>
        <v>5073</v>
      </c>
      <c r="U218" s="29">
        <f>'Totale Verbräuche Odyssee'!S80*1000</f>
        <v>5075</v>
      </c>
      <c r="V218" s="29">
        <f>'Totale Verbräuche Odyssee'!T80*1000</f>
        <v>4905.5</v>
      </c>
      <c r="W218" s="29">
        <f>'Totale Verbräuche Odyssee'!U80*1000</f>
        <v>4740.3</v>
      </c>
      <c r="X218" s="29">
        <f>'Totale Verbräuche Odyssee'!V80*1000</f>
        <v>6625.2000000000007</v>
      </c>
      <c r="Y218" s="29">
        <f>'Totale Verbräuche Odyssee'!W80*1000</f>
        <v>7610</v>
      </c>
      <c r="Z218" s="29">
        <f>'Totale Verbräuche Odyssee'!X80*1000</f>
        <v>7890.2</v>
      </c>
      <c r="AA218" s="29">
        <f>'Totale Verbräuche Odyssee'!Y80*1000</f>
        <v>4156</v>
      </c>
      <c r="AB218" s="29">
        <f>'Totale Verbräuche Odyssee'!Z80*1000</f>
        <v>3662</v>
      </c>
      <c r="AC218" s="29">
        <f>'Totale Verbräuche Odyssee'!AA80*1000</f>
        <v>2841.8</v>
      </c>
      <c r="AD218" s="29">
        <f>'Totale Verbräuche Odyssee'!AB80*1000</f>
        <v>5032.3999999999996</v>
      </c>
      <c r="AE218" s="29">
        <f>'Totale Verbräuche Odyssee'!AC80*1000</f>
        <v>5814.3</v>
      </c>
      <c r="AF218" s="29">
        <f>'Totale Verbräuche Odyssee'!AD80*1000</f>
        <v>6493.2</v>
      </c>
      <c r="AG218" s="29">
        <f>'Totale Verbräuche Odyssee'!AE80*1000</f>
        <v>8520.9</v>
      </c>
      <c r="AH218" t="e">
        <f>'Totale Verbräuche Odyssee'!AF80*1000</f>
        <v>#VALUE!</v>
      </c>
      <c r="BC218" s="31">
        <f t="shared" si="557"/>
        <v>3.3996109857629714E-2</v>
      </c>
      <c r="BD218" s="31">
        <f t="shared" si="558"/>
        <v>4.8384809357884459E-2</v>
      </c>
      <c r="BE218" s="31">
        <f t="shared" si="559"/>
        <v>5.4368991025337085E-2</v>
      </c>
      <c r="BF218" s="31">
        <f t="shared" si="560"/>
        <v>5.3683121235268881E-2</v>
      </c>
      <c r="BG218" s="31">
        <f t="shared" si="561"/>
        <v>2.7842742502097173E-2</v>
      </c>
      <c r="BH218" s="31">
        <f t="shared" si="562"/>
        <v>2.5117971470977826E-2</v>
      </c>
      <c r="BI218" s="31">
        <f t="shared" si="563"/>
        <v>2.0820652563415917E-2</v>
      </c>
      <c r="BJ218" s="31">
        <f t="shared" si="564"/>
        <v>3.3014493043611322E-2</v>
      </c>
      <c r="BK218" s="31">
        <f t="shared" si="565"/>
        <v>3.6007663179823769E-2</v>
      </c>
      <c r="BL218" s="31">
        <f t="shared" si="566"/>
        <v>4.0418371351150631E-2</v>
      </c>
      <c r="BM218" s="31">
        <f t="shared" si="567"/>
        <v>5.2567034953213236E-2</v>
      </c>
      <c r="BO218" s="37">
        <f t="shared" si="568"/>
        <v>3.874745095821909E-2</v>
      </c>
    </row>
    <row r="219" spans="1:68" x14ac:dyDescent="0.25">
      <c r="A219" t="s">
        <v>209</v>
      </c>
      <c r="B219" t="s">
        <v>183</v>
      </c>
      <c r="C219" t="s">
        <v>2</v>
      </c>
      <c r="D219" t="s">
        <v>184</v>
      </c>
      <c r="E219" s="29">
        <f>E220-SUM(E212:E218)</f>
        <v>26.423000000002503</v>
      </c>
      <c r="F219" s="29">
        <f t="shared" ref="F219:AH219" si="569">F220-SUM(F212:F218)</f>
        <v>29.152999999998428</v>
      </c>
      <c r="G219" s="29">
        <f t="shared" si="569"/>
        <v>38.177999999999884</v>
      </c>
      <c r="H219" s="29">
        <f t="shared" si="569"/>
        <v>39.468000000008033</v>
      </c>
      <c r="I219" s="29">
        <f t="shared" si="569"/>
        <v>41.538000000000466</v>
      </c>
      <c r="J219" s="29">
        <f t="shared" si="569"/>
        <v>3436.3519999999844</v>
      </c>
      <c r="K219" s="29">
        <f t="shared" si="569"/>
        <v>3598.2599999999948</v>
      </c>
      <c r="L219" s="29">
        <f t="shared" si="569"/>
        <v>3914.7039999999979</v>
      </c>
      <c r="M219" s="29">
        <f t="shared" si="569"/>
        <v>4059.9370000000054</v>
      </c>
      <c r="N219" s="29">
        <f t="shared" si="569"/>
        <v>4098.189000000013</v>
      </c>
      <c r="O219" s="29">
        <f t="shared" si="569"/>
        <v>5451.9300000000076</v>
      </c>
      <c r="P219" s="29">
        <f t="shared" si="569"/>
        <v>5432.2500000000146</v>
      </c>
      <c r="Q219" s="29">
        <f t="shared" si="569"/>
        <v>5483.708999999988</v>
      </c>
      <c r="R219" s="29">
        <f t="shared" si="569"/>
        <v>5188.5620000000199</v>
      </c>
      <c r="S219" s="29">
        <f t="shared" si="569"/>
        <v>5715.4429999999847</v>
      </c>
      <c r="T219" s="29">
        <f t="shared" si="569"/>
        <v>6209.9280000000144</v>
      </c>
      <c r="U219" s="29">
        <f t="shared" si="569"/>
        <v>7462.6790000000037</v>
      </c>
      <c r="V219" s="29">
        <f t="shared" si="569"/>
        <v>7730.4340000000229</v>
      </c>
      <c r="W219" s="29">
        <f t="shared" si="569"/>
        <v>5450.7930000000342</v>
      </c>
      <c r="X219" s="29">
        <f t="shared" si="569"/>
        <v>5350.6230000000214</v>
      </c>
      <c r="Y219" s="29">
        <f t="shared" si="569"/>
        <v>9377.2620000000024</v>
      </c>
      <c r="Z219" s="29">
        <f t="shared" si="569"/>
        <v>7464.8989999999758</v>
      </c>
      <c r="AA219" s="29">
        <f t="shared" si="569"/>
        <v>9507.1229999999632</v>
      </c>
      <c r="AB219" s="29">
        <f t="shared" si="569"/>
        <v>9640.5909999999858</v>
      </c>
      <c r="AC219" s="29">
        <f t="shared" si="569"/>
        <v>10417.093000000008</v>
      </c>
      <c r="AD219" s="29">
        <f t="shared" si="569"/>
        <v>12478.945000000007</v>
      </c>
      <c r="AE219" s="29">
        <f t="shared" si="569"/>
        <v>13858.614000000031</v>
      </c>
      <c r="AF219" s="29">
        <f t="shared" si="569"/>
        <v>14341.015999999974</v>
      </c>
      <c r="AG219" s="29">
        <f t="shared" si="569"/>
        <v>14858.900000000023</v>
      </c>
      <c r="AH219" s="29" t="e">
        <f t="shared" si="569"/>
        <v>#VALUE!</v>
      </c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C219" s="31">
        <f t="shared" si="557"/>
        <v>3.9091567546189102E-2</v>
      </c>
      <c r="BD219" s="31">
        <f t="shared" si="558"/>
        <v>3.9076386192252732E-2</v>
      </c>
      <c r="BE219" s="31">
        <f t="shared" si="559"/>
        <v>6.6995042512514397E-2</v>
      </c>
      <c r="BF219" s="31">
        <f t="shared" si="560"/>
        <v>5.0789470232191346E-2</v>
      </c>
      <c r="BG219" s="31">
        <f t="shared" si="561"/>
        <v>6.369210241211852E-2</v>
      </c>
      <c r="BH219" s="31">
        <f t="shared" si="562"/>
        <v>6.6125638913535012E-2</v>
      </c>
      <c r="BI219" s="31">
        <f t="shared" si="563"/>
        <v>7.6321582825600726E-2</v>
      </c>
      <c r="BJ219" s="31">
        <f t="shared" si="564"/>
        <v>8.1866712283226395E-2</v>
      </c>
      <c r="BK219" s="31">
        <f t="shared" si="565"/>
        <v>8.5825689257725143E-2</v>
      </c>
      <c r="BL219" s="31">
        <f t="shared" si="566"/>
        <v>8.9268852066899496E-2</v>
      </c>
      <c r="BM219" s="31">
        <f t="shared" si="567"/>
        <v>9.1667349184511193E-2</v>
      </c>
      <c r="BO219" s="37">
        <f t="shared" si="568"/>
        <v>6.8247308493342193E-2</v>
      </c>
    </row>
    <row r="220" spans="1:68" x14ac:dyDescent="0.25">
      <c r="A220" t="s">
        <v>209</v>
      </c>
      <c r="B220" t="s">
        <v>185</v>
      </c>
      <c r="C220" t="s">
        <v>2</v>
      </c>
      <c r="D220" t="s">
        <v>186</v>
      </c>
      <c r="E220" s="29">
        <f>'Energieverbrauch_GHD+A(Landw+F)'!C53</f>
        <v>59336.517</v>
      </c>
      <c r="F220" s="29">
        <f>'Energieverbrauch_GHD+A(Landw+F)'!D53</f>
        <v>64440.36</v>
      </c>
      <c r="G220" s="29">
        <f>'Energieverbrauch_GHD+A(Landw+F)'!E53</f>
        <v>68436.706999999995</v>
      </c>
      <c r="H220" s="29">
        <f>'Energieverbrauch_GHD+A(Landw+F)'!F53</f>
        <v>67603.752000000008</v>
      </c>
      <c r="I220" s="29">
        <f>'Energieverbrauch_GHD+A(Landw+F)'!G53</f>
        <v>72786.099000000002</v>
      </c>
      <c r="J220" s="29">
        <f>'Energieverbrauch_GHD+A(Landw+F)'!H53</f>
        <v>75840.115999999995</v>
      </c>
      <c r="K220" s="29">
        <f>'Energieverbrauch_GHD+A(Landw+F)'!I53</f>
        <v>79727.364000000001</v>
      </c>
      <c r="L220" s="29">
        <f>'Energieverbrauch_GHD+A(Landw+F)'!J53</f>
        <v>85310.574000000008</v>
      </c>
      <c r="M220" s="29">
        <f>'Energieverbrauch_GHD+A(Landw+F)'!K53</f>
        <v>85711.364000000001</v>
      </c>
      <c r="N220" s="29">
        <f>'Energieverbrauch_GHD+A(Landw+F)'!L53</f>
        <v>94083.272000000012</v>
      </c>
      <c r="O220" s="29">
        <f>'Energieverbrauch_GHD+A(Landw+F)'!M53</f>
        <v>107699.751</v>
      </c>
      <c r="P220" s="29">
        <f>'Energieverbrauch_GHD+A(Landw+F)'!N53</f>
        <v>109283.985</v>
      </c>
      <c r="Q220" s="29">
        <f>'Energieverbrauch_GHD+A(Landw+F)'!O53</f>
        <v>110805.81299999999</v>
      </c>
      <c r="R220" s="29">
        <f>'Energieverbrauch_GHD+A(Landw+F)'!P53</f>
        <v>116200.74400000001</v>
      </c>
      <c r="S220" s="29">
        <f>'Energieverbrauch_GHD+A(Landw+F)'!Q53</f>
        <v>127986.34699999999</v>
      </c>
      <c r="T220" s="29">
        <f>'Energieverbrauch_GHD+A(Landw+F)'!R53</f>
        <v>132963.26300000001</v>
      </c>
      <c r="U220" s="29">
        <f>'Energieverbrauch_GHD+A(Landw+F)'!S53</f>
        <v>136581.679</v>
      </c>
      <c r="V220" s="29">
        <f>'Energieverbrauch_GHD+A(Landw+F)'!T53</f>
        <v>136885.02900000001</v>
      </c>
      <c r="W220" s="29">
        <f>'Energieverbrauch_GHD+A(Landw+F)'!U53</f>
        <v>139436.54200000002</v>
      </c>
      <c r="X220" s="29">
        <f>'Energieverbrauch_GHD+A(Landw+F)'!V53</f>
        <v>136927.27300000002</v>
      </c>
      <c r="Y220" s="29">
        <f>'Energieverbrauch_GHD+A(Landw+F)'!W53</f>
        <v>139969.49100000001</v>
      </c>
      <c r="Z220" s="29">
        <f>'Energieverbrauch_GHD+A(Landw+F)'!X53</f>
        <v>146977.296</v>
      </c>
      <c r="AA220" s="29">
        <f>'Energieverbrauch_GHD+A(Landw+F)'!Y53</f>
        <v>149266.90499999997</v>
      </c>
      <c r="AB220" s="29">
        <f>'Energieverbrauch_GHD+A(Landw+F)'!Z53</f>
        <v>145792.02799999999</v>
      </c>
      <c r="AC220" s="29">
        <f>'Energieverbrauch_GHD+A(Landw+F)'!AA53</f>
        <v>136489.478</v>
      </c>
      <c r="AD220" s="29">
        <f>'Energieverbrauch_GHD+A(Landw+F)'!AB53</f>
        <v>152430.02499999999</v>
      </c>
      <c r="AE220" s="29">
        <f>'Energieverbrauch_GHD+A(Landw+F)'!AC53</f>
        <v>161473.96100000001</v>
      </c>
      <c r="AF220" s="29">
        <f>'Energieverbrauch_GHD+A(Landw+F)'!AD53</f>
        <v>160649.71900000001</v>
      </c>
      <c r="AG220" s="29">
        <f>'Energieverbrauch_GHD+A(Landw+F)'!AE53</f>
        <v>162095.88400000002</v>
      </c>
      <c r="AH220" s="29" t="e">
        <f>'Energieverbrauch_GHD+A(Landw+F)'!AF53</f>
        <v>#VALUE!</v>
      </c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O220" s="37"/>
    </row>
    <row r="221" spans="1:68" x14ac:dyDescent="0.25">
      <c r="A221" t="s">
        <v>210</v>
      </c>
      <c r="B221" t="s">
        <v>168</v>
      </c>
      <c r="C221" t="s">
        <v>2</v>
      </c>
      <c r="D221" t="s">
        <v>169</v>
      </c>
      <c r="E221" s="29">
        <f>Fischerei!C155+Landwirtschaft!C155</f>
        <v>10195.459999999999</v>
      </c>
      <c r="F221" s="29">
        <f>Fischerei!D155+Landwirtschaft!D155</f>
        <v>10275.861999999999</v>
      </c>
      <c r="G221" s="29">
        <f>Fischerei!E155+Landwirtschaft!E155</f>
        <v>9932.0839999999989</v>
      </c>
      <c r="H221" s="29">
        <f>Fischerei!F155+Landwirtschaft!F155</f>
        <v>9625.5149999999994</v>
      </c>
      <c r="I221" s="29">
        <f>Fischerei!G155+Landwirtschaft!G155</f>
        <v>9514.887999999999</v>
      </c>
      <c r="J221" s="29">
        <f>Fischerei!H155+Landwirtschaft!H155</f>
        <v>9761.9590000000007</v>
      </c>
      <c r="K221" s="29">
        <f>Fischerei!I155+Landwirtschaft!I155</f>
        <v>10211.806</v>
      </c>
      <c r="L221" s="29">
        <f>Fischerei!J155+Landwirtschaft!J155</f>
        <v>10303.307000000001</v>
      </c>
      <c r="M221" s="29">
        <f>Fischerei!K155+Landwirtschaft!K155</f>
        <v>11337.472</v>
      </c>
      <c r="N221" s="29">
        <f>Fischerei!L155+Landwirtschaft!L155</f>
        <v>8913.7219999999998</v>
      </c>
      <c r="O221" s="29">
        <f>Fischerei!M155+Landwirtschaft!M155</f>
        <v>8896.2780000000002</v>
      </c>
      <c r="P221" s="29">
        <f>Fischerei!N155+Landwirtschaft!N155</f>
        <v>8810.3060000000005</v>
      </c>
      <c r="Q221" s="29">
        <f>Fischerei!O155+Landwirtschaft!O155</f>
        <v>9286.6110000000008</v>
      </c>
      <c r="R221" s="29">
        <f>Fischerei!P155+Landwirtschaft!P155</f>
        <v>9430.9169999999995</v>
      </c>
      <c r="S221" s="29">
        <f>Fischerei!Q155+Landwirtschaft!Q155</f>
        <v>9240.1110000000008</v>
      </c>
      <c r="T221" s="29">
        <f>Fischerei!R155+Landwirtschaft!R155</f>
        <v>8893.4459999999999</v>
      </c>
      <c r="U221" s="29">
        <f>Fischerei!S155+Landwirtschaft!S155</f>
        <v>8549.009</v>
      </c>
      <c r="V221" s="29">
        <f>Fischerei!T155+Landwirtschaft!T155</f>
        <v>9271.4179999999997</v>
      </c>
      <c r="W221" s="29">
        <f>Fischerei!U155+Landwirtschaft!U155</f>
        <v>8531.1490000000013</v>
      </c>
      <c r="X221" s="29">
        <f>Fischerei!V155+Landwirtschaft!V155</f>
        <v>8246.4120000000003</v>
      </c>
      <c r="Y221" s="29">
        <f>Fischerei!W155+Landwirtschaft!W155</f>
        <v>8065.0290000000005</v>
      </c>
      <c r="Z221" s="29">
        <f>Fischerei!X155+Landwirtschaft!X155</f>
        <v>7860.0930000000008</v>
      </c>
      <c r="AA221" s="29">
        <f>Fischerei!Y155+Landwirtschaft!Y155</f>
        <v>7602.5310000000009</v>
      </c>
      <c r="AB221" s="29">
        <f>Fischerei!Z155+Landwirtschaft!Z155</f>
        <v>8349.2219999999998</v>
      </c>
      <c r="AC221" s="29">
        <f>Fischerei!AA155+Landwirtschaft!AA155</f>
        <v>8042.4520000000002</v>
      </c>
      <c r="AD221" s="29">
        <f>Fischerei!AB155+Landwirtschaft!AB155</f>
        <v>7680.1350000000002</v>
      </c>
      <c r="AE221" s="29">
        <f>Fischerei!AC155+Landwirtschaft!AC155</f>
        <v>7909.7939999999999</v>
      </c>
      <c r="AF221" s="29">
        <f>Fischerei!AD155+Landwirtschaft!AD155</f>
        <v>7783.6879999999992</v>
      </c>
      <c r="AG221" s="29">
        <f>Fischerei!AE155+Landwirtschaft!AE155</f>
        <v>7450.6729999999998</v>
      </c>
      <c r="AH221">
        <f>Fischerei!AF155+Landwirtschaft!AF155</f>
        <v>7711.45</v>
      </c>
      <c r="BC221" s="31">
        <f>W221/$W$229</f>
        <v>0.14965358282856611</v>
      </c>
      <c r="BD221" s="31">
        <f>X221/$X$229</f>
        <v>0.1494044701265414</v>
      </c>
      <c r="BE221" s="31">
        <f>Y221/$Y$229</f>
        <v>0.13794080887960022</v>
      </c>
      <c r="BF221" s="31">
        <f>Z221/$Z$229</f>
        <v>0.1487696103849499</v>
      </c>
      <c r="BG221" s="31">
        <f>AA221/$AA$229</f>
        <v>0.1390192756274064</v>
      </c>
      <c r="BH221" s="31">
        <f>AB221/$AB$229</f>
        <v>0.15342777083112971</v>
      </c>
      <c r="BI221" s="31">
        <f>AC221/$AC$229</f>
        <v>0.14857865128279887</v>
      </c>
      <c r="BJ221" s="31">
        <f>AD221/$AD$229</f>
        <v>0.14095944932222457</v>
      </c>
      <c r="BK221" s="31">
        <f>AE221/$AE$229</f>
        <v>0.13881933798475055</v>
      </c>
      <c r="BL221" s="31">
        <f>AF221/$AF$229</f>
        <v>0.14353617722279816</v>
      </c>
      <c r="BM221" s="31">
        <f>AG221/$AG$229</f>
        <v>0.13448468175531528</v>
      </c>
      <c r="BO221" s="37">
        <f>AVERAGE(BC221:BM221)</f>
        <v>0.14405398329509828</v>
      </c>
    </row>
    <row r="222" spans="1:68" x14ac:dyDescent="0.25">
      <c r="A222" t="s">
        <v>210</v>
      </c>
      <c r="B222" t="s">
        <v>170</v>
      </c>
      <c r="C222" t="s">
        <v>171</v>
      </c>
      <c r="D222" t="s">
        <v>172</v>
      </c>
      <c r="E222" s="29">
        <f>'Totale Verbräuche Odyssee'!C219*1000</f>
        <v>6134.8</v>
      </c>
      <c r="F222" s="29">
        <f>'Totale Verbräuche Odyssee'!D219*1000</f>
        <v>5999.7999999999993</v>
      </c>
      <c r="G222" s="29">
        <f>'Totale Verbräuche Odyssee'!E219*1000</f>
        <v>6057.5999999999995</v>
      </c>
      <c r="H222" s="29">
        <f>'Totale Verbräuche Odyssee'!F219*1000</f>
        <v>6300.3</v>
      </c>
      <c r="I222" s="29">
        <f>'Totale Verbräuche Odyssee'!G219*1000</f>
        <v>6311.4</v>
      </c>
      <c r="J222" s="29">
        <f>'Totale Verbräuche Odyssee'!H219*1000</f>
        <v>6282.8</v>
      </c>
      <c r="K222" s="29">
        <f>'Totale Verbräuche Odyssee'!I219*1000</f>
        <v>6887.4000000000005</v>
      </c>
      <c r="L222" s="29">
        <f>'Totale Verbräuche Odyssee'!J219*1000</f>
        <v>6754.9000000000005</v>
      </c>
      <c r="M222" s="29">
        <f>'Totale Verbräuche Odyssee'!K219*1000</f>
        <v>6707.9000000000005</v>
      </c>
      <c r="N222" s="29">
        <f>'Totale Verbräuche Odyssee'!L219*1000</f>
        <v>6910.7000000000007</v>
      </c>
      <c r="O222" s="29">
        <f>'Totale Verbräuche Odyssee'!M219*1000</f>
        <v>7235.2</v>
      </c>
      <c r="P222" s="29">
        <f>'Totale Verbräuche Odyssee'!N219*1000</f>
        <v>7328.5</v>
      </c>
      <c r="Q222" s="29">
        <f>'Totale Verbräuche Odyssee'!O219*1000</f>
        <v>7201.6</v>
      </c>
      <c r="R222" s="29">
        <f>'Totale Verbräuche Odyssee'!P219*1000</f>
        <v>7484.4</v>
      </c>
      <c r="S222" s="29">
        <f>'Totale Verbräuche Odyssee'!Q219*1000</f>
        <v>7608.4</v>
      </c>
      <c r="T222" s="29">
        <f>'Totale Verbräuche Odyssee'!R219*1000</f>
        <v>7054</v>
      </c>
      <c r="U222" s="29">
        <f>'Totale Verbräuche Odyssee'!S219*1000</f>
        <v>7022.1</v>
      </c>
      <c r="V222" s="29">
        <f>'Totale Verbräuche Odyssee'!T219*1000</f>
        <v>6934.9</v>
      </c>
      <c r="W222" s="29">
        <f>'Totale Verbräuche Odyssee'!U219*1000</f>
        <v>6661.9000000000005</v>
      </c>
      <c r="X222" s="29">
        <f>'Totale Verbräuche Odyssee'!V219*1000</f>
        <v>6042.2</v>
      </c>
      <c r="Y222" s="29">
        <f>'Totale Verbräuche Odyssee'!W219*1000</f>
        <v>6116</v>
      </c>
      <c r="Z222" s="29">
        <f>'Totale Verbräuche Odyssee'!X219*1000</f>
        <v>6917.6</v>
      </c>
      <c r="AA222" s="29">
        <f>'Totale Verbräuche Odyssee'!Y219*1000</f>
        <v>7169.7</v>
      </c>
      <c r="AB222" s="29">
        <f>'Totale Verbräuche Odyssee'!Z219*1000</f>
        <v>7105.1</v>
      </c>
      <c r="AC222" s="29">
        <f>'Totale Verbräuche Odyssee'!AA219*1000</f>
        <v>7032.3</v>
      </c>
      <c r="AD222" s="29">
        <f>'Totale Verbräuche Odyssee'!AB219*1000</f>
        <v>7316</v>
      </c>
      <c r="AE222" s="29">
        <f>'Totale Verbräuche Odyssee'!AC219*1000</f>
        <v>7402.9</v>
      </c>
      <c r="AF222" s="29">
        <f>'Totale Verbräuche Odyssee'!AD219*1000</f>
        <v>6958</v>
      </c>
      <c r="AG222" s="29">
        <f>'Totale Verbräuche Odyssee'!AE219*1000</f>
        <v>7093.9</v>
      </c>
      <c r="AH222" t="e">
        <f>'Totale Verbräuche Odyssee'!AF219*1000</f>
        <v>#VALUE!</v>
      </c>
      <c r="BC222" s="31">
        <f t="shared" ref="BC222:BC228" si="570">W222/$W$229</f>
        <v>0.1168631802639509</v>
      </c>
      <c r="BD222" s="31">
        <f t="shared" ref="BD222:BD228" si="571">X222/$X$229</f>
        <v>0.10946963229566851</v>
      </c>
      <c r="BE222" s="31">
        <f t="shared" ref="BE222:BE228" si="572">Y222/$Y$229</f>
        <v>0.10460544991315406</v>
      </c>
      <c r="BF222" s="31">
        <f t="shared" ref="BF222:BF228" si="573">Z222/$Z$229</f>
        <v>0.13093084990202142</v>
      </c>
      <c r="BG222" s="31">
        <f t="shared" ref="BG222:BG228" si="574">AA222/$AA$229</f>
        <v>0.13110456247607744</v>
      </c>
      <c r="BH222" s="31">
        <f t="shared" ref="BH222:BH228" si="575">AB222/$AB$229</f>
        <v>0.1305654172966367</v>
      </c>
      <c r="BI222" s="31">
        <f t="shared" ref="BI222:BI228" si="576">AC222/$AC$229</f>
        <v>0.12991680266366856</v>
      </c>
      <c r="BJ222" s="31">
        <f t="shared" ref="BJ222:BJ228" si="577">AD222/$AD$229</f>
        <v>0.13427619843158939</v>
      </c>
      <c r="BK222" s="31">
        <f t="shared" ref="BK222:BK228" si="578">AE222/$AE$229</f>
        <v>0.12992319106759415</v>
      </c>
      <c r="BL222" s="31">
        <f t="shared" ref="BL222:BL228" si="579">AF222/$AF$229</f>
        <v>0.1283099632354521</v>
      </c>
      <c r="BM222" s="31">
        <f t="shared" ref="BM222:BM228" si="580">AG222/$AG$229</f>
        <v>0.12804492747219359</v>
      </c>
      <c r="BO222" s="37">
        <f t="shared" ref="BO222:BO228" si="581">AVERAGE(BC222:BM222)</f>
        <v>0.12491001591072788</v>
      </c>
    </row>
    <row r="223" spans="1:68" x14ac:dyDescent="0.25">
      <c r="A223" t="s">
        <v>210</v>
      </c>
      <c r="B223" t="s">
        <v>173</v>
      </c>
      <c r="C223" t="s">
        <v>171</v>
      </c>
      <c r="D223" t="s">
        <v>174</v>
      </c>
      <c r="E223" s="29">
        <f>E229*$BO$223</f>
        <v>6543.1400353672179</v>
      </c>
      <c r="F223" s="29">
        <f t="shared" ref="F223:G223" si="582">F229*$BO$223</f>
        <v>6381.7491912368005</v>
      </c>
      <c r="G223" s="29">
        <f t="shared" si="582"/>
        <v>6973.1332373522418</v>
      </c>
      <c r="H223" s="29">
        <f>'Totale Verbräuche Odyssee'!F220*1000</f>
        <v>12214.6</v>
      </c>
      <c r="I223" s="29">
        <f>'Totale Verbräuche Odyssee'!G220*1000</f>
        <v>12630.5</v>
      </c>
      <c r="J223" s="29">
        <f>'Totale Verbräuche Odyssee'!H220*1000</f>
        <v>13123.4</v>
      </c>
      <c r="K223" s="29">
        <f>'Totale Verbräuche Odyssee'!I220*1000</f>
        <v>13877.3</v>
      </c>
      <c r="L223" s="29">
        <f>'Totale Verbräuche Odyssee'!J220*1000</f>
        <v>12348.3</v>
      </c>
      <c r="M223" s="29">
        <f>'Totale Verbräuche Odyssee'!K220*1000</f>
        <v>13459.5</v>
      </c>
      <c r="N223" s="29">
        <f>'Totale Verbräuche Odyssee'!L220*1000</f>
        <v>12559.4</v>
      </c>
      <c r="O223" s="29">
        <f>'Totale Verbräuche Odyssee'!M220*1000</f>
        <v>6823.5999999999995</v>
      </c>
      <c r="P223" s="29">
        <f>'Totale Verbräuche Odyssee'!N220*1000</f>
        <v>7722.8</v>
      </c>
      <c r="Q223" s="29">
        <f>'Totale Verbräuche Odyssee'!O220*1000</f>
        <v>6918.9</v>
      </c>
      <c r="R223" s="29">
        <f>'Totale Verbräuche Odyssee'!P220*1000</f>
        <v>6920.6</v>
      </c>
      <c r="S223" s="29">
        <f>'Totale Verbräuche Odyssee'!Q220*1000</f>
        <v>6887.2</v>
      </c>
      <c r="T223" s="29">
        <f>'Totale Verbräuche Odyssee'!R220*1000</f>
        <v>6889.9</v>
      </c>
      <c r="U223" s="29">
        <f>'Totale Verbräuche Odyssee'!S220*1000</f>
        <v>6688.7999999999993</v>
      </c>
      <c r="V223" s="29">
        <f>'Totale Verbräuche Odyssee'!T220*1000</f>
        <v>6171.8</v>
      </c>
      <c r="W223" s="29">
        <f>'Totale Verbräuche Odyssee'!U220*1000</f>
        <v>5939.7</v>
      </c>
      <c r="X223" s="29">
        <f>'Totale Verbräuche Odyssee'!V220*1000</f>
        <v>6136.9</v>
      </c>
      <c r="Y223" s="29">
        <f>'Totale Verbräuche Odyssee'!W220*1000</f>
        <v>6488.4000000000005</v>
      </c>
      <c r="Z223" s="29">
        <f>'Totale Verbräuche Odyssee'!X220*1000</f>
        <v>5821.4</v>
      </c>
      <c r="AA223" s="29">
        <f>'Totale Verbräuche Odyssee'!Y220*1000</f>
        <v>5883.8</v>
      </c>
      <c r="AB223" s="29">
        <f>'Totale Verbräuche Odyssee'!Z220*1000</f>
        <v>6409.7</v>
      </c>
      <c r="AC223" s="29">
        <f>'Totale Verbräuche Odyssee'!AA220*1000</f>
        <v>6225.7999999999993</v>
      </c>
      <c r="AD223" s="29">
        <f>'Totale Verbräuche Odyssee'!AB220*1000</f>
        <v>6223.7</v>
      </c>
      <c r="AE223" s="29">
        <f>'Totale Verbräuche Odyssee'!AC220*1000</f>
        <v>6705.5</v>
      </c>
      <c r="AF223" s="29">
        <f>'Totale Verbräuche Odyssee'!AD220*1000</f>
        <v>7068.4</v>
      </c>
      <c r="AG223" s="29">
        <f>'Totale Verbräuche Odyssee'!AE220*1000</f>
        <v>6957.4</v>
      </c>
      <c r="AH223" t="e">
        <f>'Totale Verbräuche Odyssee'!AF220*1000</f>
        <v>#VALUE!</v>
      </c>
      <c r="BC223" s="31">
        <f t="shared" si="570"/>
        <v>0.10419433372067866</v>
      </c>
      <c r="BD223" s="31">
        <f t="shared" si="571"/>
        <v>0.11118536070227535</v>
      </c>
      <c r="BE223" s="31">
        <f t="shared" si="572"/>
        <v>0.11097482034279084</v>
      </c>
      <c r="BF223" s="31">
        <f t="shared" si="573"/>
        <v>0.11018284515144378</v>
      </c>
      <c r="BG223" s="31">
        <f t="shared" si="574"/>
        <v>0.10759069761590366</v>
      </c>
      <c r="BH223" s="31">
        <f t="shared" si="575"/>
        <v>0.11778654139227487</v>
      </c>
      <c r="BI223" s="31">
        <f t="shared" si="576"/>
        <v>0.11501728168927203</v>
      </c>
      <c r="BJ223" s="31">
        <f t="shared" si="577"/>
        <v>0.11422837290577952</v>
      </c>
      <c r="BK223" s="31">
        <f t="shared" si="578"/>
        <v>0.11768360476350519</v>
      </c>
      <c r="BL223" s="31">
        <f t="shared" si="579"/>
        <v>0.13034580973461765</v>
      </c>
      <c r="BM223" s="31">
        <f t="shared" si="580"/>
        <v>0.12558110184736743</v>
      </c>
      <c r="BO223" s="37">
        <f t="shared" si="581"/>
        <v>0.11497916089690081</v>
      </c>
    </row>
    <row r="224" spans="1:68" x14ac:dyDescent="0.25">
      <c r="A224" t="s">
        <v>210</v>
      </c>
      <c r="B224" t="s">
        <v>175</v>
      </c>
      <c r="C224" t="s">
        <v>171</v>
      </c>
      <c r="D224" t="s">
        <v>176</v>
      </c>
      <c r="E224" s="29">
        <f>E229*$BO$225</f>
        <v>2098.9565529264978</v>
      </c>
      <c r="F224" s="29">
        <f t="shared" ref="F224:G224" si="583">F229*$BO$225</f>
        <v>2047.1844117161857</v>
      </c>
      <c r="G224" s="29">
        <f t="shared" si="583"/>
        <v>2236.8929327291444</v>
      </c>
      <c r="H224" s="29">
        <f>'Totale Verbräuche Odyssee'!F221*1000</f>
        <v>1645.7</v>
      </c>
      <c r="I224" s="29">
        <f>'Totale Verbräuche Odyssee'!G221*1000</f>
        <v>1839</v>
      </c>
      <c r="J224" s="29">
        <f>'Totale Verbräuche Odyssee'!H221*1000</f>
        <v>1656.3000000000002</v>
      </c>
      <c r="K224" s="29">
        <f>'Totale Verbräuche Odyssee'!I221*1000</f>
        <v>1782.8999999999999</v>
      </c>
      <c r="L224" s="29">
        <f>'Totale Verbräuche Odyssee'!J221*1000</f>
        <v>1797.7</v>
      </c>
      <c r="M224" s="29">
        <f>'Totale Verbräuche Odyssee'!K221*1000</f>
        <v>1980.2</v>
      </c>
      <c r="N224" s="29">
        <f>'Totale Verbräuche Odyssee'!L221*1000</f>
        <v>1951.6</v>
      </c>
      <c r="O224" s="29">
        <f>'Totale Verbräuche Odyssee'!M221*1000</f>
        <v>2044.7000000000003</v>
      </c>
      <c r="P224" s="29">
        <f>'Totale Verbräuche Odyssee'!N221*1000</f>
        <v>2072</v>
      </c>
      <c r="Q224" s="29">
        <f>'Totale Verbräuche Odyssee'!O221*1000</f>
        <v>2144.8999999999996</v>
      </c>
      <c r="R224" s="29">
        <f>'Totale Verbräuche Odyssee'!P221*1000</f>
        <v>2107.6999999999998</v>
      </c>
      <c r="S224" s="29">
        <f>'Totale Verbräuche Odyssee'!Q221*1000</f>
        <v>2170.7000000000003</v>
      </c>
      <c r="T224" s="29">
        <f>'Totale Verbräuche Odyssee'!R221*1000</f>
        <v>2004.7</v>
      </c>
      <c r="U224" s="29">
        <f>'Totale Verbräuche Odyssee'!S221*1000</f>
        <v>1967.2</v>
      </c>
      <c r="V224" s="29">
        <f>'Totale Verbräuche Odyssee'!T221*1000</f>
        <v>2034.1</v>
      </c>
      <c r="W224" s="29">
        <f>'Totale Verbräuche Odyssee'!U221*1000</f>
        <v>2112.5</v>
      </c>
      <c r="X224" s="29">
        <f>'Totale Verbräuche Odyssee'!V221*1000</f>
        <v>2310.9</v>
      </c>
      <c r="Y224" s="29">
        <f>'Totale Verbräuche Odyssee'!W221*1000</f>
        <v>2337.8000000000002</v>
      </c>
      <c r="Z224" s="29">
        <f>'Totale Verbräuche Odyssee'!X221*1000</f>
        <v>2322.6</v>
      </c>
      <c r="AA224" s="29">
        <f>'Totale Verbräuche Odyssee'!Y221*1000</f>
        <v>2445.1999999999998</v>
      </c>
      <c r="AB224" s="29">
        <f>'Totale Verbräuche Odyssee'!Z221*1000</f>
        <v>2476.5</v>
      </c>
      <c r="AC224" s="29">
        <f>'Totale Verbräuche Odyssee'!AA221*1000</f>
        <v>2355.9</v>
      </c>
      <c r="AD224" s="29">
        <f>'Totale Verbräuche Odyssee'!AB221*1000</f>
        <v>2565.1000000000004</v>
      </c>
      <c r="AE224" s="29">
        <f>'Totale Verbräuche Odyssee'!AC221*1000</f>
        <v>2808.6000000000004</v>
      </c>
      <c r="AF224" s="29">
        <f>'Totale Verbräuche Odyssee'!AD221*1000</f>
        <v>2790.6</v>
      </c>
      <c r="AG224" s="29">
        <f>'Totale Verbräuche Odyssee'!AE221*1000</f>
        <v>2811.4</v>
      </c>
      <c r="AH224" t="e">
        <f>'Totale Verbräuche Odyssee'!AF221*1000</f>
        <v>#VALUE!</v>
      </c>
      <c r="BC224" s="31">
        <f t="shared" si="570"/>
        <v>3.7057516370344233E-2</v>
      </c>
      <c r="BD224" s="31">
        <f t="shared" si="571"/>
        <v>4.1867758973893679E-2</v>
      </c>
      <c r="BE224" s="31">
        <f t="shared" si="572"/>
        <v>3.9984731982827267E-2</v>
      </c>
      <c r="BF224" s="31">
        <f t="shared" si="573"/>
        <v>4.3960331904480593E-2</v>
      </c>
      <c r="BG224" s="31">
        <f t="shared" si="574"/>
        <v>4.4712732215644244E-2</v>
      </c>
      <c r="BH224" s="31">
        <f t="shared" si="575"/>
        <v>4.5508895854403285E-2</v>
      </c>
      <c r="BI224" s="31">
        <f t="shared" si="576"/>
        <v>4.3523597598984227E-2</v>
      </c>
      <c r="BJ224" s="31">
        <f t="shared" si="577"/>
        <v>4.7079261426581469E-2</v>
      </c>
      <c r="BK224" s="31">
        <f t="shared" si="578"/>
        <v>4.9291801109355118E-2</v>
      </c>
      <c r="BL224" s="31">
        <f t="shared" si="579"/>
        <v>5.1460446019668385E-2</v>
      </c>
      <c r="BM224" s="31">
        <f t="shared" si="580"/>
        <v>5.0745782869130535E-2</v>
      </c>
      <c r="BO224" s="37">
        <f t="shared" si="581"/>
        <v>4.5017532393210269E-2</v>
      </c>
    </row>
    <row r="225" spans="1:67" x14ac:dyDescent="0.25">
      <c r="A225" t="s">
        <v>210</v>
      </c>
      <c r="B225" t="s">
        <v>177</v>
      </c>
      <c r="C225" t="s">
        <v>171</v>
      </c>
      <c r="D225" t="s">
        <v>178</v>
      </c>
      <c r="E225" s="29">
        <f>'Totale Verbräuche Odyssee'!C222*1000</f>
        <v>9601.2999999999993</v>
      </c>
      <c r="F225" s="29">
        <f>'Totale Verbräuche Odyssee'!D222*1000</f>
        <v>11623.300000000001</v>
      </c>
      <c r="G225" s="29">
        <f>'Totale Verbräuche Odyssee'!E222*1000</f>
        <v>10764.699999999999</v>
      </c>
      <c r="H225" s="29">
        <f>'Totale Verbräuche Odyssee'!F222*1000</f>
        <v>9955.9</v>
      </c>
      <c r="I225" s="29">
        <f>'Totale Verbräuche Odyssee'!G222*1000</f>
        <v>9028.4</v>
      </c>
      <c r="J225" s="29">
        <f>'Totale Verbräuche Odyssee'!H222*1000</f>
        <v>8127.7000000000007</v>
      </c>
      <c r="K225" s="29">
        <f>'Totale Verbräuche Odyssee'!I222*1000</f>
        <v>7539.4</v>
      </c>
      <c r="L225" s="29">
        <f>'Totale Verbräuche Odyssee'!J222*1000</f>
        <v>7734.4</v>
      </c>
      <c r="M225" s="29">
        <f>'Totale Verbräuche Odyssee'!K222*1000</f>
        <v>8572.6</v>
      </c>
      <c r="N225" s="29">
        <f>'Totale Verbräuche Odyssee'!L222*1000</f>
        <v>7787.8</v>
      </c>
      <c r="O225" s="29">
        <f>'Totale Verbräuche Odyssee'!M222*1000</f>
        <v>2581</v>
      </c>
      <c r="P225" s="29">
        <f>'Totale Verbräuche Odyssee'!N222*1000</f>
        <v>2191.5</v>
      </c>
      <c r="Q225" s="29">
        <f>'Totale Verbräuche Odyssee'!O222*1000</f>
        <v>2197.1999999999998</v>
      </c>
      <c r="R225" s="29">
        <f>'Totale Verbräuche Odyssee'!P222*1000</f>
        <v>2281.8000000000002</v>
      </c>
      <c r="S225" s="29">
        <f>'Totale Verbräuche Odyssee'!Q222*1000</f>
        <v>2377.6000000000004</v>
      </c>
      <c r="T225" s="29">
        <f>'Totale Verbräuche Odyssee'!R222*1000</f>
        <v>1993.8</v>
      </c>
      <c r="U225" s="29">
        <f>'Totale Verbräuche Odyssee'!S222*1000</f>
        <v>1877.3999999999999</v>
      </c>
      <c r="V225" s="29">
        <f>'Totale Verbräuche Odyssee'!T222*1000</f>
        <v>1934.6000000000001</v>
      </c>
      <c r="W225" s="29">
        <f>'Totale Verbräuche Odyssee'!U222*1000</f>
        <v>1450.6</v>
      </c>
      <c r="X225" s="29">
        <f>'Totale Verbräuche Odyssee'!V222*1000</f>
        <v>1735.4</v>
      </c>
      <c r="Y225" s="29">
        <f>'Totale Verbräuche Odyssee'!W222*1000</f>
        <v>1778.3</v>
      </c>
      <c r="Z225" s="29">
        <f>'Totale Verbräuche Odyssee'!X222*1000</f>
        <v>2048.1999999999998</v>
      </c>
      <c r="AA225" s="29">
        <f>'Totale Verbräuche Odyssee'!Y222*1000</f>
        <v>2170.5</v>
      </c>
      <c r="AB225" s="29">
        <f>'Totale Verbräuche Odyssee'!Z222*1000</f>
        <v>2090.6</v>
      </c>
      <c r="AC225" s="29">
        <f>'Totale Verbräuche Odyssee'!AA222*1000</f>
        <v>2062.6999999999998</v>
      </c>
      <c r="AD225" s="29">
        <f>'Totale Verbräuche Odyssee'!AB222*1000</f>
        <v>2039.1</v>
      </c>
      <c r="AE225" s="29">
        <f>'Totale Verbräuche Odyssee'!AC222*1000</f>
        <v>2200.5</v>
      </c>
      <c r="AF225" s="29">
        <f>'Totale Verbräuche Odyssee'!AD222*1000</f>
        <v>2360.5</v>
      </c>
      <c r="AG225" s="29">
        <f>'Totale Verbräuche Odyssee'!AE222*1000</f>
        <v>2430.2000000000003</v>
      </c>
      <c r="AH225" t="e">
        <f>'Totale Verbräuche Odyssee'!AF222*1000</f>
        <v>#VALUE!</v>
      </c>
      <c r="BC225" s="31">
        <f t="shared" si="570"/>
        <v>2.5446453607962768E-2</v>
      </c>
      <c r="BD225" s="31">
        <f t="shared" si="571"/>
        <v>3.1441130695095028E-2</v>
      </c>
      <c r="BE225" s="31">
        <f t="shared" si="572"/>
        <v>3.0415283123048045E-2</v>
      </c>
      <c r="BF225" s="31">
        <f t="shared" si="573"/>
        <v>3.8766706194246596E-2</v>
      </c>
      <c r="BG225" s="31">
        <f t="shared" si="574"/>
        <v>3.9689589920683728E-2</v>
      </c>
      <c r="BH225" s="31">
        <f t="shared" si="575"/>
        <v>3.8417483413371901E-2</v>
      </c>
      <c r="BI225" s="31">
        <f t="shared" si="576"/>
        <v>3.8106933557207331E-2</v>
      </c>
      <c r="BJ225" s="31">
        <f t="shared" si="577"/>
        <v>3.7425177176305897E-2</v>
      </c>
      <c r="BK225" s="31">
        <f t="shared" si="578"/>
        <v>3.8619457502362717E-2</v>
      </c>
      <c r="BL225" s="31">
        <f t="shared" si="579"/>
        <v>4.3529127366669258E-2</v>
      </c>
      <c r="BM225" s="31">
        <f t="shared" si="580"/>
        <v>4.3865121124194724E-2</v>
      </c>
      <c r="BO225" s="37">
        <f t="shared" si="581"/>
        <v>3.6883860334649812E-2</v>
      </c>
    </row>
    <row r="226" spans="1:67" x14ac:dyDescent="0.25">
      <c r="A226" t="s">
        <v>210</v>
      </c>
      <c r="B226" t="s">
        <v>179</v>
      </c>
      <c r="C226" t="s">
        <v>171</v>
      </c>
      <c r="D226" t="s">
        <v>180</v>
      </c>
      <c r="E226" s="29">
        <f>'Totale Verbräuche Odyssee'!C223*1000</f>
        <v>6427.8</v>
      </c>
      <c r="F226" s="29">
        <f>'Totale Verbräuche Odyssee'!D223*1000</f>
        <v>5471.8</v>
      </c>
      <c r="G226" s="29">
        <f>'Totale Verbräuche Odyssee'!E223*1000</f>
        <v>5433.8</v>
      </c>
      <c r="H226" s="29">
        <f>'Totale Verbräuche Odyssee'!F223*1000</f>
        <v>5897</v>
      </c>
      <c r="I226" s="29">
        <f>'Totale Verbräuche Odyssee'!G223*1000</f>
        <v>5587.6</v>
      </c>
      <c r="J226" s="29">
        <f>'Totale Verbräuche Odyssee'!H223*1000</f>
        <v>5781.5</v>
      </c>
      <c r="K226" s="29">
        <f>'Totale Verbräuche Odyssee'!I223*1000</f>
        <v>6497.7</v>
      </c>
      <c r="L226" s="29">
        <f>'Totale Verbräuche Odyssee'!J223*1000</f>
        <v>6388.8</v>
      </c>
      <c r="M226" s="29">
        <f>'Totale Verbräuche Odyssee'!K223*1000</f>
        <v>5581.8</v>
      </c>
      <c r="N226" s="29">
        <f>'Totale Verbräuche Odyssee'!L223*1000</f>
        <v>5683.7</v>
      </c>
      <c r="O226" s="29">
        <f>'Totale Verbräuche Odyssee'!M223*1000</f>
        <v>6062.9</v>
      </c>
      <c r="P226" s="29">
        <f>'Totale Verbräuche Odyssee'!N223*1000</f>
        <v>5867.2000000000007</v>
      </c>
      <c r="Q226" s="29">
        <f>'Totale Verbräuche Odyssee'!O223*1000</f>
        <v>5556.9</v>
      </c>
      <c r="R226" s="29">
        <f>'Totale Verbräuche Odyssee'!P223*1000</f>
        <v>5828.5999999999995</v>
      </c>
      <c r="S226" s="29">
        <f>'Totale Verbräuche Odyssee'!Q223*1000</f>
        <v>6172.9000000000005</v>
      </c>
      <c r="T226" s="29">
        <f>'Totale Verbräuche Odyssee'!R223*1000</f>
        <v>6085.5</v>
      </c>
      <c r="U226" s="29">
        <f>'Totale Verbräuche Odyssee'!S223*1000</f>
        <v>5868.9</v>
      </c>
      <c r="V226" s="29">
        <f>'Totale Verbräuche Odyssee'!T223*1000</f>
        <v>5525.2</v>
      </c>
      <c r="W226" s="29">
        <f>'Totale Verbräuche Odyssee'!U223*1000</f>
        <v>5402.5999999999995</v>
      </c>
      <c r="X226" s="29">
        <f>'Totale Verbräuche Odyssee'!V223*1000</f>
        <v>5073.1000000000004</v>
      </c>
      <c r="Y226" s="29">
        <f>'Totale Verbräuche Odyssee'!W223*1000</f>
        <v>5042</v>
      </c>
      <c r="Z226" s="29">
        <f>'Totale Verbräuche Odyssee'!X223*1000</f>
        <v>4603.5</v>
      </c>
      <c r="AA226" s="29">
        <f>'Totale Verbräuche Odyssee'!Y223*1000</f>
        <v>5042.7</v>
      </c>
      <c r="AB226" s="29">
        <f>'Totale Verbräuche Odyssee'!Z223*1000</f>
        <v>4715.3</v>
      </c>
      <c r="AC226" s="29">
        <f>'Totale Verbräuche Odyssee'!AA223*1000</f>
        <v>4653.1000000000004</v>
      </c>
      <c r="AD226" s="29">
        <f>'Totale Verbräuche Odyssee'!AB223*1000</f>
        <v>4663</v>
      </c>
      <c r="AE226" s="29">
        <f>'Totale Verbräuche Odyssee'!AC223*1000</f>
        <v>5170.0999999999995</v>
      </c>
      <c r="AF226" s="29">
        <f>'Totale Verbräuche Odyssee'!AD223*1000</f>
        <v>5198.1000000000004</v>
      </c>
      <c r="AG226" s="29">
        <f>'Totale Verbräuche Odyssee'!AE223*1000</f>
        <v>5213.7</v>
      </c>
      <c r="AH226" t="e">
        <f>'Totale Verbräuche Odyssee'!AF223*1000</f>
        <v>#VALUE!</v>
      </c>
      <c r="BC226" s="31">
        <f t="shared" si="570"/>
        <v>9.4772515002329819E-2</v>
      </c>
      <c r="BD226" s="31">
        <f t="shared" si="571"/>
        <v>9.1911951209684553E-2</v>
      </c>
      <c r="BE226" s="31">
        <f t="shared" si="572"/>
        <v>8.6236212959797706E-2</v>
      </c>
      <c r="BF226" s="31">
        <f t="shared" si="573"/>
        <v>8.7131399260430731E-2</v>
      </c>
      <c r="BG226" s="31">
        <f t="shared" si="574"/>
        <v>9.221041008663064E-2</v>
      </c>
      <c r="BH226" s="31">
        <f t="shared" si="575"/>
        <v>8.6649746263786728E-2</v>
      </c>
      <c r="BI226" s="31">
        <f t="shared" si="576"/>
        <v>8.5962753931760061E-2</v>
      </c>
      <c r="BJ226" s="31">
        <f t="shared" si="577"/>
        <v>8.5583640416416265E-2</v>
      </c>
      <c r="BK226" s="31">
        <f t="shared" si="578"/>
        <v>9.0736858547132676E-2</v>
      </c>
      <c r="BL226" s="31">
        <f t="shared" si="579"/>
        <v>9.5856283399569364E-2</v>
      </c>
      <c r="BM226" s="31">
        <f t="shared" si="580"/>
        <v>9.4107308865613526E-2</v>
      </c>
      <c r="BO226" s="37">
        <f t="shared" si="581"/>
        <v>9.0105370903922913E-2</v>
      </c>
    </row>
    <row r="227" spans="1:67" x14ac:dyDescent="0.25">
      <c r="A227" t="s">
        <v>210</v>
      </c>
      <c r="B227" t="s">
        <v>181</v>
      </c>
      <c r="C227" t="s">
        <v>171</v>
      </c>
      <c r="D227" t="s">
        <v>182</v>
      </c>
      <c r="E227" s="29">
        <f>'Totale Verbräuche Odyssee'!C224*1000</f>
        <v>5773.9000000000005</v>
      </c>
      <c r="F227" s="29">
        <f>'Totale Verbräuche Odyssee'!D224*1000</f>
        <v>4675.9000000000005</v>
      </c>
      <c r="G227" s="29">
        <f>'Totale Verbräuche Odyssee'!E224*1000</f>
        <v>5320.9</v>
      </c>
      <c r="H227" s="29">
        <f>'Totale Verbräuche Odyssee'!F224*1000</f>
        <v>5285.3</v>
      </c>
      <c r="I227" s="29">
        <f>'Totale Verbräuche Odyssee'!G224*1000</f>
        <v>5173.2</v>
      </c>
      <c r="J227" s="29">
        <f>'Totale Verbräuche Odyssee'!H224*1000</f>
        <v>5769.5</v>
      </c>
      <c r="K227" s="29">
        <f>'Totale Verbräuche Odyssee'!I224*1000</f>
        <v>5689.3</v>
      </c>
      <c r="L227" s="29">
        <f>'Totale Verbräuche Odyssee'!J224*1000</f>
        <v>5122.3999999999996</v>
      </c>
      <c r="M227" s="29">
        <f>'Totale Verbräuche Odyssee'!K224*1000</f>
        <v>4915.8</v>
      </c>
      <c r="N227" s="29">
        <f>'Totale Verbräuche Odyssee'!L224*1000</f>
        <v>5373.2</v>
      </c>
      <c r="O227" s="29">
        <f>'Totale Verbräuche Odyssee'!M224*1000</f>
        <v>6369.5</v>
      </c>
      <c r="P227" s="29">
        <f>'Totale Verbräuche Odyssee'!N224*1000</f>
        <v>6385</v>
      </c>
      <c r="Q227" s="29">
        <f>'Totale Verbräuche Odyssee'!O224*1000</f>
        <v>6667.0999999999995</v>
      </c>
      <c r="R227" s="29">
        <f>'Totale Verbräuche Odyssee'!P224*1000</f>
        <v>6414.6</v>
      </c>
      <c r="S227" s="29">
        <f>'Totale Verbräuche Odyssee'!Q224*1000</f>
        <v>6533.5999999999995</v>
      </c>
      <c r="T227" s="29">
        <f>'Totale Verbräuche Odyssee'!R224*1000</f>
        <v>6721.0999999999995</v>
      </c>
      <c r="U227" s="29">
        <f>'Totale Verbräuche Odyssee'!S224*1000</f>
        <v>5840.6</v>
      </c>
      <c r="V227" s="29">
        <f>'Totale Verbräuche Odyssee'!T224*1000</f>
        <v>7594.9</v>
      </c>
      <c r="W227" s="29">
        <f>'Totale Verbräuche Odyssee'!U224*1000</f>
        <v>7893</v>
      </c>
      <c r="X227" s="29">
        <f>'Totale Verbräuche Odyssee'!V224*1000</f>
        <v>7425.3</v>
      </c>
      <c r="Y227" s="29">
        <f>'Totale Verbräuche Odyssee'!W224*1000</f>
        <v>8093.7</v>
      </c>
      <c r="Z227" s="29">
        <f>'Totale Verbräuche Odyssee'!X224*1000</f>
        <v>6882.6</v>
      </c>
      <c r="AA227" s="29">
        <f>'Totale Verbräuche Odyssee'!Y224*1000</f>
        <v>7349.3</v>
      </c>
      <c r="AB227" s="29">
        <f>'Totale Verbräuche Odyssee'!Z224*1000</f>
        <v>7795.9</v>
      </c>
      <c r="AC227" s="29">
        <f>'Totale Verbräuche Odyssee'!AA224*1000</f>
        <v>6674.9</v>
      </c>
      <c r="AD227" s="29">
        <f>'Totale Verbräuche Odyssee'!AB224*1000</f>
        <v>6764.8</v>
      </c>
      <c r="AE227" s="29">
        <f>'Totale Verbräuche Odyssee'!AC224*1000</f>
        <v>7022.5999999999995</v>
      </c>
      <c r="AF227" s="29">
        <f>'Totale Verbräuche Odyssee'!AD224*1000</f>
        <v>7069.6</v>
      </c>
      <c r="AG227" s="29">
        <f>'Totale Verbräuche Odyssee'!AE224*1000</f>
        <v>7177.2</v>
      </c>
      <c r="AH227" t="e">
        <f>'Totale Verbräuche Odyssee'!AF224*1000</f>
        <v>#VALUE!</v>
      </c>
      <c r="BC227" s="31">
        <f t="shared" si="570"/>
        <v>0.13845916057331459</v>
      </c>
      <c r="BD227" s="31">
        <f t="shared" si="571"/>
        <v>0.13452796343799073</v>
      </c>
      <c r="BE227" s="31">
        <f t="shared" si="572"/>
        <v>0.13843118540910643</v>
      </c>
      <c r="BF227" s="31">
        <f t="shared" si="573"/>
        <v>0.130268397643063</v>
      </c>
      <c r="BG227" s="31">
        <f t="shared" si="574"/>
        <v>0.13438871375447173</v>
      </c>
      <c r="BH227" s="31">
        <f t="shared" si="575"/>
        <v>0.14325976224160814</v>
      </c>
      <c r="BI227" s="31">
        <f t="shared" si="576"/>
        <v>0.12331408871915607</v>
      </c>
      <c r="BJ227" s="31">
        <f t="shared" si="577"/>
        <v>0.12415959911837288</v>
      </c>
      <c r="BK227" s="31">
        <f t="shared" si="578"/>
        <v>0.1232488081145614</v>
      </c>
      <c r="BL227" s="31">
        <f t="shared" si="579"/>
        <v>0.13036793850091294</v>
      </c>
      <c r="BM227" s="31">
        <f t="shared" si="580"/>
        <v>0.12954849285349779</v>
      </c>
      <c r="BO227" s="37">
        <f t="shared" si="581"/>
        <v>0.13181582821509596</v>
      </c>
    </row>
    <row r="228" spans="1:67" x14ac:dyDescent="0.25">
      <c r="A228" t="s">
        <v>210</v>
      </c>
      <c r="B228" t="s">
        <v>183</v>
      </c>
      <c r="C228" t="s">
        <v>2</v>
      </c>
      <c r="D228" t="s">
        <v>184</v>
      </c>
      <c r="E228" s="29">
        <f>E229-SUM(E221:E227)</f>
        <v>10131.825411706282</v>
      </c>
      <c r="F228" s="29">
        <f t="shared" ref="F228:AH228" si="584">F229-SUM(F221:F227)</f>
        <v>9027.9333970470107</v>
      </c>
      <c r="G228" s="29">
        <f t="shared" si="584"/>
        <v>13927.820829918615</v>
      </c>
      <c r="H228" s="29">
        <f t="shared" si="584"/>
        <v>10123.436000000002</v>
      </c>
      <c r="I228" s="29">
        <f t="shared" si="584"/>
        <v>11958.039000000004</v>
      </c>
      <c r="J228" s="29">
        <f t="shared" si="584"/>
        <v>15793.272000000012</v>
      </c>
      <c r="K228" s="29">
        <f t="shared" si="584"/>
        <v>17230.138999999988</v>
      </c>
      <c r="L228" s="29">
        <f t="shared" si="584"/>
        <v>13035.832999999991</v>
      </c>
      <c r="M228" s="29">
        <f t="shared" si="584"/>
        <v>12189.838999999993</v>
      </c>
      <c r="N228" s="29">
        <f t="shared" si="584"/>
        <v>16243.683000000005</v>
      </c>
      <c r="O228" s="29">
        <f t="shared" si="584"/>
        <v>20156.960999999996</v>
      </c>
      <c r="P228" s="29">
        <f t="shared" si="584"/>
        <v>24166.582999999999</v>
      </c>
      <c r="Q228" s="29">
        <f t="shared" si="584"/>
        <v>24949.760999999991</v>
      </c>
      <c r="R228" s="29">
        <f t="shared" si="584"/>
        <v>24690.022000000004</v>
      </c>
      <c r="S228" s="29">
        <f t="shared" si="584"/>
        <v>21230.1</v>
      </c>
      <c r="T228" s="29">
        <f t="shared" si="584"/>
        <v>16989.052000000003</v>
      </c>
      <c r="U228" s="29">
        <f t="shared" si="584"/>
        <v>18950.235000000001</v>
      </c>
      <c r="V228" s="29">
        <f t="shared" si="584"/>
        <v>18884.752</v>
      </c>
      <c r="W228" s="29">
        <f t="shared" si="584"/>
        <v>19014.530000000006</v>
      </c>
      <c r="X228" s="29">
        <f t="shared" si="584"/>
        <v>18225.003999999994</v>
      </c>
      <c r="Y228" s="29">
        <f t="shared" si="584"/>
        <v>20546.087999999996</v>
      </c>
      <c r="Z228" s="29">
        <f t="shared" si="584"/>
        <v>16378.002999999997</v>
      </c>
      <c r="AA228" s="29">
        <f t="shared" si="584"/>
        <v>17023.152999999998</v>
      </c>
      <c r="AB228" s="29">
        <f t="shared" si="584"/>
        <v>15475.61</v>
      </c>
      <c r="AC228" s="29">
        <f t="shared" si="584"/>
        <v>17082.104999999996</v>
      </c>
      <c r="AD228" s="29">
        <f t="shared" si="584"/>
        <v>17232.877</v>
      </c>
      <c r="AE228" s="29">
        <f t="shared" si="584"/>
        <v>17759.055999999997</v>
      </c>
      <c r="AF228" s="29">
        <f t="shared" si="584"/>
        <v>14999.169000000002</v>
      </c>
      <c r="AG228" s="29">
        <f t="shared" si="584"/>
        <v>16267.175000000003</v>
      </c>
      <c r="AH228" s="29" t="e">
        <f t="shared" si="584"/>
        <v>#VALUE!</v>
      </c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C228" s="31">
        <f t="shared" si="570"/>
        <v>0.33355325763285293</v>
      </c>
      <c r="BD228" s="31">
        <f t="shared" si="571"/>
        <v>0.33019173255885065</v>
      </c>
      <c r="BE228" s="31">
        <f t="shared" si="572"/>
        <v>0.35141150738967547</v>
      </c>
      <c r="BF228" s="31">
        <f t="shared" si="573"/>
        <v>0.30998985955936398</v>
      </c>
      <c r="BG228" s="31">
        <f t="shared" si="574"/>
        <v>0.31128401830318214</v>
      </c>
      <c r="BH228" s="31">
        <f t="shared" si="575"/>
        <v>0.28438438270678862</v>
      </c>
      <c r="BI228" s="31">
        <f t="shared" si="576"/>
        <v>0.3155798905571528</v>
      </c>
      <c r="BJ228" s="31">
        <f t="shared" si="577"/>
        <v>0.31628830120273005</v>
      </c>
      <c r="BK228" s="31">
        <f t="shared" si="578"/>
        <v>0.31167694091073822</v>
      </c>
      <c r="BL228" s="31">
        <f t="shared" si="579"/>
        <v>0.27659425452031233</v>
      </c>
      <c r="BM228" s="31">
        <f t="shared" si="580"/>
        <v>0.29362258321268714</v>
      </c>
      <c r="BO228" s="37">
        <f t="shared" si="581"/>
        <v>0.31223424805039401</v>
      </c>
    </row>
    <row r="229" spans="1:67" x14ac:dyDescent="0.25">
      <c r="A229" t="s">
        <v>210</v>
      </c>
      <c r="B229" t="s">
        <v>185</v>
      </c>
      <c r="C229" t="s">
        <v>2</v>
      </c>
      <c r="D229" t="s">
        <v>186</v>
      </c>
      <c r="E229" s="29">
        <f>'Energieverbrauch_GHD+A(Landw+F)'!C149</f>
        <v>56907.182000000001</v>
      </c>
      <c r="F229" s="29">
        <f>'Energieverbrauch_GHD+A(Landw+F)'!D149</f>
        <v>55503.529000000002</v>
      </c>
      <c r="G229" s="29">
        <f>'Energieverbrauch_GHD+A(Landw+F)'!E149</f>
        <v>60646.931000000004</v>
      </c>
      <c r="H229" s="29">
        <f>'Energieverbrauch_GHD+A(Landw+F)'!F149</f>
        <v>61047.751000000004</v>
      </c>
      <c r="I229" s="29">
        <f>'Energieverbrauch_GHD+A(Landw+F)'!G149</f>
        <v>62043.027000000002</v>
      </c>
      <c r="J229" s="29">
        <f>'Energieverbrauch_GHD+A(Landw+F)'!H149</f>
        <v>66296.431000000011</v>
      </c>
      <c r="K229" s="29">
        <f>'Energieverbrauch_GHD+A(Landw+F)'!I149</f>
        <v>69715.944999999992</v>
      </c>
      <c r="L229" s="29">
        <f>'Energieverbrauch_GHD+A(Landw+F)'!J149</f>
        <v>63485.64</v>
      </c>
      <c r="M229" s="29">
        <f>'Energieverbrauch_GHD+A(Landw+F)'!K149</f>
        <v>64745.110999999997</v>
      </c>
      <c r="N229" s="29">
        <f>'Energieverbrauch_GHD+A(Landw+F)'!L149</f>
        <v>65423.805</v>
      </c>
      <c r="O229" s="29">
        <f>'Energieverbrauch_GHD+A(Landw+F)'!M149</f>
        <v>60170.138999999996</v>
      </c>
      <c r="P229" s="29">
        <f>'Energieverbrauch_GHD+A(Landw+F)'!N149</f>
        <v>64543.888999999996</v>
      </c>
      <c r="Q229" s="29">
        <f>'Energieverbrauch_GHD+A(Landw+F)'!O149</f>
        <v>64922.971999999994</v>
      </c>
      <c r="R229" s="29">
        <f>'Energieverbrauch_GHD+A(Landw+F)'!P149</f>
        <v>65158.639000000003</v>
      </c>
      <c r="S229" s="29">
        <f>'Energieverbrauch_GHD+A(Landw+F)'!Q149</f>
        <v>62220.610999999997</v>
      </c>
      <c r="T229" s="29">
        <f>'Energieverbrauch_GHD+A(Landw+F)'!R149</f>
        <v>56631.498</v>
      </c>
      <c r="U229" s="29">
        <f>'Energieverbrauch_GHD+A(Landw+F)'!S149</f>
        <v>56764.243999999999</v>
      </c>
      <c r="V229" s="29">
        <f>'Energieverbrauch_GHD+A(Landw+F)'!T149</f>
        <v>58351.67</v>
      </c>
      <c r="W229" s="29">
        <f>'Energieverbrauch_GHD+A(Landw+F)'!U149</f>
        <v>57005.979000000007</v>
      </c>
      <c r="X229" s="29">
        <f>'Energieverbrauch_GHD+A(Landw+F)'!V149</f>
        <v>55195.216</v>
      </c>
      <c r="Y229" s="29">
        <f>'Energieverbrauch_GHD+A(Landw+F)'!W149</f>
        <v>58467.316999999995</v>
      </c>
      <c r="Z229" s="29">
        <f>'Energieverbrauch_GHD+A(Landw+F)'!X149</f>
        <v>52833.995999999999</v>
      </c>
      <c r="AA229" s="29">
        <f>'Energieverbrauch_GHD+A(Landw+F)'!Y149</f>
        <v>54686.883999999998</v>
      </c>
      <c r="AB229" s="29">
        <f>'Energieverbrauch_GHD+A(Landw+F)'!Z149</f>
        <v>54417.932000000001</v>
      </c>
      <c r="AC229" s="29">
        <f>'Energieverbrauch_GHD+A(Landw+F)'!AA149</f>
        <v>54129.256999999998</v>
      </c>
      <c r="AD229" s="29">
        <f>'Energieverbrauch_GHD+A(Landw+F)'!AB149</f>
        <v>54484.712</v>
      </c>
      <c r="AE229" s="29">
        <f>'Energieverbrauch_GHD+A(Landw+F)'!AC149</f>
        <v>56979.049999999996</v>
      </c>
      <c r="AF229" s="29">
        <f>'Energieverbrauch_GHD+A(Landw+F)'!AD149</f>
        <v>54228.056999999993</v>
      </c>
      <c r="AG229" s="29">
        <f>'Energieverbrauch_GHD+A(Landw+F)'!AE149</f>
        <v>55401.648000000001</v>
      </c>
      <c r="AH229" s="29">
        <f>'Energieverbrauch_GHD+A(Landw+F)'!AF149</f>
        <v>54545.332999999999</v>
      </c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O229" s="37"/>
    </row>
    <row r="230" spans="1:67" x14ac:dyDescent="0.25">
      <c r="A230" t="s">
        <v>211</v>
      </c>
      <c r="B230" t="s">
        <v>168</v>
      </c>
      <c r="C230" t="s">
        <v>2</v>
      </c>
      <c r="D230" t="s">
        <v>169</v>
      </c>
      <c r="E230" s="29">
        <f>Landwirtschaft!C161+Fischerei!C161</f>
        <v>14938.736000000001</v>
      </c>
      <c r="F230" s="29">
        <f>Landwirtschaft!D161+Fischerei!D161</f>
        <v>15247.278</v>
      </c>
      <c r="G230" s="29">
        <f>Landwirtschaft!E161+Fischerei!E161</f>
        <v>15309.222</v>
      </c>
      <c r="H230" s="29">
        <f>Landwirtschaft!F161+Fischerei!F161</f>
        <v>15336.625</v>
      </c>
      <c r="I230" s="29">
        <f>Landwirtschaft!G161+Fischerei!G161</f>
        <v>15254.831</v>
      </c>
      <c r="J230" s="29">
        <f>Landwirtschaft!H161+Fischerei!H161</f>
        <v>14829.697</v>
      </c>
      <c r="K230" s="29">
        <f>Landwirtschaft!I161+Fischerei!I161</f>
        <v>15863.271000000001</v>
      </c>
      <c r="L230" s="29">
        <f>Landwirtschaft!J161+Fischerei!J161</f>
        <v>14966.894</v>
      </c>
      <c r="M230" s="29">
        <f>Landwirtschaft!K161+Fischerei!K161</f>
        <v>15009.031000000001</v>
      </c>
      <c r="N230" s="29">
        <f>Landwirtschaft!L161+Fischerei!L161</f>
        <v>14207.285</v>
      </c>
      <c r="O230" s="29">
        <f>Landwirtschaft!M161+Fischerei!M161</f>
        <v>13413.278</v>
      </c>
      <c r="P230" s="29">
        <f>Landwirtschaft!N161+Fischerei!N161</f>
        <v>14265.25</v>
      </c>
      <c r="Q230" s="29">
        <f>Landwirtschaft!O161+Fischerei!O161</f>
        <v>13198.255999999999</v>
      </c>
      <c r="R230" s="29">
        <f>Landwirtschaft!P161+Fischerei!P161</f>
        <v>10463.064</v>
      </c>
      <c r="S230" s="29">
        <f>Landwirtschaft!Q161+Fischerei!Q161</f>
        <v>10003.049000000001</v>
      </c>
      <c r="T230" s="29">
        <f>Landwirtschaft!R161+Fischerei!R161</f>
        <v>10908.968999999999</v>
      </c>
      <c r="U230" s="29">
        <f>Landwirtschaft!S161+Fischerei!S161</f>
        <v>10108.061</v>
      </c>
      <c r="V230" s="29">
        <f>Landwirtschaft!T161+Fischerei!T161</f>
        <v>10015.924000000001</v>
      </c>
      <c r="W230" s="29">
        <f>Landwirtschaft!U161+Fischerei!U161</f>
        <v>10083.861000000001</v>
      </c>
      <c r="X230" s="29">
        <f>Landwirtschaft!V161+Fischerei!V161</f>
        <v>9512.1869999999999</v>
      </c>
      <c r="Y230" s="29">
        <f>Landwirtschaft!W161+Fischerei!W161</f>
        <v>11566.28</v>
      </c>
      <c r="Z230" s="29">
        <f>Landwirtschaft!X161+Fischerei!X161</f>
        <v>10996.984</v>
      </c>
      <c r="AA230" s="29">
        <f>Landwirtschaft!Y161+Fischerei!Y161</f>
        <v>11384.665000000001</v>
      </c>
      <c r="AB230" s="29">
        <f>Landwirtschaft!Z161+Fischerei!Z161</f>
        <v>12642.504000000001</v>
      </c>
      <c r="AC230" s="29">
        <f>Landwirtschaft!AA161+Fischerei!AA161</f>
        <v>13742.671</v>
      </c>
      <c r="AD230" s="29">
        <f>Landwirtschaft!AB161+Fischerei!AB161</f>
        <v>11361.411</v>
      </c>
      <c r="AE230" s="29">
        <f>Landwirtschaft!AC161+Fischerei!AC161</f>
        <v>17096.687000000002</v>
      </c>
      <c r="AF230" s="29">
        <f>Landwirtschaft!AD161+Fischerei!AD161</f>
        <v>17391.664000000001</v>
      </c>
      <c r="AG230" s="29">
        <f>Landwirtschaft!AE161+Fischerei!AE161</f>
        <v>17423.268</v>
      </c>
      <c r="BC230" s="31">
        <f>W230/$W$238</f>
        <v>4.8573214178443062E-2</v>
      </c>
      <c r="BD230" s="31">
        <f>X230/$X$238</f>
        <v>4.9325562932995462E-2</v>
      </c>
      <c r="BE230" s="31">
        <f>Y230/$Y$238</f>
        <v>5.6760167905330262E-2</v>
      </c>
      <c r="BF230" s="31">
        <f>Z230/$Z$238</f>
        <v>5.8421678963508555E-2</v>
      </c>
      <c r="BG230" s="31">
        <f>AA230/$AA$238</f>
        <v>5.6876703734715699E-2</v>
      </c>
      <c r="BH230" s="31">
        <f>AB230/$AB$238</f>
        <v>6.1510874554793753E-2</v>
      </c>
      <c r="BI230" s="31">
        <f>AC230/$AC$238</f>
        <v>7.0735718548628479E-2</v>
      </c>
      <c r="BJ230" s="31">
        <f>AD230/$AD$238</f>
        <v>5.4861026850017258E-2</v>
      </c>
      <c r="BK230" s="31">
        <f>AE230/$AE$238</f>
        <v>7.5290758132231142E-2</v>
      </c>
      <c r="BL230" s="31">
        <f>AF230/$AF$238</f>
        <v>7.7471366634183025E-2</v>
      </c>
      <c r="BM230" s="31">
        <f>AG230/$AG$238</f>
        <v>7.6880840444201598E-2</v>
      </c>
      <c r="BO230" s="37">
        <f>AVERAGE(BC230:BM230)</f>
        <v>6.242799207991348E-2</v>
      </c>
    </row>
    <row r="231" spans="1:67" x14ac:dyDescent="0.25">
      <c r="A231" t="s">
        <v>211</v>
      </c>
      <c r="B231" t="s">
        <v>170</v>
      </c>
      <c r="C231" t="s">
        <v>171</v>
      </c>
      <c r="D231" t="s">
        <v>172</v>
      </c>
      <c r="E231" s="29">
        <f>E238*$BO$231</f>
        <v>43047.535533372211</v>
      </c>
      <c r="F231" s="29">
        <f t="shared" ref="F231:S231" si="585">F238*$BO$231</f>
        <v>44935.497136111197</v>
      </c>
      <c r="G231" s="29">
        <f t="shared" si="585"/>
        <v>46192.685804862798</v>
      </c>
      <c r="H231" s="29">
        <f t="shared" si="585"/>
        <v>44537.031045204414</v>
      </c>
      <c r="I231" s="29">
        <f t="shared" si="585"/>
        <v>52848.505672790227</v>
      </c>
      <c r="J231" s="29">
        <f t="shared" si="585"/>
        <v>53455.847074046076</v>
      </c>
      <c r="K231" s="29">
        <f t="shared" si="585"/>
        <v>55648.662743319364</v>
      </c>
      <c r="L231" s="29">
        <f t="shared" si="585"/>
        <v>55251.366440422404</v>
      </c>
      <c r="M231" s="29">
        <f t="shared" si="585"/>
        <v>55101.13876528175</v>
      </c>
      <c r="N231" s="29">
        <f t="shared" si="585"/>
        <v>55398.586872592263</v>
      </c>
      <c r="O231" s="29">
        <f t="shared" si="585"/>
        <v>54713.976534360037</v>
      </c>
      <c r="P231" s="29">
        <f t="shared" si="585"/>
        <v>56938.974429573136</v>
      </c>
      <c r="Q231" s="29">
        <f t="shared" si="585"/>
        <v>52324.501483811669</v>
      </c>
      <c r="R231" s="29">
        <f t="shared" si="585"/>
        <v>50807.415686204993</v>
      </c>
      <c r="S231" s="29">
        <f t="shared" si="585"/>
        <v>52640.322051824638</v>
      </c>
      <c r="T231" s="29">
        <f>'Totale Verbräuche Odyssee'!R228*1000</f>
        <v>70484.5</v>
      </c>
      <c r="U231" s="29">
        <f>'Totale Verbräuche Odyssee'!S228*1000</f>
        <v>70417.3</v>
      </c>
      <c r="V231" s="29">
        <f>'Totale Verbräuche Odyssee'!T228*1000</f>
        <v>70338.399999999994</v>
      </c>
      <c r="W231" s="29">
        <f>'Totale Verbräuche Odyssee'!U228*1000</f>
        <v>56679.1</v>
      </c>
      <c r="X231" s="29">
        <f>'Totale Verbräuche Odyssee'!V228*1000</f>
        <v>55456.6</v>
      </c>
      <c r="Y231" s="29">
        <f>'Totale Verbräuche Odyssee'!W228*1000</f>
        <v>70777.5</v>
      </c>
      <c r="Z231" s="29">
        <f>'Totale Verbräuche Odyssee'!X228*1000</f>
        <v>69954</v>
      </c>
      <c r="AA231" s="29">
        <f>'Totale Verbräuche Odyssee'!Y228*1000</f>
        <v>70682.7</v>
      </c>
      <c r="AB231" s="29">
        <f>'Totale Verbräuche Odyssee'!Z228*1000</f>
        <v>72047.100000000006</v>
      </c>
      <c r="AC231" s="29">
        <f>'Totale Verbräuche Odyssee'!AA228*1000</f>
        <v>39811.9</v>
      </c>
      <c r="AD231" s="29">
        <f>'Totale Verbräuche Odyssee'!AB228*1000</f>
        <v>37933.9</v>
      </c>
      <c r="AE231" s="29">
        <f>'Totale Verbräuche Odyssee'!AC228*1000</f>
        <v>37982.400000000001</v>
      </c>
      <c r="AF231" s="29">
        <f>'Totale Verbräuche Odyssee'!AD228*1000</f>
        <v>37414.700000000004</v>
      </c>
      <c r="AG231" s="29">
        <f>'Totale Verbräuche Odyssee'!AE228*1000</f>
        <v>37848.700000000004</v>
      </c>
      <c r="BC231" s="31">
        <f t="shared" ref="BC231:BC237" si="586">W231/$W$238</f>
        <v>0.27301904139112904</v>
      </c>
      <c r="BD231" s="31">
        <f t="shared" ref="BD231:BD237" si="587">X231/$X$238</f>
        <v>0.28757088284218513</v>
      </c>
      <c r="BE231" s="31">
        <f t="shared" ref="BE231:BE237" si="588">Y231/$Y$238</f>
        <v>0.34733231288880373</v>
      </c>
      <c r="BF231" s="31">
        <f t="shared" ref="BF231:BF237" si="589">Z231/$Z$238</f>
        <v>0.37163190654940276</v>
      </c>
      <c r="BG231" s="31">
        <f t="shared" ref="BG231:BG237" si="590">AA231/$AA$238</f>
        <v>0.3531240477493004</v>
      </c>
      <c r="BH231" s="31">
        <f t="shared" ref="BH231:BH237" si="591">AB231/$AB$238</f>
        <v>0.35053816317848752</v>
      </c>
      <c r="BI231" s="31">
        <f t="shared" ref="BI231:BI237" si="592">AC231/$AC$238</f>
        <v>0.2049181962724817</v>
      </c>
      <c r="BJ231" s="31">
        <f t="shared" ref="BJ231:BJ237" si="593">AD231/$AD$238</f>
        <v>0.18317202911028124</v>
      </c>
      <c r="BK231" s="31">
        <f t="shared" ref="BK231:BK237" si="594">AE231/$AE$238</f>
        <v>0.16726771050330722</v>
      </c>
      <c r="BL231" s="31">
        <f t="shared" ref="BL231:BL237" si="595">AF231/$AF$238</f>
        <v>0.1666642100035953</v>
      </c>
      <c r="BM231" s="31">
        <f t="shared" ref="BM231:BM237" si="596">AG231/$AG$238</f>
        <v>0.16700884505251559</v>
      </c>
      <c r="BO231" s="37">
        <f t="shared" ref="BO231:BO237" si="597">AVERAGE(BC231:BM231)</f>
        <v>0.26111339504922626</v>
      </c>
    </row>
    <row r="232" spans="1:67" x14ac:dyDescent="0.25">
      <c r="A232" t="s">
        <v>211</v>
      </c>
      <c r="B232" t="s">
        <v>173</v>
      </c>
      <c r="C232" t="s">
        <v>171</v>
      </c>
      <c r="D232" t="s">
        <v>174</v>
      </c>
      <c r="E232" s="29">
        <f>E238*$BO$232</f>
        <v>18834.321576929648</v>
      </c>
      <c r="F232" s="29">
        <f t="shared" ref="F232:S232" si="598">F238*$BO$232</f>
        <v>19660.349722566814</v>
      </c>
      <c r="G232" s="29">
        <f t="shared" si="598"/>
        <v>20210.399693529343</v>
      </c>
      <c r="H232" s="29">
        <f t="shared" si="598"/>
        <v>19486.011321990496</v>
      </c>
      <c r="I232" s="29">
        <f t="shared" si="598"/>
        <v>23122.479332873158</v>
      </c>
      <c r="J232" s="29">
        <f t="shared" si="598"/>
        <v>23388.205654171339</v>
      </c>
      <c r="K232" s="29">
        <f t="shared" si="598"/>
        <v>24347.614711212613</v>
      </c>
      <c r="L232" s="29">
        <f t="shared" si="598"/>
        <v>24173.788120738329</v>
      </c>
      <c r="M232" s="29">
        <f t="shared" si="598"/>
        <v>24108.059936574104</v>
      </c>
      <c r="N232" s="29">
        <f t="shared" si="598"/>
        <v>24238.200564513005</v>
      </c>
      <c r="O232" s="29">
        <f t="shared" si="598"/>
        <v>23938.667243838696</v>
      </c>
      <c r="P232" s="29">
        <f t="shared" si="598"/>
        <v>24912.156790852314</v>
      </c>
      <c r="Q232" s="29">
        <f t="shared" si="598"/>
        <v>22893.215025855414</v>
      </c>
      <c r="R232" s="29">
        <f t="shared" si="598"/>
        <v>22229.45387395937</v>
      </c>
      <c r="S232" s="29">
        <f t="shared" si="598"/>
        <v>23031.39404272279</v>
      </c>
      <c r="T232" s="29">
        <f>'Totale Verbräuche Odyssee'!R229*1000</f>
        <v>19977.599999999999</v>
      </c>
      <c r="U232" s="29">
        <f>'Totale Verbräuche Odyssee'!S229*1000</f>
        <v>20343</v>
      </c>
      <c r="V232" s="29">
        <f>'Totale Verbräuche Odyssee'!T229*1000</f>
        <v>20267.5</v>
      </c>
      <c r="W232" s="29">
        <f>'Totale Verbräuche Odyssee'!U229*1000</f>
        <v>15910.8</v>
      </c>
      <c r="X232" s="29">
        <f>'Totale Verbräuche Odyssee'!V229*1000</f>
        <v>15284.1</v>
      </c>
      <c r="Y232" s="29">
        <f>'Totale Verbräuche Odyssee'!W229*1000</f>
        <v>19173.100000000002</v>
      </c>
      <c r="Z232" s="29">
        <f>'Totale Verbräuche Odyssee'!X229*1000</f>
        <v>18885</v>
      </c>
      <c r="AA232" s="29">
        <f>'Totale Verbräuche Odyssee'!Y229*1000</f>
        <v>19116.099999999999</v>
      </c>
      <c r="AB232" s="29">
        <f>'Totale Verbräuche Odyssee'!Z229*1000</f>
        <v>19573.2</v>
      </c>
      <c r="AC232" s="29">
        <f>'Totale Verbräuche Odyssee'!AA229*1000</f>
        <v>16877.199999999997</v>
      </c>
      <c r="AD232" s="29">
        <f>'Totale Verbräuche Odyssee'!AB229*1000</f>
        <v>34240.9</v>
      </c>
      <c r="AE232" s="29">
        <f>'Totale Verbräuche Odyssee'!AC229*1000</f>
        <v>34887.300000000003</v>
      </c>
      <c r="AF232" s="29">
        <f>'Totale Verbräuche Odyssee'!AD229*1000</f>
        <v>34309.199999999997</v>
      </c>
      <c r="AG232" s="29">
        <f>'Totale Verbräuche Odyssee'!AE229*1000</f>
        <v>35569.5</v>
      </c>
      <c r="BC232" s="31">
        <f t="shared" si="586"/>
        <v>7.6641149273117881E-2</v>
      </c>
      <c r="BD232" s="31">
        <f t="shared" si="587"/>
        <v>7.925588893744373E-2</v>
      </c>
      <c r="BE232" s="31">
        <f t="shared" si="588"/>
        <v>9.4089748412254218E-2</v>
      </c>
      <c r="BF232" s="31">
        <f t="shared" si="589"/>
        <v>0.10032690847107344</v>
      </c>
      <c r="BG232" s="31">
        <f t="shared" si="590"/>
        <v>9.5502217787102092E-2</v>
      </c>
      <c r="BH232" s="31">
        <f t="shared" si="591"/>
        <v>9.523150238559458E-2</v>
      </c>
      <c r="BI232" s="31">
        <f t="shared" si="592"/>
        <v>8.686963903079048E-2</v>
      </c>
      <c r="BJ232" s="31">
        <f t="shared" si="593"/>
        <v>0.16533958099647622</v>
      </c>
      <c r="BK232" s="31">
        <f t="shared" si="594"/>
        <v>0.15363744251658742</v>
      </c>
      <c r="BL232" s="31">
        <f t="shared" si="595"/>
        <v>0.15283072465783101</v>
      </c>
      <c r="BM232" s="31">
        <f t="shared" si="596"/>
        <v>0.15695178735585244</v>
      </c>
      <c r="BO232" s="37">
        <f t="shared" si="597"/>
        <v>0.11424332634764758</v>
      </c>
    </row>
    <row r="233" spans="1:67" x14ac:dyDescent="0.25">
      <c r="A233" t="s">
        <v>211</v>
      </c>
      <c r="B233" t="s">
        <v>175</v>
      </c>
      <c r="C233" t="s">
        <v>171</v>
      </c>
      <c r="D233" t="s">
        <v>176</v>
      </c>
      <c r="E233" s="29">
        <f>E238*$BO$233</f>
        <v>22383.689001169892</v>
      </c>
      <c r="F233" s="29">
        <f t="shared" ref="F233:S233" si="599">F238*$BO$233</f>
        <v>23365.383884239291</v>
      </c>
      <c r="G233" s="29">
        <f t="shared" si="599"/>
        <v>24019.091926487494</v>
      </c>
      <c r="H233" s="29">
        <f t="shared" si="599"/>
        <v>23158.19104623223</v>
      </c>
      <c r="I233" s="29">
        <f t="shared" si="599"/>
        <v>27479.95908474789</v>
      </c>
      <c r="J233" s="29">
        <f t="shared" si="599"/>
        <v>27795.762088910731</v>
      </c>
      <c r="K233" s="29">
        <f t="shared" si="599"/>
        <v>28935.973796032828</v>
      </c>
      <c r="L233" s="29">
        <f t="shared" si="599"/>
        <v>28729.389219815544</v>
      </c>
      <c r="M233" s="29">
        <f t="shared" si="599"/>
        <v>28651.274421417613</v>
      </c>
      <c r="N233" s="29">
        <f t="shared" si="599"/>
        <v>28805.940323786486</v>
      </c>
      <c r="O233" s="29">
        <f t="shared" si="599"/>
        <v>28449.959320272454</v>
      </c>
      <c r="P233" s="29">
        <f t="shared" si="599"/>
        <v>29606.905015249526</v>
      </c>
      <c r="Q233" s="29">
        <f t="shared" si="599"/>
        <v>27207.4894379707</v>
      </c>
      <c r="R233" s="29">
        <f t="shared" si="599"/>
        <v>26418.641104123715</v>
      </c>
      <c r="S233" s="29">
        <f t="shared" si="599"/>
        <v>27371.708580529856</v>
      </c>
      <c r="T233" s="29">
        <f>'Totale Verbräuche Odyssee'!R230*1000</f>
        <v>28966.6</v>
      </c>
      <c r="U233" s="29">
        <f>'Totale Verbräuche Odyssee'!S230*1000</f>
        <v>30011.9</v>
      </c>
      <c r="V233" s="29">
        <f>'Totale Verbräuche Odyssee'!T230*1000</f>
        <v>29785.599999999999</v>
      </c>
      <c r="W233" s="29">
        <f>'Totale Verbräuche Odyssee'!U230*1000</f>
        <v>22712.3</v>
      </c>
      <c r="X233" s="29">
        <f>'Totale Verbräuche Odyssee'!V230*1000</f>
        <v>21710.899999999998</v>
      </c>
      <c r="Y233" s="29">
        <f>'Totale Verbräuche Odyssee'!W230*1000</f>
        <v>28873.4</v>
      </c>
      <c r="Z233" s="29">
        <f>'Totale Verbräuche Odyssee'!X230*1000</f>
        <v>28298.799999999999</v>
      </c>
      <c r="AA233" s="29">
        <f>'Totale Verbräuche Odyssee'!Y230*1000</f>
        <v>28857.5</v>
      </c>
      <c r="AB233" s="29">
        <f>'Totale Verbräuche Odyssee'!Z230*1000</f>
        <v>29723.4</v>
      </c>
      <c r="AC233" s="29">
        <f>'Totale Verbräuche Odyssee'!AA230*1000</f>
        <v>24423.100000000002</v>
      </c>
      <c r="AD233" s="29">
        <f>'Totale Verbräuche Odyssee'!AB230*1000</f>
        <v>29416.399999999998</v>
      </c>
      <c r="AE233" s="29">
        <f>'Totale Verbräuche Odyssee'!AC230*1000</f>
        <v>30547.599999999999</v>
      </c>
      <c r="AF233" s="29">
        <f>'Totale Verbräuche Odyssee'!AD230*1000</f>
        <v>30566</v>
      </c>
      <c r="AG233" s="29">
        <f>'Totale Verbräuche Odyssee'!AE230*1000</f>
        <v>34506.700000000004</v>
      </c>
      <c r="BC233" s="31">
        <f t="shared" si="586"/>
        <v>0.10940347277546292</v>
      </c>
      <c r="BD233" s="31">
        <f t="shared" si="587"/>
        <v>0.11258213955234177</v>
      </c>
      <c r="BE233" s="31">
        <f t="shared" si="588"/>
        <v>0.14169283745489153</v>
      </c>
      <c r="BF233" s="31">
        <f t="shared" si="589"/>
        <v>0.15033789343082937</v>
      </c>
      <c r="BG233" s="31">
        <f t="shared" si="590"/>
        <v>0.14416932584529787</v>
      </c>
      <c r="BH233" s="31">
        <f t="shared" si="591"/>
        <v>0.14461631404205658</v>
      </c>
      <c r="BI233" s="31">
        <f t="shared" si="592"/>
        <v>0.12570958932837789</v>
      </c>
      <c r="BJ233" s="31">
        <f t="shared" si="593"/>
        <v>0.14204344075140382</v>
      </c>
      <c r="BK233" s="31">
        <f t="shared" si="594"/>
        <v>0.13452617826600813</v>
      </c>
      <c r="BL233" s="31">
        <f t="shared" si="595"/>
        <v>0.13615659735264196</v>
      </c>
      <c r="BM233" s="31">
        <f t="shared" si="596"/>
        <v>0.15226214146255063</v>
      </c>
      <c r="BO233" s="37">
        <f t="shared" si="597"/>
        <v>0.13577272093289658</v>
      </c>
    </row>
    <row r="234" spans="1:67" x14ac:dyDescent="0.25">
      <c r="A234" t="s">
        <v>211</v>
      </c>
      <c r="B234" t="s">
        <v>177</v>
      </c>
      <c r="C234" t="s">
        <v>171</v>
      </c>
      <c r="D234" t="s">
        <v>178</v>
      </c>
      <c r="E234" s="29">
        <f>E238*$BO$234</f>
        <v>11309.71259404694</v>
      </c>
      <c r="F234" s="29">
        <f t="shared" ref="F234:T234" si="600">F238*$BO$234</f>
        <v>11805.729447300268</v>
      </c>
      <c r="G234" s="29">
        <f t="shared" si="600"/>
        <v>12136.025766099991</v>
      </c>
      <c r="H234" s="29">
        <f t="shared" si="600"/>
        <v>11701.041991658692</v>
      </c>
      <c r="I234" s="29">
        <f t="shared" si="600"/>
        <v>13884.683589395128</v>
      </c>
      <c r="J234" s="29">
        <f t="shared" si="600"/>
        <v>14044.248047837689</v>
      </c>
      <c r="K234" s="29">
        <f t="shared" si="600"/>
        <v>14620.358031462129</v>
      </c>
      <c r="L234" s="29">
        <f t="shared" si="600"/>
        <v>14515.977909702111</v>
      </c>
      <c r="M234" s="29">
        <f t="shared" si="600"/>
        <v>14476.509173374674</v>
      </c>
      <c r="N234" s="29">
        <f t="shared" si="600"/>
        <v>14554.656564709474</v>
      </c>
      <c r="O234" s="29">
        <f t="shared" si="600"/>
        <v>14374.791537167601</v>
      </c>
      <c r="P234" s="29">
        <f t="shared" si="600"/>
        <v>14959.356632600564</v>
      </c>
      <c r="Q234" s="29">
        <f t="shared" si="600"/>
        <v>13747.013994562461</v>
      </c>
      <c r="R234" s="29">
        <f t="shared" si="600"/>
        <v>13348.435907829935</v>
      </c>
      <c r="S234" s="29">
        <f t="shared" si="600"/>
        <v>13829.988311471878</v>
      </c>
      <c r="T234" s="29">
        <f t="shared" si="600"/>
        <v>14114.234352590835</v>
      </c>
      <c r="U234" s="29">
        <f>'Totale Verbräuche Odyssee'!S231*1000</f>
        <v>11911.9</v>
      </c>
      <c r="V234" s="29">
        <f>'Totale Verbräuche Odyssee'!T231*1000</f>
        <v>8792.1</v>
      </c>
      <c r="W234" s="29">
        <f>'Totale Verbräuche Odyssee'!U231*1000</f>
        <v>17750.099999999999</v>
      </c>
      <c r="X234" s="29">
        <f>'Totale Verbräuche Odyssee'!V231*1000</f>
        <v>15888.8</v>
      </c>
      <c r="Y234" s="29">
        <f>'Totale Verbräuche Odyssee'!W231*1000</f>
        <v>20098.099999999999</v>
      </c>
      <c r="Z234" s="29">
        <f>'Totale Verbräuche Odyssee'!X231*1000</f>
        <v>19395.3</v>
      </c>
      <c r="AA234" s="29">
        <f>'Totale Verbräuche Odyssee'!Y231*1000</f>
        <v>19532.099999999999</v>
      </c>
      <c r="AB234" s="29">
        <f>'Totale Verbräuche Odyssee'!Z231*1000</f>
        <v>19732.3</v>
      </c>
      <c r="AC234" s="29">
        <f>'Totale Verbräuche Odyssee'!AA231*1000</f>
        <v>17598.600000000002</v>
      </c>
      <c r="AD234" s="29">
        <f>'Totale Verbräuche Odyssee'!AB231*1000</f>
        <v>5349</v>
      </c>
      <c r="AE234" s="29">
        <f>'Totale Verbräuche Odyssee'!AC231*1000</f>
        <v>5651.4</v>
      </c>
      <c r="AF234" s="29">
        <f>'Totale Verbräuche Odyssee'!AD231*1000</f>
        <v>5547.1</v>
      </c>
      <c r="AG234" s="29">
        <f>'Totale Verbräuche Odyssee'!AE231*1000</f>
        <v>5769.9</v>
      </c>
      <c r="BC234" s="31">
        <f t="shared" si="586"/>
        <v>8.550092162008005E-2</v>
      </c>
      <c r="BD234" s="31">
        <f t="shared" si="587"/>
        <v>8.2391568240802918E-2</v>
      </c>
      <c r="BE234" s="31">
        <f t="shared" si="588"/>
        <v>9.8629077852007571E-2</v>
      </c>
      <c r="BF234" s="31">
        <f t="shared" si="589"/>
        <v>0.10303788656971197</v>
      </c>
      <c r="BG234" s="31">
        <f t="shared" si="590"/>
        <v>9.7580514228292212E-2</v>
      </c>
      <c r="BH234" s="31">
        <f t="shared" si="591"/>
        <v>9.6005587973518269E-2</v>
      </c>
      <c r="BI234" s="31">
        <f t="shared" si="592"/>
        <v>9.0582799839266565E-2</v>
      </c>
      <c r="BJ234" s="31">
        <f t="shared" si="593"/>
        <v>2.5828801776534824E-2</v>
      </c>
      <c r="BK234" s="31">
        <f t="shared" si="594"/>
        <v>2.488775693843439E-2</v>
      </c>
      <c r="BL234" s="31">
        <f t="shared" si="595"/>
        <v>2.4709620531794811E-2</v>
      </c>
      <c r="BM234" s="31">
        <f t="shared" si="596"/>
        <v>2.5459905758150464E-2</v>
      </c>
      <c r="BO234" s="37">
        <f t="shared" si="597"/>
        <v>6.8601312848054E-2</v>
      </c>
    </row>
    <row r="235" spans="1:67" x14ac:dyDescent="0.25">
      <c r="A235" t="s">
        <v>211</v>
      </c>
      <c r="B235" t="s">
        <v>179</v>
      </c>
      <c r="C235" t="s">
        <v>171</v>
      </c>
      <c r="D235" t="s">
        <v>180</v>
      </c>
      <c r="E235" s="29">
        <f>E238*$BO$235</f>
        <v>15578.471393155087</v>
      </c>
      <c r="F235" s="29">
        <f t="shared" ref="F235:S235" si="601">F238*$BO$235</f>
        <v>16261.705763142272</v>
      </c>
      <c r="G235" s="29">
        <f t="shared" si="601"/>
        <v>16716.66973423331</v>
      </c>
      <c r="H235" s="29">
        <f t="shared" si="601"/>
        <v>16117.504880991391</v>
      </c>
      <c r="I235" s="29">
        <f t="shared" si="601"/>
        <v>19125.344194357003</v>
      </c>
      <c r="J235" s="29">
        <f t="shared" si="601"/>
        <v>19345.134956548442</v>
      </c>
      <c r="K235" s="29">
        <f t="shared" si="601"/>
        <v>20138.69295588509</v>
      </c>
      <c r="L235" s="29">
        <f t="shared" si="601"/>
        <v>19994.915408283359</v>
      </c>
      <c r="M235" s="29">
        <f t="shared" si="601"/>
        <v>19940.54951925762</v>
      </c>
      <c r="N235" s="29">
        <f t="shared" si="601"/>
        <v>20048.193006237096</v>
      </c>
      <c r="O235" s="29">
        <f t="shared" si="601"/>
        <v>19800.439390670857</v>
      </c>
      <c r="P235" s="29">
        <f t="shared" si="601"/>
        <v>20605.643814825085</v>
      </c>
      <c r="Q235" s="29">
        <f t="shared" si="601"/>
        <v>18935.71233351406</v>
      </c>
      <c r="R235" s="29">
        <f t="shared" si="601"/>
        <v>18386.694197954235</v>
      </c>
      <c r="S235" s="29">
        <f t="shared" si="601"/>
        <v>19050.004629767489</v>
      </c>
      <c r="T235" s="29">
        <f>'Totale Verbräuche Odyssee'!R232*1000</f>
        <v>12337.5</v>
      </c>
      <c r="U235" s="29">
        <f>'Totale Verbräuche Odyssee'!S232*1000</f>
        <v>9971.7000000000007</v>
      </c>
      <c r="V235" s="29">
        <f>'Totale Verbräuche Odyssee'!T232*1000</f>
        <v>9886</v>
      </c>
      <c r="W235" s="29">
        <f>'Totale Verbräuche Odyssee'!U232*1000</f>
        <v>15432.9</v>
      </c>
      <c r="X235" s="29">
        <f>'Totale Verbräuche Odyssee'!V232*1000</f>
        <v>13820.5</v>
      </c>
      <c r="Y235" s="29">
        <f>'Totale Verbräuche Odyssee'!W232*1000</f>
        <v>17829.3</v>
      </c>
      <c r="Z235" s="29">
        <f>'Totale Verbräuche Odyssee'!X232*1000</f>
        <v>17060.400000000001</v>
      </c>
      <c r="AA235" s="29">
        <f>'Totale Verbräuche Odyssee'!Y232*1000</f>
        <v>17178.899999999998</v>
      </c>
      <c r="AB235" s="29">
        <f>'Totale Verbräuche Odyssee'!Z232*1000</f>
        <v>17556.3</v>
      </c>
      <c r="AC235" s="29">
        <f>'Totale Verbräuche Odyssee'!AA232*1000</f>
        <v>13965.7</v>
      </c>
      <c r="AD235" s="29">
        <f>'Totale Verbräuche Odyssee'!AB232*1000</f>
        <v>25707.8</v>
      </c>
      <c r="AE235" s="29">
        <f>'Totale Verbräuche Odyssee'!AC232*1000</f>
        <v>26591.7</v>
      </c>
      <c r="AF235" s="29">
        <f>'Totale Verbräuche Odyssee'!AD232*1000</f>
        <v>25790.1</v>
      </c>
      <c r="AG235" s="29">
        <f>'Totale Verbräuche Odyssee'!AE232*1000</f>
        <v>26300.899999999998</v>
      </c>
      <c r="BC235" s="31">
        <f t="shared" si="586"/>
        <v>7.4339140245437127E-2</v>
      </c>
      <c r="BD235" s="31">
        <f t="shared" si="587"/>
        <v>7.1666373097528865E-2</v>
      </c>
      <c r="BE235" s="31">
        <f t="shared" si="588"/>
        <v>8.7495206897507657E-2</v>
      </c>
      <c r="BF235" s="31">
        <f t="shared" si="589"/>
        <v>9.0633687544606906E-2</v>
      </c>
      <c r="BG235" s="31">
        <f t="shared" si="590"/>
        <v>8.5824150801829244E-2</v>
      </c>
      <c r="BH235" s="31">
        <f t="shared" si="591"/>
        <v>8.5418471447295988E-2</v>
      </c>
      <c r="BI235" s="31">
        <f t="shared" si="592"/>
        <v>7.188368436780454E-2</v>
      </c>
      <c r="BJ235" s="31">
        <f t="shared" si="593"/>
        <v>0.1241356646683122</v>
      </c>
      <c r="BK235" s="31">
        <f t="shared" si="594"/>
        <v>0.11710510071482567</v>
      </c>
      <c r="BL235" s="31">
        <f t="shared" si="595"/>
        <v>0.11488229606047147</v>
      </c>
      <c r="BM235" s="31">
        <f t="shared" si="596"/>
        <v>0.11605373322839903</v>
      </c>
      <c r="BO235" s="37">
        <f t="shared" si="597"/>
        <v>9.4494319006728972E-2</v>
      </c>
    </row>
    <row r="236" spans="1:67" x14ac:dyDescent="0.25">
      <c r="A236" t="s">
        <v>211</v>
      </c>
      <c r="B236" t="s">
        <v>181</v>
      </c>
      <c r="C236" t="s">
        <v>171</v>
      </c>
      <c r="D236" t="s">
        <v>182</v>
      </c>
      <c r="E236" s="29">
        <f>E238*$BO$236</f>
        <v>19635.860110487367</v>
      </c>
      <c r="F236" s="29">
        <f t="shared" ref="F236:T236" si="602">F238*$BO$236</f>
        <v>20497.041812669009</v>
      </c>
      <c r="G236" s="29">
        <f t="shared" si="602"/>
        <v>21070.500444533282</v>
      </c>
      <c r="H236" s="29">
        <f t="shared" si="602"/>
        <v>20315.284034369422</v>
      </c>
      <c r="I236" s="29">
        <f t="shared" si="602"/>
        <v>24106.510432745203</v>
      </c>
      <c r="J236" s="29">
        <f t="shared" si="602"/>
        <v>24383.545358127212</v>
      </c>
      <c r="K236" s="29">
        <f t="shared" si="602"/>
        <v>25383.784307847221</v>
      </c>
      <c r="L236" s="29">
        <f t="shared" si="602"/>
        <v>25202.560120923659</v>
      </c>
      <c r="M236" s="29">
        <f t="shared" si="602"/>
        <v>25134.034720404532</v>
      </c>
      <c r="N236" s="29">
        <f t="shared" si="602"/>
        <v>25269.713786648652</v>
      </c>
      <c r="O236" s="29">
        <f t="shared" si="602"/>
        <v>24957.433126091444</v>
      </c>
      <c r="P236" s="29">
        <f t="shared" si="602"/>
        <v>25972.351793913047</v>
      </c>
      <c r="Q236" s="29">
        <f t="shared" si="602"/>
        <v>23867.48924780151</v>
      </c>
      <c r="R236" s="29">
        <f t="shared" si="602"/>
        <v>23175.480190179198</v>
      </c>
      <c r="S236" s="29">
        <f t="shared" si="602"/>
        <v>24011.548795384893</v>
      </c>
      <c r="T236" s="29">
        <f t="shared" si="602"/>
        <v>24505.055191233499</v>
      </c>
      <c r="U236" s="29">
        <f>'Totale Verbräuche Odyssee'!S233*1000</f>
        <v>18907.3</v>
      </c>
      <c r="V236" s="29">
        <f>'Totale Verbräuche Odyssee'!T233*1000</f>
        <v>18880</v>
      </c>
      <c r="W236" s="29">
        <f>'Totale Verbräuche Odyssee'!U233*1000</f>
        <v>27706.1</v>
      </c>
      <c r="X236" s="29">
        <f>'Totale Verbräuche Odyssee'!V233*1000</f>
        <v>24743.200000000001</v>
      </c>
      <c r="Y236" s="29">
        <f>'Totale Verbräuche Odyssee'!W233*1000</f>
        <v>18907.3</v>
      </c>
      <c r="Z236" s="29">
        <f>'Totale Verbräuche Odyssee'!X233*1000</f>
        <v>18880</v>
      </c>
      <c r="AA236" s="29">
        <f>'Totale Verbräuche Odyssee'!Y233*1000</f>
        <v>27706.1</v>
      </c>
      <c r="AB236" s="29">
        <f>'Totale Verbräuche Odyssee'!Z233*1000</f>
        <v>24743.200000000001</v>
      </c>
      <c r="AC236" s="29">
        <f>'Totale Verbräuche Odyssee'!AA233*1000</f>
        <v>31234</v>
      </c>
      <c r="AD236" s="29">
        <f>'Totale Verbräuche Odyssee'!AB233*1000</f>
        <v>23348.9</v>
      </c>
      <c r="AE236" s="29">
        <f>'Totale Verbräuche Odyssee'!AC233*1000</f>
        <v>24357.199999999997</v>
      </c>
      <c r="AF236" s="29">
        <f>'Totale Verbräuche Odyssee'!AD233*1000</f>
        <v>23604.399999999998</v>
      </c>
      <c r="AG236" s="29">
        <f>'Totale Verbräuche Odyssee'!AE233*1000</f>
        <v>25060.9</v>
      </c>
      <c r="BC236" s="31">
        <f t="shared" si="586"/>
        <v>0.13345823879854762</v>
      </c>
      <c r="BD236" s="31">
        <f t="shared" si="587"/>
        <v>0.12830616857760402</v>
      </c>
      <c r="BE236" s="31">
        <f t="shared" si="588"/>
        <v>9.2785365963512112E-2</v>
      </c>
      <c r="BF236" s="31">
        <f t="shared" si="589"/>
        <v>0.10030034587947399</v>
      </c>
      <c r="BG236" s="31">
        <f t="shared" si="590"/>
        <v>0.13841704093571541</v>
      </c>
      <c r="BH236" s="31">
        <f t="shared" si="591"/>
        <v>0.1203856349410032</v>
      </c>
      <c r="BI236" s="31">
        <f t="shared" si="592"/>
        <v>0.16076637744932276</v>
      </c>
      <c r="BJ236" s="31">
        <f t="shared" si="593"/>
        <v>0.11274520654330417</v>
      </c>
      <c r="BK236" s="31">
        <f t="shared" si="594"/>
        <v>0.10726476152826452</v>
      </c>
      <c r="BL236" s="31">
        <f t="shared" si="595"/>
        <v>0.10514607035760981</v>
      </c>
      <c r="BM236" s="31">
        <f t="shared" si="596"/>
        <v>0.11058218551698176</v>
      </c>
      <c r="BO236" s="37">
        <f t="shared" si="597"/>
        <v>0.11910521786284901</v>
      </c>
    </row>
    <row r="237" spans="1:67" x14ac:dyDescent="0.25">
      <c r="A237" t="s">
        <v>211</v>
      </c>
      <c r="B237" t="s">
        <v>183</v>
      </c>
      <c r="C237" t="s">
        <v>2</v>
      </c>
      <c r="D237" t="s">
        <v>184</v>
      </c>
      <c r="E237" s="29">
        <f t="shared" ref="E237:T237" si="603">E238-SUM(E230:E236)</f>
        <v>19133.133790838852</v>
      </c>
      <c r="F237" s="29">
        <f t="shared" si="603"/>
        <v>20318.902233971108</v>
      </c>
      <c r="G237" s="29">
        <f t="shared" si="603"/>
        <v>21252.015630253794</v>
      </c>
      <c r="H237" s="29">
        <f t="shared" si="603"/>
        <v>19914.171679553372</v>
      </c>
      <c r="I237" s="29">
        <f t="shared" si="603"/>
        <v>26574.448693091399</v>
      </c>
      <c r="J237" s="29">
        <f t="shared" si="603"/>
        <v>27480.289820358506</v>
      </c>
      <c r="K237" s="29">
        <f t="shared" si="603"/>
        <v>28182.316454240761</v>
      </c>
      <c r="L237" s="29">
        <f t="shared" si="603"/>
        <v>28764.235780114628</v>
      </c>
      <c r="M237" s="29">
        <f t="shared" si="603"/>
        <v>28603.194463689666</v>
      </c>
      <c r="N237" s="29">
        <f t="shared" si="603"/>
        <v>29640.368881513044</v>
      </c>
      <c r="O237" s="29">
        <f t="shared" si="603"/>
        <v>29892.510847598896</v>
      </c>
      <c r="P237" s="29">
        <f t="shared" si="603"/>
        <v>30801.611522986321</v>
      </c>
      <c r="Q237" s="29">
        <f t="shared" si="603"/>
        <v>28216.27747648416</v>
      </c>
      <c r="R237" s="29">
        <f t="shared" si="603"/>
        <v>29750.705039748573</v>
      </c>
      <c r="S237" s="29">
        <f t="shared" si="603"/>
        <v>31661.454588298424</v>
      </c>
      <c r="T237" s="29">
        <f t="shared" si="603"/>
        <v>24448.460456175701</v>
      </c>
      <c r="U237" s="29">
        <f t="shared" ref="U237:AH237" si="604">U238-SUM(U230:U236)</f>
        <v>23503.644</v>
      </c>
      <c r="V237" s="29">
        <f t="shared" si="604"/>
        <v>23421.880000000005</v>
      </c>
      <c r="W237" s="29">
        <f t="shared" si="604"/>
        <v>41326.110000000015</v>
      </c>
      <c r="X237" s="29">
        <f t="shared" si="604"/>
        <v>36428.688999999984</v>
      </c>
      <c r="Y237" s="29">
        <f t="shared" si="604"/>
        <v>16549.611000000004</v>
      </c>
      <c r="Z237" s="29">
        <f t="shared" si="604"/>
        <v>4764.1609999999928</v>
      </c>
      <c r="AA237" s="29">
        <f t="shared" si="604"/>
        <v>5705.8729999999923</v>
      </c>
      <c r="AB237" s="29">
        <f t="shared" si="604"/>
        <v>9514.8240000000224</v>
      </c>
      <c r="AC237" s="29">
        <f t="shared" si="604"/>
        <v>36628.745999999985</v>
      </c>
      <c r="AD237" s="29">
        <f t="shared" si="604"/>
        <v>39736.081000000035</v>
      </c>
      <c r="AE237" s="29">
        <f t="shared" si="604"/>
        <v>49961.218999999983</v>
      </c>
      <c r="AF237" s="29">
        <f t="shared" si="604"/>
        <v>49868.34500000003</v>
      </c>
      <c r="AG237" s="29">
        <f t="shared" si="604"/>
        <v>44147.051000000036</v>
      </c>
      <c r="AH237" s="29" t="e">
        <f t="shared" si="604"/>
        <v>#VALUE!</v>
      </c>
      <c r="BC237" s="31">
        <f t="shared" si="586"/>
        <v>0.19906482171778234</v>
      </c>
      <c r="BD237" s="31">
        <f t="shared" si="587"/>
        <v>0.18890141581909806</v>
      </c>
      <c r="BE237" s="31">
        <f t="shared" si="588"/>
        <v>8.1215282625693039E-2</v>
      </c>
      <c r="BF237" s="31">
        <f t="shared" si="589"/>
        <v>2.5309692591393009E-2</v>
      </c>
      <c r="BG237" s="31">
        <f t="shared" si="590"/>
        <v>2.8505998917747074E-2</v>
      </c>
      <c r="BH237" s="31">
        <f t="shared" si="591"/>
        <v>4.6293451477250253E-2</v>
      </c>
      <c r="BI237" s="31">
        <f t="shared" si="592"/>
        <v>0.18853399516332744</v>
      </c>
      <c r="BJ237" s="31">
        <f t="shared" si="593"/>
        <v>0.19187424930367034</v>
      </c>
      <c r="BK237" s="31">
        <f t="shared" si="594"/>
        <v>0.22002029140034146</v>
      </c>
      <c r="BL237" s="31">
        <f t="shared" si="595"/>
        <v>0.22213911440187267</v>
      </c>
      <c r="BM237" s="31">
        <f t="shared" si="596"/>
        <v>0.19480056118134859</v>
      </c>
      <c r="BO237" s="37">
        <f t="shared" si="597"/>
        <v>0.14424171587268406</v>
      </c>
    </row>
    <row r="238" spans="1:67" x14ac:dyDescent="0.25">
      <c r="A238" t="s">
        <v>211</v>
      </c>
      <c r="B238" t="s">
        <v>185</v>
      </c>
      <c r="C238" t="s">
        <v>2</v>
      </c>
      <c r="D238" t="s">
        <v>186</v>
      </c>
      <c r="E238" s="29">
        <f>'Energieverbrauch_GHD+A(Landw+F)'!C155</f>
        <v>164861.46</v>
      </c>
      <c r="F238" s="29">
        <f>'Energieverbrauch_GHD+A(Landw+F)'!D155</f>
        <v>172091.88799999998</v>
      </c>
      <c r="G238" s="29">
        <f>'Energieverbrauch_GHD+A(Landw+F)'!E155</f>
        <v>176906.611</v>
      </c>
      <c r="H238" s="29">
        <f>'Energieverbrauch_GHD+A(Landw+F)'!F155</f>
        <v>170565.861</v>
      </c>
      <c r="I238" s="29">
        <f>'Energieverbrauch_GHD+A(Landw+F)'!G155</f>
        <v>202396.76200000002</v>
      </c>
      <c r="J238" s="29">
        <f>'Energieverbrauch_GHD+A(Landw+F)'!H155</f>
        <v>204722.72999999998</v>
      </c>
      <c r="K238" s="29">
        <f>'Energieverbrauch_GHD+A(Landw+F)'!I155</f>
        <v>213120.674</v>
      </c>
      <c r="L238" s="29">
        <f>'Energieverbrauch_GHD+A(Landw+F)'!J155</f>
        <v>211599.12700000001</v>
      </c>
      <c r="M238" s="29">
        <f>'Energieverbrauch_GHD+A(Landw+F)'!K155</f>
        <v>211023.79199999999</v>
      </c>
      <c r="N238" s="29">
        <f>'Energieverbrauch_GHD+A(Landw+F)'!L155</f>
        <v>212162.94500000001</v>
      </c>
      <c r="O238" s="29">
        <f>'Energieverbrauch_GHD+A(Landw+F)'!M155</f>
        <v>209541.05599999998</v>
      </c>
      <c r="P238" s="29">
        <f>'Energieverbrauch_GHD+A(Landw+F)'!N155</f>
        <v>218062.25</v>
      </c>
      <c r="Q238" s="29">
        <f>'Energieverbrauch_GHD+A(Landw+F)'!O155</f>
        <v>200389.95499999999</v>
      </c>
      <c r="R238" s="29">
        <f>'Energieverbrauch_GHD+A(Landw+F)'!P155</f>
        <v>194579.89</v>
      </c>
      <c r="S238" s="29">
        <f>'Energieverbrauch_GHD+A(Landw+F)'!Q155</f>
        <v>201599.47</v>
      </c>
      <c r="T238" s="29">
        <f>'Energieverbrauch_GHD+A(Landw+F)'!R155</f>
        <v>205742.91900000002</v>
      </c>
      <c r="U238" s="29">
        <f>'Energieverbrauch_GHD+A(Landw+F)'!S155</f>
        <v>195174.80499999999</v>
      </c>
      <c r="V238" s="29">
        <f>'Energieverbrauch_GHD+A(Landw+F)'!T155</f>
        <v>191387.40400000001</v>
      </c>
      <c r="W238" s="29">
        <f>'Energieverbrauch_GHD+A(Landw+F)'!U155</f>
        <v>207601.27100000001</v>
      </c>
      <c r="X238" s="29">
        <f>'Energieverbrauch_GHD+A(Landw+F)'!V155</f>
        <v>192844.976</v>
      </c>
      <c r="Y238" s="29">
        <f>'Energieverbrauch_GHD+A(Landw+F)'!W155</f>
        <v>203774.59099999999</v>
      </c>
      <c r="Z238" s="29">
        <f>'Energieverbrauch_GHD+A(Landw+F)'!X155</f>
        <v>188234.64499999999</v>
      </c>
      <c r="AA238" s="29">
        <f>'Energieverbrauch_GHD+A(Landw+F)'!Y155</f>
        <v>200163.93799999999</v>
      </c>
      <c r="AB238" s="29">
        <f>'Energieverbrauch_GHD+A(Landw+F)'!Z155</f>
        <v>205532.82800000001</v>
      </c>
      <c r="AC238" s="29">
        <f>'Energieverbrauch_GHD+A(Landw+F)'!AA155</f>
        <v>194281.91700000002</v>
      </c>
      <c r="AD238" s="29">
        <f>'Energieverbrauch_GHD+A(Landw+F)'!AB155</f>
        <v>207094.39200000002</v>
      </c>
      <c r="AE238" s="29">
        <f>'Energieverbrauch_GHD+A(Landw+F)'!AC155</f>
        <v>227075.50599999999</v>
      </c>
      <c r="AF238" s="29">
        <f>'Energieverbrauch_GHD+A(Landw+F)'!AD155</f>
        <v>224491.50900000002</v>
      </c>
      <c r="AG238" s="29">
        <f>'Energieverbrauch_GHD+A(Landw+F)'!AE155</f>
        <v>226626.91900000002</v>
      </c>
      <c r="AH238" s="29" t="e">
        <f>'Energieverbrauch_GHD+A(Landw+F)'!AF155</f>
        <v>#VALUE!</v>
      </c>
      <c r="BO238" s="37"/>
    </row>
    <row r="239" spans="1:67" x14ac:dyDescent="0.25">
      <c r="A239" t="s">
        <v>212</v>
      </c>
      <c r="B239" t="s">
        <v>168</v>
      </c>
      <c r="C239" t="s">
        <v>2</v>
      </c>
      <c r="D239" t="s">
        <v>169</v>
      </c>
      <c r="E239" s="29">
        <f>Fischerei!C173+Landwirtschaft!C173</f>
        <v>5956.9160000000002</v>
      </c>
      <c r="F239" s="29">
        <f>Fischerei!D173+Landwirtschaft!D173</f>
        <v>7675.6109999999999</v>
      </c>
      <c r="G239" s="29">
        <f>Fischerei!E173+Landwirtschaft!E173</f>
        <v>7334.6109999999999</v>
      </c>
      <c r="H239" s="29">
        <f>Fischerei!F173+Landwirtschaft!F173</f>
        <v>7866.3060000000005</v>
      </c>
      <c r="I239" s="29">
        <f>Fischerei!G173+Landwirtschaft!G173</f>
        <v>8243.2219999999998</v>
      </c>
      <c r="J239" s="29">
        <f>Fischerei!H173+Landwirtschaft!H173</f>
        <v>7940.6950000000006</v>
      </c>
      <c r="K239" s="29">
        <f>Fischerei!I173+Landwirtschaft!I173</f>
        <v>8470.639000000001</v>
      </c>
      <c r="L239" s="29">
        <f>Fischerei!J173+Landwirtschaft!J173</f>
        <v>8571.9169999999995</v>
      </c>
      <c r="M239" s="29">
        <f>Fischerei!K173+Landwirtschaft!K173</f>
        <v>9511.3340000000007</v>
      </c>
      <c r="N239" s="29">
        <f>Fischerei!L173+Landwirtschaft!L173</f>
        <v>9313.360999999999</v>
      </c>
      <c r="O239" s="29">
        <f>Fischerei!M173+Landwirtschaft!M173</f>
        <v>8999.1669999999995</v>
      </c>
      <c r="P239" s="29">
        <f>Fischerei!N173+Landwirtschaft!N173</f>
        <v>9499.3340000000007</v>
      </c>
      <c r="Q239" s="29">
        <f>Fischerei!O173+Landwirtschaft!O173</f>
        <v>9468.4719999999998</v>
      </c>
      <c r="R239" s="29">
        <f>Fischerei!P173+Landwirtschaft!P173</f>
        <v>9327.5280000000002</v>
      </c>
      <c r="S239" s="29">
        <f>Fischerei!Q173+Landwirtschaft!Q173</f>
        <v>9440.9449999999997</v>
      </c>
      <c r="T239" s="29">
        <f>Fischerei!R173+Landwirtschaft!R173</f>
        <v>9361.2520000000004</v>
      </c>
      <c r="U239" s="29">
        <f>Fischerei!S173+Landwirtschaft!S173</f>
        <v>8955.1419999999998</v>
      </c>
      <c r="V239" s="29">
        <f>Fischerei!T173+Landwirtschaft!T173</f>
        <v>8756.473</v>
      </c>
      <c r="W239" s="29">
        <f>Fischerei!U173+Landwirtschaft!U173</f>
        <v>8673.7510000000002</v>
      </c>
      <c r="X239" s="29">
        <f>Fischerei!V173+Landwirtschaft!V173</f>
        <v>9313.7240000000002</v>
      </c>
      <c r="Y239" s="29">
        <f>Fischerei!W173+Landwirtschaft!W173</f>
        <v>9562.2360000000008</v>
      </c>
      <c r="Z239" s="29">
        <f>Fischerei!X173+Landwirtschaft!X173</f>
        <v>9270.5220000000008</v>
      </c>
      <c r="AA239" s="29">
        <f>Fischerei!Y173+Landwirtschaft!Y173</f>
        <v>4760.4390000000003</v>
      </c>
      <c r="AB239" s="29">
        <f>Fischerei!Z173+Landwirtschaft!Z173</f>
        <v>8900.9269999999997</v>
      </c>
      <c r="AC239" s="29">
        <f>Fischerei!AA173+Landwirtschaft!AA173</f>
        <v>8044.3239999999996</v>
      </c>
      <c r="AD239" s="29">
        <f>Fischerei!AB173+Landwirtschaft!AB173</f>
        <v>4829.54</v>
      </c>
      <c r="AE239" s="29">
        <f>Fischerei!AC173+Landwirtschaft!AC173</f>
        <v>4868.9120000000003</v>
      </c>
      <c r="AF239" s="29">
        <f>Fischerei!AD173+Landwirtschaft!AD173</f>
        <v>5104.5219999999999</v>
      </c>
      <c r="AG239" s="29">
        <f>Fischerei!AE173+Landwirtschaft!AE173</f>
        <v>5186.7470000000003</v>
      </c>
      <c r="AH239">
        <f>Fischerei!AF173+Landwirtschaft!AF173</f>
        <v>5238.4160000000002</v>
      </c>
      <c r="BC239" s="31">
        <f>W239/$W$247</f>
        <v>0.22535197252549596</v>
      </c>
      <c r="BD239" s="31">
        <f>X239/$X$247</f>
        <v>0.21543417657086444</v>
      </c>
      <c r="BE239" s="31">
        <f>Y239/$Y$247</f>
        <v>0.21924796456607445</v>
      </c>
      <c r="BF239" s="31">
        <f>Z239/$Z$247</f>
        <v>0.22230232968356003</v>
      </c>
      <c r="BG239" s="31">
        <f>AA239/$AA$247</f>
        <v>0.1222782938079513</v>
      </c>
      <c r="BH239" s="31">
        <f>AB239/$AB$238</f>
        <v>4.3306595285109391E-2</v>
      </c>
      <c r="BI239" s="31">
        <f>AC239/$AC$247</f>
        <v>0.1974504925226738</v>
      </c>
      <c r="BJ239" s="31">
        <f>AD239/$AD$247</f>
        <v>0.12740140223477542</v>
      </c>
      <c r="BK239" s="31"/>
      <c r="BL239" s="31"/>
      <c r="BM239" s="31"/>
      <c r="BO239" s="37">
        <f>AVERAGE(BC239:BJ239)</f>
        <v>0.17159665339956309</v>
      </c>
    </row>
    <row r="240" spans="1:67" x14ac:dyDescent="0.25">
      <c r="A240" t="s">
        <v>212</v>
      </c>
      <c r="B240" t="s">
        <v>170</v>
      </c>
      <c r="C240" t="s">
        <v>171</v>
      </c>
      <c r="D240" t="s">
        <v>172</v>
      </c>
      <c r="E240" s="29">
        <f>'Totale Verbräuche Odyssee'!C237*1000</f>
        <v>5916.5999999999995</v>
      </c>
      <c r="F240" s="29">
        <f>'Totale Verbräuche Odyssee'!D237*1000</f>
        <v>5479.4</v>
      </c>
      <c r="G240" s="29">
        <f>'Totale Verbräuche Odyssee'!E237*1000</f>
        <v>4839.7</v>
      </c>
      <c r="H240" s="29">
        <f>'Totale Verbräuche Odyssee'!F237*1000</f>
        <v>5825</v>
      </c>
      <c r="I240" s="29">
        <f>'Totale Verbräuche Odyssee'!G237*1000</f>
        <v>5484.4</v>
      </c>
      <c r="J240" s="29">
        <f>'Totale Verbräuche Odyssee'!H237*1000</f>
        <v>5495</v>
      </c>
      <c r="K240" s="29">
        <f>'Totale Verbräuche Odyssee'!I237*1000</f>
        <v>5969.9</v>
      </c>
      <c r="L240" s="29">
        <f>'Totale Verbräuche Odyssee'!J237*1000</f>
        <v>6069.7</v>
      </c>
      <c r="M240" s="29">
        <f>'Totale Verbräuche Odyssee'!K237*1000</f>
        <v>6229.2</v>
      </c>
      <c r="N240" s="29">
        <f>'Totale Verbräuche Odyssee'!L237*1000</f>
        <v>6322.0999999999995</v>
      </c>
      <c r="O240" s="29">
        <f>'Totale Verbräuche Odyssee'!M237*1000</f>
        <v>6614</v>
      </c>
      <c r="P240" s="29">
        <f>'Totale Verbräuche Odyssee'!N237*1000</f>
        <v>6242.6</v>
      </c>
      <c r="Q240" s="29">
        <f>'Totale Verbräuche Odyssee'!O237*1000</f>
        <v>6284.4</v>
      </c>
      <c r="R240" s="29">
        <f>'Totale Verbräuche Odyssee'!P237*1000</f>
        <v>5952.7</v>
      </c>
      <c r="S240" s="29">
        <f>'Totale Verbräuche Odyssee'!Q237*1000</f>
        <v>5529.7</v>
      </c>
      <c r="T240" s="29">
        <f>'Totale Verbräuche Odyssee'!R237*1000</f>
        <v>6146.8</v>
      </c>
      <c r="U240" s="29">
        <f>'Totale Verbräuche Odyssee'!S237*1000</f>
        <v>7014</v>
      </c>
      <c r="V240" s="29">
        <f>'Totale Verbräuche Odyssee'!T237*1000</f>
        <v>6267.2</v>
      </c>
      <c r="W240" s="29">
        <f>'Totale Verbräuche Odyssee'!U237*1000</f>
        <v>5575.2</v>
      </c>
      <c r="X240" s="29">
        <f>'Totale Verbräuche Odyssee'!V237*1000</f>
        <v>6009.2</v>
      </c>
      <c r="Y240" s="29">
        <f>'Totale Verbräuche Odyssee'!W237*1000</f>
        <v>6224.5999999999995</v>
      </c>
      <c r="Z240" s="29">
        <f>'Totale Verbräuche Odyssee'!X237*1000</f>
        <v>6024.5</v>
      </c>
      <c r="AA240" s="29">
        <f>'Totale Verbräuche Odyssee'!Y237*1000</f>
        <v>6174.5999999999995</v>
      </c>
      <c r="AB240" s="29">
        <f>'Totale Verbräuche Odyssee'!Z237*1000</f>
        <v>6180.3</v>
      </c>
      <c r="AC240" s="29">
        <f>'Totale Verbräuche Odyssee'!AA237*1000</f>
        <v>5724.2</v>
      </c>
      <c r="AD240" s="29">
        <f>'Totale Verbräuche Odyssee'!AB237*1000</f>
        <v>5636.7</v>
      </c>
      <c r="AE240" s="29">
        <f>AE247*$BO$240</f>
        <v>5322.772089960341</v>
      </c>
      <c r="AF240" s="29">
        <f>$AF$247*BO240</f>
        <v>5287.2881716559586</v>
      </c>
      <c r="AG240" s="29">
        <f>$AG$247*BO240</f>
        <v>5536.7373495489683</v>
      </c>
      <c r="AH240" t="e">
        <f>'Totale Verbräuche Odyssee'!AF237*1000</f>
        <v>#VALUE!</v>
      </c>
      <c r="BC240" s="31">
        <f t="shared" ref="BC240:BC246" si="605">W240/$W$247</f>
        <v>0.14484878770720361</v>
      </c>
      <c r="BD240" s="31">
        <f t="shared" ref="BD240:BD246" si="606">X240/$X$247</f>
        <v>0.13899779012666025</v>
      </c>
      <c r="BE240" s="31">
        <f t="shared" ref="BE240:BE246" si="607">Y240/$Y$247</f>
        <v>0.14272089501221125</v>
      </c>
      <c r="BF240" s="31">
        <f t="shared" ref="BF240:BF246" si="608">Z240/$Z$247</f>
        <v>0.14446439857201215</v>
      </c>
      <c r="BG240" s="31">
        <f t="shared" ref="BG240:BG246" si="609">AA240/$AA$247</f>
        <v>0.15860292568533615</v>
      </c>
      <c r="BH240" s="31">
        <f t="shared" ref="BH240:BH246" si="610">AB240/$AB$238</f>
        <v>3.0069649019766321E-2</v>
      </c>
      <c r="BI240" s="31">
        <f t="shared" ref="BI240:BI246" si="611">AC240/$AC$247</f>
        <v>0.14050231061034954</v>
      </c>
      <c r="BJ240" s="31">
        <f t="shared" ref="BJ240:BJ246" si="612">AD240/$AD$247</f>
        <v>0.14869397167779094</v>
      </c>
      <c r="BO240" s="37">
        <f t="shared" ref="BO240:BO246" si="613">AVERAGE(BC240:BJ240)</f>
        <v>0.13111259105141629</v>
      </c>
    </row>
    <row r="241" spans="1:69" x14ac:dyDescent="0.25">
      <c r="A241" t="s">
        <v>212</v>
      </c>
      <c r="B241" t="s">
        <v>173</v>
      </c>
      <c r="C241" t="s">
        <v>171</v>
      </c>
      <c r="D241" t="s">
        <v>174</v>
      </c>
      <c r="E241" s="29">
        <f>'Totale Verbräuche Odyssee'!C238*1000</f>
        <v>2763.3999999999996</v>
      </c>
      <c r="F241" s="29">
        <f>'Totale Verbräuche Odyssee'!D238*1000</f>
        <v>2715.1</v>
      </c>
      <c r="G241" s="29">
        <f>'Totale Verbräuche Odyssee'!E238*1000</f>
        <v>3021.7000000000003</v>
      </c>
      <c r="H241" s="29">
        <f>'Totale Verbräuche Odyssee'!F238*1000</f>
        <v>3046.1</v>
      </c>
      <c r="I241" s="29">
        <f>'Totale Verbräuche Odyssee'!G238*1000</f>
        <v>2966.8</v>
      </c>
      <c r="J241" s="29">
        <f>'Totale Verbräuche Odyssee'!H238*1000</f>
        <v>3001.7999999999997</v>
      </c>
      <c r="K241" s="29">
        <f>'Totale Verbräuche Odyssee'!I238*1000</f>
        <v>3452.9</v>
      </c>
      <c r="L241" s="29">
        <f>'Totale Verbräuche Odyssee'!J238*1000</f>
        <v>3346.6</v>
      </c>
      <c r="M241" s="29">
        <f>'Totale Verbräuche Odyssee'!K238*1000</f>
        <v>3542.6000000000004</v>
      </c>
      <c r="N241" s="29">
        <f>'Totale Verbräuche Odyssee'!L238*1000</f>
        <v>3615.3</v>
      </c>
      <c r="O241" s="29">
        <f>'Totale Verbräuche Odyssee'!M238*1000</f>
        <v>3460.3</v>
      </c>
      <c r="P241" s="29">
        <f>'Totale Verbräuche Odyssee'!N238*1000</f>
        <v>3753.4</v>
      </c>
      <c r="Q241" s="29">
        <f>'Totale Verbräuche Odyssee'!O238*1000</f>
        <v>3710.7000000000003</v>
      </c>
      <c r="R241" s="29">
        <f>'Totale Verbräuche Odyssee'!P238*1000</f>
        <v>3656.2000000000003</v>
      </c>
      <c r="S241" s="29">
        <f>'Totale Verbräuche Odyssee'!Q238*1000</f>
        <v>3464.5</v>
      </c>
      <c r="T241" s="29">
        <f>'Totale Verbräuche Odyssee'!R238*1000</f>
        <v>3378.5</v>
      </c>
      <c r="U241" s="29">
        <f>'Totale Verbräuche Odyssee'!S238*1000</f>
        <v>3495.2000000000003</v>
      </c>
      <c r="V241" s="29">
        <f>'Totale Verbräuche Odyssee'!T238*1000</f>
        <v>3968.4</v>
      </c>
      <c r="W241" s="29">
        <f>'Totale Verbräuche Odyssee'!U238*1000</f>
        <v>7255.0999999999995</v>
      </c>
      <c r="X241" s="29">
        <f>'Totale Verbräuche Odyssee'!V238*1000</f>
        <v>8830.7000000000007</v>
      </c>
      <c r="Y241" s="29">
        <f>'Totale Verbräuche Odyssee'!W238*1000</f>
        <v>9407.2999999999993</v>
      </c>
      <c r="Z241" s="29">
        <f>'Totale Verbräuche Odyssee'!X238*1000</f>
        <v>8895.6999999999989</v>
      </c>
      <c r="AA241" s="29">
        <f>'Totale Verbräuche Odyssee'!Y238*1000</f>
        <v>9224.5</v>
      </c>
      <c r="AB241" s="29">
        <f>'Totale Verbräuche Odyssee'!Z238*1000</f>
        <v>9603.6</v>
      </c>
      <c r="AC241" s="29">
        <f>'Totale Verbräuche Odyssee'!AA238*1000</f>
        <v>9220.5</v>
      </c>
      <c r="AD241" s="29">
        <f>'Totale Verbräuche Odyssee'!AB238*1000</f>
        <v>9512.2000000000007</v>
      </c>
      <c r="AE241" s="29">
        <f>$AE$247*BO241</f>
        <v>8031.5126508367375</v>
      </c>
      <c r="AF241" s="29">
        <f t="shared" ref="AF241:AF246" si="614">$AF$247*BO241</f>
        <v>7977.9710875410938</v>
      </c>
      <c r="AG241" s="29">
        <f t="shared" ref="AG241:AG246" si="615">$AG$247*BO241</f>
        <v>8354.3641012054195</v>
      </c>
      <c r="AH241" t="e">
        <f>'Totale Verbräuche Odyssee'!AF238*1000</f>
        <v>#VALUE!</v>
      </c>
      <c r="BC241" s="31">
        <f t="shared" si="605"/>
        <v>0.18849412392282483</v>
      </c>
      <c r="BD241" s="31">
        <f t="shared" si="606"/>
        <v>0.20426143001922034</v>
      </c>
      <c r="BE241" s="31">
        <f t="shared" si="607"/>
        <v>0.2156955106590584</v>
      </c>
      <c r="BF241" s="31">
        <f t="shared" si="608"/>
        <v>0.21331429170504582</v>
      </c>
      <c r="BG241" s="31">
        <f t="shared" si="609"/>
        <v>0.23694371910478143</v>
      </c>
      <c r="BH241" s="31">
        <f t="shared" si="610"/>
        <v>4.6725382477586501E-2</v>
      </c>
      <c r="BI241" s="31">
        <f t="shared" si="611"/>
        <v>0.22632010673678907</v>
      </c>
      <c r="BJ241" s="31">
        <f t="shared" si="612"/>
        <v>0.2509281667276036</v>
      </c>
      <c r="BO241" s="37">
        <f t="shared" si="613"/>
        <v>0.19783534141911374</v>
      </c>
    </row>
    <row r="242" spans="1:69" x14ac:dyDescent="0.25">
      <c r="A242" t="s">
        <v>212</v>
      </c>
      <c r="B242" t="s">
        <v>175</v>
      </c>
      <c r="C242" t="s">
        <v>171</v>
      </c>
      <c r="D242" t="s">
        <v>176</v>
      </c>
      <c r="E242" s="29">
        <f>'Totale Verbräuche Odyssee'!C239*1000</f>
        <v>1441</v>
      </c>
      <c r="F242" s="29">
        <f>'Totale Verbräuche Odyssee'!D239*1000</f>
        <v>1429.1000000000001</v>
      </c>
      <c r="G242" s="29">
        <f>'Totale Verbräuche Odyssee'!E239*1000</f>
        <v>1438.9</v>
      </c>
      <c r="H242" s="29">
        <f>'Totale Verbräuche Odyssee'!F239*1000</f>
        <v>1415.5</v>
      </c>
      <c r="I242" s="29">
        <f>'Totale Verbräuche Odyssee'!G239*1000</f>
        <v>1355.5</v>
      </c>
      <c r="J242" s="29">
        <f>'Totale Verbräuche Odyssee'!H239*1000</f>
        <v>1363.3999999999999</v>
      </c>
      <c r="K242" s="29">
        <f>'Totale Verbräuche Odyssee'!I239*1000</f>
        <v>1574.8</v>
      </c>
      <c r="L242" s="29">
        <f>'Totale Verbräuche Odyssee'!J239*1000</f>
        <v>1621.6</v>
      </c>
      <c r="M242" s="29">
        <f>'Totale Verbräuche Odyssee'!K239*1000</f>
        <v>1652.4</v>
      </c>
      <c r="N242" s="29">
        <f>'Totale Verbräuche Odyssee'!L239*1000</f>
        <v>1663.7</v>
      </c>
      <c r="O242" s="29">
        <f>'Totale Verbräuche Odyssee'!M239*1000</f>
        <v>1795.1</v>
      </c>
      <c r="P242" s="29">
        <f>'Totale Verbräuche Odyssee'!N239*1000</f>
        <v>1844.7</v>
      </c>
      <c r="Q242" s="29">
        <f>'Totale Verbräuche Odyssee'!O239*1000</f>
        <v>1756.2</v>
      </c>
      <c r="R242" s="29">
        <f>'Totale Verbräuche Odyssee'!P239*1000</f>
        <v>1671.4</v>
      </c>
      <c r="S242" s="29">
        <f>'Totale Verbräuche Odyssee'!Q239*1000</f>
        <v>1650</v>
      </c>
      <c r="T242" s="29">
        <f>'Totale Verbräuche Odyssee'!R239*1000</f>
        <v>1784.7</v>
      </c>
      <c r="U242" s="29">
        <f>'Totale Verbräuche Odyssee'!S239*1000</f>
        <v>1883.8</v>
      </c>
      <c r="V242" s="29">
        <f>'Totale Verbräuche Odyssee'!T239*1000</f>
        <v>1764.7</v>
      </c>
      <c r="W242" s="29">
        <f>'Totale Verbräuche Odyssee'!U239*1000</f>
        <v>1730.3</v>
      </c>
      <c r="X242" s="29">
        <f>'Totale Verbräuche Odyssee'!V239*1000</f>
        <v>1908.7</v>
      </c>
      <c r="Y242" s="29">
        <f>'Totale Verbräuche Odyssee'!W239*1000</f>
        <v>1982.6999999999998</v>
      </c>
      <c r="Z242" s="29">
        <f>'Totale Verbräuche Odyssee'!X239*1000</f>
        <v>1859.2</v>
      </c>
      <c r="AA242" s="29">
        <f>'Totale Verbräuche Odyssee'!Y239*1000</f>
        <v>1957.8999999999999</v>
      </c>
      <c r="AB242" s="29">
        <f>'Totale Verbräuche Odyssee'!Z239*1000</f>
        <v>1976.1</v>
      </c>
      <c r="AC242" s="29">
        <f>'Totale Verbräuche Odyssee'!AA239*1000</f>
        <v>1855.2</v>
      </c>
      <c r="AD242" s="29">
        <f>'Totale Verbräuche Odyssee'!AB239*1000</f>
        <v>1880.5</v>
      </c>
      <c r="AE242" s="29">
        <f t="shared" ref="AE242:AE246" si="616">$AE$247*BO242</f>
        <v>1695.9215775992595</v>
      </c>
      <c r="AF242" s="29">
        <f t="shared" si="614"/>
        <v>1684.6158253158439</v>
      </c>
      <c r="AG242" s="29">
        <f t="shared" si="615"/>
        <v>1764.0943820064617</v>
      </c>
      <c r="AH242" t="e">
        <f>'Totale Verbräuche Odyssee'!AF239*1000</f>
        <v>#VALUE!</v>
      </c>
      <c r="BC242" s="31">
        <f t="shared" si="605"/>
        <v>4.495477424482968E-2</v>
      </c>
      <c r="BD242" s="31">
        <f t="shared" si="606"/>
        <v>4.4149817282626048E-2</v>
      </c>
      <c r="BE242" s="31">
        <f t="shared" si="607"/>
        <v>4.5460385975116674E-2</v>
      </c>
      <c r="BF242" s="31">
        <f t="shared" si="608"/>
        <v>4.4582655793025984E-2</v>
      </c>
      <c r="BG242" s="31">
        <f t="shared" si="609"/>
        <v>5.0291301169196327E-2</v>
      </c>
      <c r="BH242" s="31">
        <f t="shared" si="610"/>
        <v>9.6145225034319076E-3</v>
      </c>
      <c r="BI242" s="31">
        <f t="shared" si="611"/>
        <v>4.5536474379707294E-2</v>
      </c>
      <c r="BJ242" s="31">
        <f t="shared" si="612"/>
        <v>4.9606864608740205E-2</v>
      </c>
      <c r="BO242" s="37">
        <f t="shared" si="613"/>
        <v>4.1774599494584265E-2</v>
      </c>
    </row>
    <row r="243" spans="1:69" x14ac:dyDescent="0.25">
      <c r="A243" t="s">
        <v>212</v>
      </c>
      <c r="B243" t="s">
        <v>177</v>
      </c>
      <c r="C243" t="s">
        <v>171</v>
      </c>
      <c r="D243" t="s">
        <v>178</v>
      </c>
      <c r="E243" s="29">
        <f>'Totale Verbräuche Odyssee'!C240*1000</f>
        <v>3011.1</v>
      </c>
      <c r="F243" s="29">
        <f>'Totale Verbräuche Odyssee'!D240*1000</f>
        <v>3312.2</v>
      </c>
      <c r="G243" s="29">
        <f>'Totale Verbräuche Odyssee'!E240*1000</f>
        <v>3527.4</v>
      </c>
      <c r="H243" s="29">
        <f>'Totale Verbräuche Odyssee'!F240*1000</f>
        <v>3587.5</v>
      </c>
      <c r="I243" s="29">
        <f>'Totale Verbräuche Odyssee'!G240*1000</f>
        <v>3595.4</v>
      </c>
      <c r="J243" s="29">
        <f>'Totale Verbräuche Odyssee'!H240*1000</f>
        <v>3511.2000000000003</v>
      </c>
      <c r="K243" s="29">
        <f>'Totale Verbräuche Odyssee'!I240*1000</f>
        <v>4045.6000000000004</v>
      </c>
      <c r="L243" s="29">
        <f>'Totale Verbräuche Odyssee'!J240*1000</f>
        <v>4102.1000000000004</v>
      </c>
      <c r="M243" s="29">
        <f>'Totale Verbräuche Odyssee'!K240*1000</f>
        <v>4294.2</v>
      </c>
      <c r="N243" s="29">
        <f>'Totale Verbräuche Odyssee'!L240*1000</f>
        <v>4139.8999999999996</v>
      </c>
      <c r="O243" s="29">
        <f>'Totale Verbräuche Odyssee'!M240*1000</f>
        <v>3528.4</v>
      </c>
      <c r="P243" s="29">
        <f>'Totale Verbräuche Odyssee'!N240*1000</f>
        <v>4368.5999999999995</v>
      </c>
      <c r="Q243" s="29">
        <f>'Totale Verbräuche Odyssee'!O240*1000</f>
        <v>3908.4</v>
      </c>
      <c r="R243" s="29">
        <f>'Totale Verbräuche Odyssee'!P240*1000</f>
        <v>3941.6000000000004</v>
      </c>
      <c r="S243" s="29">
        <f>'Totale Verbräuche Odyssee'!Q240*1000</f>
        <v>4013</v>
      </c>
      <c r="T243" s="29">
        <f>'Totale Verbräuche Odyssee'!R240*1000</f>
        <v>3865.2000000000003</v>
      </c>
      <c r="U243" s="29">
        <f>'Totale Verbräuche Odyssee'!S240*1000</f>
        <v>3839.1000000000004</v>
      </c>
      <c r="V243" s="29">
        <f>'Totale Verbräuche Odyssee'!T240*1000</f>
        <v>4472.8</v>
      </c>
      <c r="W243" s="29">
        <f>'Totale Verbräuche Odyssee'!U240*1000</f>
        <v>5357.1</v>
      </c>
      <c r="X243" s="29">
        <f>'Totale Verbräuche Odyssee'!V240*1000</f>
        <v>5904.3</v>
      </c>
      <c r="Y243" s="29">
        <f>'Totale Verbräuche Odyssee'!W240*1000</f>
        <v>6275.4000000000005</v>
      </c>
      <c r="Z243" s="29">
        <f>'Totale Verbräuche Odyssee'!X240*1000</f>
        <v>6039</v>
      </c>
      <c r="AA243" s="29">
        <f>'Totale Verbräuche Odyssee'!Y240*1000</f>
        <v>6416.5</v>
      </c>
      <c r="AB243" s="29">
        <f>'Totale Verbräuche Odyssee'!Z240*1000</f>
        <v>6709.3</v>
      </c>
      <c r="AC243" s="29">
        <f>'Totale Verbräuche Odyssee'!AA240*1000</f>
        <v>6307.5</v>
      </c>
      <c r="AD243" s="29">
        <f>'Totale Verbräuche Odyssee'!AB240*1000</f>
        <v>6469.1</v>
      </c>
      <c r="AE243" s="29">
        <f t="shared" si="616"/>
        <v>5518.0566979174309</v>
      </c>
      <c r="AF243" s="29">
        <f t="shared" si="614"/>
        <v>5481.2709273154614</v>
      </c>
      <c r="AG243" s="29">
        <f t="shared" si="615"/>
        <v>5739.8720253145257</v>
      </c>
      <c r="AH243" t="e">
        <f>'Totale Verbräuche Odyssee'!AF240*1000</f>
        <v>#VALUE!</v>
      </c>
      <c r="BC243" s="31">
        <f t="shared" si="605"/>
        <v>0.13918235052128364</v>
      </c>
      <c r="BD243" s="31">
        <f t="shared" si="606"/>
        <v>0.13657136594635561</v>
      </c>
      <c r="BE243" s="31">
        <f t="shared" si="607"/>
        <v>0.14388566406831454</v>
      </c>
      <c r="BF243" s="31">
        <f t="shared" si="608"/>
        <v>0.14481210108330675</v>
      </c>
      <c r="BG243" s="31">
        <f t="shared" si="609"/>
        <v>0.16481645331842704</v>
      </c>
      <c r="BH243" s="31">
        <f t="shared" si="610"/>
        <v>3.2643447109091499E-2</v>
      </c>
      <c r="BI243" s="31">
        <f t="shared" si="611"/>
        <v>0.15481959473372345</v>
      </c>
      <c r="BJ243" s="31">
        <f t="shared" si="612"/>
        <v>0.17065236258463243</v>
      </c>
      <c r="BO243" s="37">
        <f t="shared" si="613"/>
        <v>0.13592291742064186</v>
      </c>
    </row>
    <row r="244" spans="1:69" x14ac:dyDescent="0.25">
      <c r="A244" t="s">
        <v>212</v>
      </c>
      <c r="B244" t="s">
        <v>179</v>
      </c>
      <c r="C244" t="s">
        <v>171</v>
      </c>
      <c r="D244" t="s">
        <v>180</v>
      </c>
      <c r="E244" s="29">
        <f>'Totale Verbräuche Odyssee'!C241*1000</f>
        <v>4008.3</v>
      </c>
      <c r="F244" s="29">
        <f>'Totale Verbräuche Odyssee'!D241*1000</f>
        <v>4087.7</v>
      </c>
      <c r="G244" s="29">
        <f>'Totale Verbräuche Odyssee'!E241*1000</f>
        <v>5137.7</v>
      </c>
      <c r="H244" s="29">
        <f>'Totale Verbräuche Odyssee'!F241*1000</f>
        <v>4043.5999999999995</v>
      </c>
      <c r="I244" s="29">
        <f>'Totale Verbräuche Odyssee'!G241*1000</f>
        <v>3656.5</v>
      </c>
      <c r="J244" s="29">
        <f>'Totale Verbräuche Odyssee'!H241*1000</f>
        <v>3364.7</v>
      </c>
      <c r="K244" s="29">
        <f>'Totale Verbräuche Odyssee'!I241*1000</f>
        <v>3630.7999999999997</v>
      </c>
      <c r="L244" s="29">
        <f>'Totale Verbräuche Odyssee'!J241*1000</f>
        <v>3530.1</v>
      </c>
      <c r="M244" s="29">
        <f>'Totale Verbräuche Odyssee'!K241*1000</f>
        <v>3016.6</v>
      </c>
      <c r="N244" s="29">
        <f>'Totale Verbräuche Odyssee'!L241*1000</f>
        <v>3058.8</v>
      </c>
      <c r="O244" s="29">
        <f>'Totale Verbräuche Odyssee'!M241*1000</f>
        <v>2557.1000000000004</v>
      </c>
      <c r="P244" s="29">
        <f>'Totale Verbräuche Odyssee'!N241*1000</f>
        <v>2653.3</v>
      </c>
      <c r="Q244" s="29">
        <f>'Totale Verbräuche Odyssee'!O241*1000</f>
        <v>2579.2999999999997</v>
      </c>
      <c r="R244" s="29">
        <f>'Totale Verbräuche Odyssee'!P241*1000</f>
        <v>2721.2999999999997</v>
      </c>
      <c r="S244" s="29">
        <f>'Totale Verbräuche Odyssee'!Q241*1000</f>
        <v>2961.9</v>
      </c>
      <c r="T244" s="29">
        <f>'Totale Verbräuche Odyssee'!R241*1000</f>
        <v>2645</v>
      </c>
      <c r="U244" s="29">
        <f>'Totale Verbräuche Odyssee'!S241*1000</f>
        <v>2304.9</v>
      </c>
      <c r="V244" s="29">
        <f>'Totale Verbräuche Odyssee'!T241*1000</f>
        <v>2498.8000000000002</v>
      </c>
      <c r="W244" s="29">
        <f>'Totale Verbräuche Odyssee'!U241*1000</f>
        <v>2490.5</v>
      </c>
      <c r="X244" s="29">
        <f>'Totale Verbräuche Odyssee'!V241*1000</f>
        <v>2723.1</v>
      </c>
      <c r="Y244" s="29">
        <f>'Totale Verbräuche Odyssee'!W241*1000</f>
        <v>3019.8</v>
      </c>
      <c r="Z244" s="29">
        <f>'Totale Verbräuche Odyssee'!X241*1000</f>
        <v>2589.9</v>
      </c>
      <c r="AA244" s="29">
        <f>'Totale Verbräuche Odyssee'!Y241*1000</f>
        <v>2715.8</v>
      </c>
      <c r="AB244" s="29">
        <f>'Totale Verbräuche Odyssee'!Z241*1000</f>
        <v>2639.9</v>
      </c>
      <c r="AC244" s="29">
        <f>'Totale Verbräuche Odyssee'!AA241*1000</f>
        <v>2325.4</v>
      </c>
      <c r="AD244" s="29">
        <f>'Totale Verbräuche Odyssee'!AB241*1000</f>
        <v>2286.3000000000002</v>
      </c>
      <c r="AE244" s="29">
        <f t="shared" si="616"/>
        <v>2329.4006123901522</v>
      </c>
      <c r="AF244" s="29">
        <f t="shared" si="614"/>
        <v>2313.8718128039118</v>
      </c>
      <c r="AG244" s="29">
        <f t="shared" si="615"/>
        <v>2423.0380626307992</v>
      </c>
      <c r="AH244" t="e">
        <f>'Totale Verbräuche Odyssee'!AF241*1000</f>
        <v>#VALUE!</v>
      </c>
      <c r="BC244" s="31">
        <f t="shared" si="605"/>
        <v>6.470546451872411E-2</v>
      </c>
      <c r="BD244" s="31">
        <f>X244/$X$247</f>
        <v>6.2987566114276194E-2</v>
      </c>
      <c r="BE244" s="31">
        <f t="shared" si="607"/>
        <v>6.9239558968909751E-2</v>
      </c>
      <c r="BF244" s="31">
        <f t="shared" si="608"/>
        <v>6.2104464413918883E-2</v>
      </c>
      <c r="BG244" s="31">
        <f t="shared" si="609"/>
        <v>6.9758984480976255E-2</v>
      </c>
      <c r="BH244" s="31">
        <f t="shared" si="610"/>
        <v>1.2844176892267545E-2</v>
      </c>
      <c r="BI244" s="31">
        <f t="shared" si="611"/>
        <v>5.707768301130408E-2</v>
      </c>
      <c r="BJ244" s="31">
        <f t="shared" si="612"/>
        <v>6.0311712073896698E-2</v>
      </c>
      <c r="BO244" s="37">
        <f t="shared" si="613"/>
        <v>5.7378701309284179E-2</v>
      </c>
    </row>
    <row r="245" spans="1:69" x14ac:dyDescent="0.25">
      <c r="A245" t="s">
        <v>212</v>
      </c>
      <c r="B245" t="s">
        <v>181</v>
      </c>
      <c r="C245" t="s">
        <v>171</v>
      </c>
      <c r="D245" t="s">
        <v>182</v>
      </c>
      <c r="E245" s="29">
        <f>'Totale Verbräuche Odyssee'!C242*1000</f>
        <v>3426.2000000000003</v>
      </c>
      <c r="F245" s="29">
        <f>'Totale Verbräuche Odyssee'!D242*1000</f>
        <v>3291.7999999999997</v>
      </c>
      <c r="G245" s="29">
        <f>'Totale Verbräuche Odyssee'!E242*1000</f>
        <v>3448.6</v>
      </c>
      <c r="H245" s="29">
        <f>'Totale Verbräuche Odyssee'!F242*1000</f>
        <v>2568.1</v>
      </c>
      <c r="I245" s="29">
        <f>'Totale Verbräuche Odyssee'!G242*1000</f>
        <v>2778.5</v>
      </c>
      <c r="J245" s="29">
        <f>'Totale Verbräuche Odyssee'!H242*1000</f>
        <v>2645.2</v>
      </c>
      <c r="K245" s="29">
        <f>'Totale Verbräuche Odyssee'!I242*1000</f>
        <v>3106.7</v>
      </c>
      <c r="L245" s="29">
        <f>'Totale Verbräuche Odyssee'!J242*1000</f>
        <v>3058.9</v>
      </c>
      <c r="M245" s="29">
        <f>'Totale Verbräuche Odyssee'!K242*1000</f>
        <v>3257.5</v>
      </c>
      <c r="N245" s="29">
        <f>'Totale Verbräuche Odyssee'!L242*1000</f>
        <v>3409</v>
      </c>
      <c r="O245" s="29">
        <f>'Totale Verbräuche Odyssee'!M242*1000</f>
        <v>2690.9</v>
      </c>
      <c r="P245" s="29">
        <f>'Totale Verbräuche Odyssee'!N242*1000</f>
        <v>2938.4</v>
      </c>
      <c r="Q245" s="29">
        <f>'Totale Verbräuche Odyssee'!O242*1000</f>
        <v>2882.4</v>
      </c>
      <c r="R245" s="29">
        <f>'Totale Verbräuche Odyssee'!P242*1000</f>
        <v>2987.1</v>
      </c>
      <c r="S245" s="29">
        <f>'Totale Verbräuche Odyssee'!Q242*1000</f>
        <v>3212.8</v>
      </c>
      <c r="T245" s="29">
        <f>'Totale Verbräuche Odyssee'!R242*1000</f>
        <v>2877.4</v>
      </c>
      <c r="U245" s="29">
        <f>'Totale Verbräuche Odyssee'!S242*1000</f>
        <v>2564.9</v>
      </c>
      <c r="V245" s="29">
        <f>'Totale Verbräuche Odyssee'!T242*1000</f>
        <v>2888.3999999999996</v>
      </c>
      <c r="W245" s="29">
        <f>'Totale Verbräuche Odyssee'!U242*1000</f>
        <v>2905.4</v>
      </c>
      <c r="X245" s="29">
        <f>'Totale Verbräuche Odyssee'!V242*1000</f>
        <v>3078</v>
      </c>
      <c r="Y245" s="29">
        <f>'Totale Verbräuche Odyssee'!W242*1000</f>
        <v>3260.5</v>
      </c>
      <c r="Z245" s="29">
        <f>'Totale Verbräuche Odyssee'!X242*1000</f>
        <v>2766.7000000000003</v>
      </c>
      <c r="AA245" s="29">
        <f>'Totale Verbräuche Odyssee'!Y242*1000</f>
        <v>2838.4</v>
      </c>
      <c r="AB245" s="29">
        <f>'Totale Verbräuche Odyssee'!Z242*1000</f>
        <v>2814.2999999999997</v>
      </c>
      <c r="AC245" s="29">
        <f>'Totale Verbräuche Odyssee'!AA242*1000</f>
        <v>2462.4</v>
      </c>
      <c r="AD245" s="29">
        <f>'Totale Verbräuche Odyssee'!AB242*1000</f>
        <v>2440.6</v>
      </c>
      <c r="AE245" s="29">
        <f t="shared" si="616"/>
        <v>2533.2878479028336</v>
      </c>
      <c r="AF245" s="29">
        <f t="shared" si="614"/>
        <v>2516.3998471548748</v>
      </c>
      <c r="AG245" s="29">
        <f t="shared" si="615"/>
        <v>2635.1211751293777</v>
      </c>
      <c r="AH245" t="e">
        <f>'Totale Verbräuche Odyssee'!AF242*1000</f>
        <v>#VALUE!</v>
      </c>
      <c r="BC245" s="31">
        <f t="shared" si="605"/>
        <v>7.5484945437743839E-2</v>
      </c>
      <c r="BD245" s="31">
        <f t="shared" si="606"/>
        <v>7.1196698064610972E-2</v>
      </c>
      <c r="BE245" s="31">
        <f t="shared" si="607"/>
        <v>7.4758454870564345E-2</v>
      </c>
      <c r="BF245" s="31">
        <f t="shared" si="608"/>
        <v>6.6344037103358969E-2</v>
      </c>
      <c r="BG245" s="31">
        <f t="shared" si="609"/>
        <v>7.2908130772075627E-2</v>
      </c>
      <c r="BH245" s="31">
        <f t="shared" si="610"/>
        <v>1.3692703143266241E-2</v>
      </c>
      <c r="BI245" s="31">
        <f t="shared" si="611"/>
        <v>6.0440391608770606E-2</v>
      </c>
      <c r="BJ245" s="31">
        <f t="shared" si="612"/>
        <v>6.4382086553624748E-2</v>
      </c>
      <c r="BO245" s="37">
        <f t="shared" si="613"/>
        <v>6.2400930944251927E-2</v>
      </c>
    </row>
    <row r="246" spans="1:69" x14ac:dyDescent="0.25">
      <c r="A246" t="s">
        <v>212</v>
      </c>
      <c r="B246" t="s">
        <v>183</v>
      </c>
      <c r="C246" t="s">
        <v>2</v>
      </c>
      <c r="D246" t="s">
        <v>184</v>
      </c>
      <c r="E246" s="29">
        <f>E247-SUM(E239:E245)</f>
        <v>3229.7890000000007</v>
      </c>
      <c r="F246" s="29">
        <f t="shared" ref="F246:AH246" si="617">F247-SUM(F239:F245)</f>
        <v>3279.6440000000002</v>
      </c>
      <c r="G246" s="29">
        <f t="shared" si="617"/>
        <v>3046.7219999999979</v>
      </c>
      <c r="H246" s="29">
        <f t="shared" si="617"/>
        <v>3398.4220000000023</v>
      </c>
      <c r="I246" s="29">
        <f t="shared" si="617"/>
        <v>3803.5669999999991</v>
      </c>
      <c r="J246" s="29">
        <f t="shared" si="617"/>
        <v>4269.9219999999987</v>
      </c>
      <c r="K246" s="29">
        <f t="shared" si="617"/>
        <v>5105.2439999999988</v>
      </c>
      <c r="L246" s="29">
        <f t="shared" si="617"/>
        <v>5326.9440000000031</v>
      </c>
      <c r="M246" s="29">
        <f t="shared" si="617"/>
        <v>5250.4999999999964</v>
      </c>
      <c r="N246" s="29">
        <f t="shared" si="617"/>
        <v>5118.4220000000096</v>
      </c>
      <c r="O246" s="29">
        <f t="shared" si="617"/>
        <v>4067.8949999999968</v>
      </c>
      <c r="P246" s="29">
        <f t="shared" si="617"/>
        <v>7710.0269999999946</v>
      </c>
      <c r="Q246" s="29">
        <f t="shared" si="617"/>
        <v>9693.9049999999916</v>
      </c>
      <c r="R246" s="29">
        <f t="shared" si="617"/>
        <v>5494.0329999999994</v>
      </c>
      <c r="S246" s="29">
        <f t="shared" si="617"/>
        <v>6266.1970000000001</v>
      </c>
      <c r="T246" s="29">
        <f t="shared" si="617"/>
        <v>6430.0889999999963</v>
      </c>
      <c r="U246" s="29">
        <f t="shared" si="617"/>
        <v>5790.4019999999946</v>
      </c>
      <c r="V246" s="29">
        <f t="shared" si="617"/>
        <v>7485.8229999999967</v>
      </c>
      <c r="W246" s="29">
        <f t="shared" si="617"/>
        <v>4502.4429999999993</v>
      </c>
      <c r="X246" s="29">
        <f t="shared" si="617"/>
        <v>5464.6180000000022</v>
      </c>
      <c r="Y246" s="29">
        <f t="shared" si="617"/>
        <v>3881.260000000002</v>
      </c>
      <c r="Z246" s="29">
        <f t="shared" si="617"/>
        <v>4256.7940000000017</v>
      </c>
      <c r="AA246" s="29">
        <f t="shared" si="617"/>
        <v>4843.0469999999987</v>
      </c>
      <c r="AB246" s="29">
        <f t="shared" si="617"/>
        <v>4629.0719999999928</v>
      </c>
      <c r="AC246" s="29">
        <f t="shared" si="617"/>
        <v>4801.4429999999993</v>
      </c>
      <c r="AD246" s="29">
        <f t="shared" si="617"/>
        <v>4853.1199999999953</v>
      </c>
      <c r="AE246" s="29">
        <f t="shared" si="616"/>
        <v>4197.9530808265135</v>
      </c>
      <c r="AF246" s="29">
        <f t="shared" si="614"/>
        <v>4169.9676962096073</v>
      </c>
      <c r="AG246" s="29">
        <f t="shared" si="615"/>
        <v>4366.7027671739934</v>
      </c>
      <c r="AH246" s="29" t="e">
        <f t="shared" si="617"/>
        <v>#VALUE!</v>
      </c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C246" s="31">
        <f t="shared" si="605"/>
        <v>0.11697758112189427</v>
      </c>
      <c r="BD246" s="31">
        <f t="shared" si="606"/>
        <v>0.12640115587538611</v>
      </c>
      <c r="BE246" s="31">
        <f t="shared" si="607"/>
        <v>8.8991565879750573E-2</v>
      </c>
      <c r="BF246" s="31">
        <f t="shared" si="608"/>
        <v>0.10207572164577147</v>
      </c>
      <c r="BG246" s="31">
        <f t="shared" si="609"/>
        <v>0.12440019166125579</v>
      </c>
      <c r="BH246" s="31">
        <f t="shared" si="610"/>
        <v>2.2522299941301799E-2</v>
      </c>
      <c r="BI246" s="31">
        <f t="shared" si="611"/>
        <v>0.11785294639668223</v>
      </c>
      <c r="BJ246" s="31">
        <f t="shared" si="612"/>
        <v>0.12802343353893594</v>
      </c>
      <c r="BO246" s="37">
        <f t="shared" si="613"/>
        <v>0.10340561200762229</v>
      </c>
    </row>
    <row r="247" spans="1:69" x14ac:dyDescent="0.25">
      <c r="A247" t="s">
        <v>212</v>
      </c>
      <c r="B247" t="s">
        <v>185</v>
      </c>
      <c r="C247" t="s">
        <v>2</v>
      </c>
      <c r="D247" t="s">
        <v>186</v>
      </c>
      <c r="E247" s="29">
        <f>'Energieverbrauch_GHD+A(Landw+F)'!C167</f>
        <v>29753.305</v>
      </c>
      <c r="F247" s="29">
        <f>'Energieverbrauch_GHD+A(Landw+F)'!D167</f>
        <v>31270.555</v>
      </c>
      <c r="G247" s="29">
        <f>'Energieverbrauch_GHD+A(Landw+F)'!E167</f>
        <v>31795.332999999999</v>
      </c>
      <c r="H247" s="29">
        <f>'Energieverbrauch_GHD+A(Landw+F)'!F167</f>
        <v>31750.527999999998</v>
      </c>
      <c r="I247" s="29">
        <f>'Energieverbrauch_GHD+A(Landw+F)'!G167</f>
        <v>31883.888999999999</v>
      </c>
      <c r="J247" s="29">
        <f>'Energieverbrauch_GHD+A(Landw+F)'!H167</f>
        <v>31591.917000000001</v>
      </c>
      <c r="K247" s="29">
        <f>'Energieverbrauch_GHD+A(Landw+F)'!I167</f>
        <v>35356.582999999999</v>
      </c>
      <c r="L247" s="29">
        <f>'Energieverbrauch_GHD+A(Landw+F)'!J167</f>
        <v>35627.860999999997</v>
      </c>
      <c r="M247" s="29">
        <f>'Energieverbrauch_GHD+A(Landw+F)'!K167</f>
        <v>36754.333999999995</v>
      </c>
      <c r="N247" s="29">
        <f>'Energieverbrauch_GHD+A(Landw+F)'!L167</f>
        <v>36640.583000000006</v>
      </c>
      <c r="O247" s="29">
        <f>'Energieverbrauch_GHD+A(Landw+F)'!M167</f>
        <v>33712.862000000001</v>
      </c>
      <c r="P247" s="29">
        <f>'Energieverbrauch_GHD+A(Landw+F)'!N167</f>
        <v>39010.360999999997</v>
      </c>
      <c r="Q247" s="29">
        <f>'Energieverbrauch_GHD+A(Landw+F)'!O167</f>
        <v>40283.776999999995</v>
      </c>
      <c r="R247" s="29">
        <f>'Energieverbrauch_GHD+A(Landw+F)'!P167</f>
        <v>35751.860999999997</v>
      </c>
      <c r="S247" s="29">
        <f>'Energieverbrauch_GHD+A(Landw+F)'!Q167</f>
        <v>36539.042000000001</v>
      </c>
      <c r="T247" s="29">
        <f>'Energieverbrauch_GHD+A(Landw+F)'!R167</f>
        <v>36488.940999999999</v>
      </c>
      <c r="U247" s="29">
        <f>'Energieverbrauch_GHD+A(Landw+F)'!S167</f>
        <v>35847.443999999996</v>
      </c>
      <c r="V247" s="29">
        <f>'Energieverbrauch_GHD+A(Landw+F)'!T167</f>
        <v>38102.595999999998</v>
      </c>
      <c r="W247" s="29">
        <f>'Energieverbrauch_GHD+A(Landw+F)'!U167</f>
        <v>38489.794000000002</v>
      </c>
      <c r="X247" s="29">
        <f>'Energieverbrauch_GHD+A(Landw+F)'!V167</f>
        <v>43232.342000000004</v>
      </c>
      <c r="Y247" s="29">
        <f>'Energieverbrauch_GHD+A(Landw+F)'!W167</f>
        <v>43613.796000000002</v>
      </c>
      <c r="Z247" s="29">
        <f>'Energieverbrauch_GHD+A(Landw+F)'!X167</f>
        <v>41702.315999999999</v>
      </c>
      <c r="AA247" s="29">
        <f>'Energieverbrauch_GHD+A(Landw+F)'!Y167</f>
        <v>38931.186000000002</v>
      </c>
      <c r="AB247" s="29">
        <f>'Energieverbrauch_GHD+A(Landw+F)'!Z167</f>
        <v>43453.498999999996</v>
      </c>
      <c r="AC247" s="29">
        <f>'Energieverbrauch_GHD+A(Landw+F)'!AA167</f>
        <v>40740.966999999997</v>
      </c>
      <c r="AD247" s="29">
        <f>'Energieverbrauch_GHD+A(Landw+F)'!AB167</f>
        <v>37908.06</v>
      </c>
      <c r="AE247" s="29">
        <f>'Energieverbrauch_GHD+A(Landw+F)'!AC167</f>
        <v>40596.955999999998</v>
      </c>
      <c r="AF247" s="29">
        <f>'Energieverbrauch_GHD+A(Landw+F)'!AD167</f>
        <v>40326.319000000003</v>
      </c>
      <c r="AG247" s="29">
        <f>'Energieverbrauch_GHD+A(Landw+F)'!AE167</f>
        <v>42228.876000000004</v>
      </c>
      <c r="AH247" s="29">
        <f>'Energieverbrauch_GHD+A(Landw+F)'!AF167</f>
        <v>43061.072</v>
      </c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C247" s="31"/>
      <c r="BD247" s="31"/>
      <c r="BE247" s="31"/>
      <c r="BF247" s="31"/>
      <c r="BG247" s="31"/>
      <c r="BH247" s="31"/>
      <c r="BI247" s="31"/>
      <c r="BJ247" s="31"/>
      <c r="BO247" s="37"/>
    </row>
    <row r="248" spans="1:69" ht="15" customHeight="1" x14ac:dyDescent="0.25">
      <c r="A248" t="s">
        <v>213</v>
      </c>
      <c r="B248" t="s">
        <v>168</v>
      </c>
      <c r="C248" t="s">
        <v>2</v>
      </c>
      <c r="D248" t="s">
        <v>169</v>
      </c>
      <c r="E248" s="29">
        <f>Landwirtschaft!C197+Fischerei!C197</f>
        <v>826.98599999999999</v>
      </c>
      <c r="F248" s="29">
        <f>Landwirtschaft!D197+Fischerei!D197</f>
        <v>750.91700000000003</v>
      </c>
      <c r="G248" s="29">
        <f>Landwirtschaft!E197+Fischerei!E197</f>
        <v>1021.056</v>
      </c>
      <c r="H248" s="29">
        <f>Landwirtschaft!F197+Fischerei!F197</f>
        <v>1019.694</v>
      </c>
      <c r="I248" s="29">
        <f>Landwirtschaft!G197+Fischerei!G197</f>
        <v>894.95799999999997</v>
      </c>
      <c r="J248" s="29">
        <f>Landwirtschaft!H197+Fischerei!H197</f>
        <v>424.23599999999999</v>
      </c>
      <c r="K248" s="29">
        <f>Landwirtschaft!I197+Fischerei!I197</f>
        <v>763.43100000000004</v>
      </c>
      <c r="L248" s="29">
        <f>Landwirtschaft!J197+Fischerei!J197</f>
        <v>769.11099999999999</v>
      </c>
      <c r="M248" s="29">
        <f>Landwirtschaft!K197+Fischerei!K197</f>
        <v>1081.181</v>
      </c>
      <c r="N248" s="29">
        <f>Landwirtschaft!L197+Fischerei!L197</f>
        <v>980.80600000000004</v>
      </c>
      <c r="O248" s="29">
        <f>Landwirtschaft!M197+Fischerei!M197</f>
        <v>1496.9169999999999</v>
      </c>
      <c r="P248" s="29">
        <f>Landwirtschaft!N197+Fischerei!N197</f>
        <v>1498.7919999999999</v>
      </c>
      <c r="Q248" s="29">
        <f>Landwirtschaft!O197+Fischerei!O197</f>
        <v>1544.597</v>
      </c>
      <c r="R248" s="29">
        <f>Landwirtschaft!P197+Fischerei!P197</f>
        <v>1583.5139999999999</v>
      </c>
      <c r="S248" s="29">
        <f>Landwirtschaft!Q197+Fischerei!Q197</f>
        <v>1689.75</v>
      </c>
      <c r="T248" s="29">
        <f>Landwirtschaft!R197+Fischerei!R197</f>
        <v>276.83300000000003</v>
      </c>
      <c r="U248" s="29">
        <f>Landwirtschaft!S197+Fischerei!S197</f>
        <v>320.11099999999999</v>
      </c>
      <c r="V248" s="29">
        <f>Landwirtschaft!T197+Fischerei!T197</f>
        <v>3129.6350000000002</v>
      </c>
      <c r="W248" s="29">
        <f>Landwirtschaft!U197+Fischerei!U197</f>
        <v>998.18499999999995</v>
      </c>
      <c r="X248" s="29">
        <f>Landwirtschaft!V197+Fischerei!V197</f>
        <v>1459.019</v>
      </c>
      <c r="Y248" s="29">
        <f>Landwirtschaft!W197+Fischerei!W197</f>
        <v>1380.0260000000001</v>
      </c>
      <c r="Z248" s="29">
        <f>Landwirtschaft!X197+Fischerei!X197</f>
        <v>1375.877</v>
      </c>
      <c r="AA248" s="29">
        <f>Landwirtschaft!Y197+Fischerei!Y197</f>
        <v>2142.1320000000001</v>
      </c>
      <c r="AB248" s="29">
        <f>Landwirtschaft!Z197+Fischerei!Z197</f>
        <v>2130.37</v>
      </c>
      <c r="AC248" s="29">
        <f>Landwirtschaft!AA197+Fischerei!AA197</f>
        <v>1854.405</v>
      </c>
      <c r="AD248" s="29">
        <f>Landwirtschaft!AB197+Fischerei!AB197</f>
        <v>1772.5630000000001</v>
      </c>
      <c r="AE248" s="29">
        <f>Landwirtschaft!AC197+Fischerei!AC197</f>
        <v>2235.181</v>
      </c>
      <c r="AF248" s="29">
        <f>Landwirtschaft!AD197+Fischerei!AD197</f>
        <v>2215.6039999999998</v>
      </c>
      <c r="AG248" s="29">
        <f>Landwirtschaft!AE197+Fischerei!AE197</f>
        <v>1980.7360000000001</v>
      </c>
      <c r="BC248" s="31">
        <f>W248/W256</f>
        <v>8.5039864206794977E-2</v>
      </c>
      <c r="BD248" s="31">
        <f t="shared" ref="BD248:BM248" si="618">X248/X256</f>
        <v>0.1294802672956184</v>
      </c>
      <c r="BE248" s="31">
        <f t="shared" si="618"/>
        <v>0.11584800189046945</v>
      </c>
      <c r="BF248" s="31">
        <f t="shared" si="618"/>
        <v>0.10155083313448207</v>
      </c>
      <c r="BG248" s="31">
        <f t="shared" si="618"/>
        <v>0.18072995723241023</v>
      </c>
      <c r="BH248" s="31">
        <f t="shared" si="618"/>
        <v>0.18562481789272783</v>
      </c>
      <c r="BI248" s="31">
        <f t="shared" si="618"/>
        <v>0.17112236646534804</v>
      </c>
      <c r="BJ248" s="31">
        <f t="shared" si="618"/>
        <v>0.14839762217273858</v>
      </c>
      <c r="BK248" s="31">
        <f t="shared" si="618"/>
        <v>0.17818862453028977</v>
      </c>
      <c r="BL248" s="31">
        <f t="shared" si="618"/>
        <v>0.16854322426805049</v>
      </c>
      <c r="BM248" s="31">
        <f t="shared" si="618"/>
        <v>0.16040697783181357</v>
      </c>
      <c r="BO248" s="37">
        <f>AVERAGE(BC248:BM248)</f>
        <v>0.14772114153824939</v>
      </c>
      <c r="BP248" s="37">
        <v>0.1508334098721639</v>
      </c>
      <c r="BQ248" t="s">
        <v>234</v>
      </c>
    </row>
    <row r="249" spans="1:69" ht="15" customHeight="1" x14ac:dyDescent="0.25">
      <c r="A249" t="s">
        <v>213</v>
      </c>
      <c r="B249" t="s">
        <v>170</v>
      </c>
      <c r="C249" t="s">
        <v>171</v>
      </c>
      <c r="D249" t="s">
        <v>172</v>
      </c>
      <c r="E249" s="29">
        <f>E256*$BO$249</f>
        <v>149.350628</v>
      </c>
      <c r="F249" s="29">
        <f t="shared" ref="F249:AG249" si="619">F256*$BO$249</f>
        <v>140.62186600000001</v>
      </c>
      <c r="G249" s="29">
        <f t="shared" si="619"/>
        <v>147.49548800000002</v>
      </c>
      <c r="H249" s="29">
        <f t="shared" si="619"/>
        <v>126.78201199999999</v>
      </c>
      <c r="I249" s="29">
        <f t="shared" si="619"/>
        <v>115.53788400000002</v>
      </c>
      <c r="J249" s="29">
        <f t="shared" si="619"/>
        <v>69.603127999999998</v>
      </c>
      <c r="K249" s="29">
        <f t="shared" si="619"/>
        <v>103.53023800000001</v>
      </c>
      <c r="L249" s="29">
        <f t="shared" si="619"/>
        <v>105.752878</v>
      </c>
      <c r="M249" s="29">
        <f t="shared" si="619"/>
        <v>135.64973800000001</v>
      </c>
      <c r="N249" s="29">
        <f t="shared" si="619"/>
        <v>123.166988</v>
      </c>
      <c r="O249" s="29">
        <f t="shared" si="619"/>
        <v>175.803866</v>
      </c>
      <c r="P249" s="29">
        <f t="shared" si="619"/>
        <v>179.123616</v>
      </c>
      <c r="Q249" s="29">
        <f t="shared" si="619"/>
        <v>184.20050600000002</v>
      </c>
      <c r="R249" s="29">
        <f t="shared" si="619"/>
        <v>185.858372</v>
      </c>
      <c r="S249" s="29">
        <f t="shared" si="619"/>
        <v>615.41550000000007</v>
      </c>
      <c r="T249" s="29">
        <f t="shared" si="619"/>
        <v>694.58685799999989</v>
      </c>
      <c r="U249" s="29">
        <f t="shared" si="619"/>
        <v>756.55823600000008</v>
      </c>
      <c r="V249" s="29">
        <f t="shared" si="619"/>
        <v>1026.7187560000002</v>
      </c>
      <c r="W249" s="29">
        <f t="shared" si="619"/>
        <v>1150.3091039999999</v>
      </c>
      <c r="X249" s="29">
        <f t="shared" si="619"/>
        <v>1104.2907540000001</v>
      </c>
      <c r="Y249" s="29">
        <f t="shared" si="619"/>
        <v>1167.41373</v>
      </c>
      <c r="Z249" s="29">
        <f t="shared" si="619"/>
        <v>1327.767994</v>
      </c>
      <c r="AA249" s="29">
        <f t="shared" si="619"/>
        <v>1161.5613659999999</v>
      </c>
      <c r="AB249" s="29">
        <f t="shared" si="619"/>
        <v>1124.7216960000001</v>
      </c>
      <c r="AC249" s="29">
        <f t="shared" si="619"/>
        <v>1061.9984620000002</v>
      </c>
      <c r="AD249" s="29">
        <f t="shared" si="619"/>
        <v>1170.5792280000001</v>
      </c>
      <c r="AE249" s="29">
        <f t="shared" si="619"/>
        <v>1229.302592</v>
      </c>
      <c r="AF249" s="29">
        <f t="shared" si="619"/>
        <v>1288.270074</v>
      </c>
      <c r="AG249" s="29">
        <f t="shared" si="619"/>
        <v>1210.1227180000001</v>
      </c>
      <c r="BO249" s="37">
        <v>9.8000000000000004E-2</v>
      </c>
      <c r="BP249" s="37">
        <v>9.9191149698933542E-2</v>
      </c>
      <c r="BQ249" t="s">
        <v>234</v>
      </c>
    </row>
    <row r="250" spans="1:69" ht="15" customHeight="1" x14ac:dyDescent="0.25">
      <c r="A250" t="s">
        <v>213</v>
      </c>
      <c r="B250" t="s">
        <v>173</v>
      </c>
      <c r="C250" t="s">
        <v>171</v>
      </c>
      <c r="D250" t="s">
        <v>174</v>
      </c>
      <c r="E250" s="29">
        <f>E256*$BO$250</f>
        <v>117.34692199999999</v>
      </c>
      <c r="F250" s="29">
        <f t="shared" ref="F250:AG250" si="620">F256*$BO$250</f>
        <v>110.488609</v>
      </c>
      <c r="G250" s="29">
        <f t="shared" si="620"/>
        <v>115.889312</v>
      </c>
      <c r="H250" s="29">
        <f t="shared" si="620"/>
        <v>99.614437999999993</v>
      </c>
      <c r="I250" s="29">
        <f t="shared" si="620"/>
        <v>90.779766000000009</v>
      </c>
      <c r="J250" s="29">
        <f t="shared" si="620"/>
        <v>54.688172000000002</v>
      </c>
      <c r="K250" s="29">
        <f t="shared" si="620"/>
        <v>81.345186999999996</v>
      </c>
      <c r="L250" s="29">
        <f t="shared" si="620"/>
        <v>83.091546999999991</v>
      </c>
      <c r="M250" s="29">
        <f t="shared" si="620"/>
        <v>106.581937</v>
      </c>
      <c r="N250" s="29">
        <f t="shared" si="620"/>
        <v>96.774062000000001</v>
      </c>
      <c r="O250" s="29">
        <f t="shared" si="620"/>
        <v>138.131609</v>
      </c>
      <c r="P250" s="29">
        <f t="shared" si="620"/>
        <v>140.73998399999999</v>
      </c>
      <c r="Q250" s="29">
        <f t="shared" si="620"/>
        <v>144.72896900000001</v>
      </c>
      <c r="R250" s="29">
        <f t="shared" si="620"/>
        <v>146.031578</v>
      </c>
      <c r="S250" s="29">
        <f t="shared" si="620"/>
        <v>483.54075</v>
      </c>
      <c r="T250" s="29">
        <f t="shared" si="620"/>
        <v>545.74681699999996</v>
      </c>
      <c r="U250" s="29">
        <f t="shared" si="620"/>
        <v>594.43861400000003</v>
      </c>
      <c r="V250" s="29">
        <f t="shared" si="620"/>
        <v>806.70759400000009</v>
      </c>
      <c r="W250" s="29">
        <f t="shared" si="620"/>
        <v>903.81429600000001</v>
      </c>
      <c r="X250" s="29">
        <f t="shared" si="620"/>
        <v>867.6570210000001</v>
      </c>
      <c r="Y250" s="29">
        <f t="shared" si="620"/>
        <v>917.25364500000001</v>
      </c>
      <c r="Z250" s="29">
        <f t="shared" si="620"/>
        <v>1043.246281</v>
      </c>
      <c r="AA250" s="29">
        <f t="shared" si="620"/>
        <v>912.65535899999998</v>
      </c>
      <c r="AB250" s="29">
        <f t="shared" si="620"/>
        <v>883.70990400000005</v>
      </c>
      <c r="AC250" s="29">
        <f t="shared" si="620"/>
        <v>834.42736300000001</v>
      </c>
      <c r="AD250" s="29">
        <f t="shared" si="620"/>
        <v>919.74082199999998</v>
      </c>
      <c r="AE250" s="29">
        <f t="shared" si="620"/>
        <v>965.88060800000005</v>
      </c>
      <c r="AF250" s="29">
        <f t="shared" si="620"/>
        <v>1012.2122009999999</v>
      </c>
      <c r="AG250" s="29">
        <f t="shared" si="620"/>
        <v>950.81070700000009</v>
      </c>
      <c r="BO250" s="37">
        <v>7.6999999999999999E-2</v>
      </c>
      <c r="BP250" s="37">
        <v>7.8026366877362155E-2</v>
      </c>
      <c r="BQ250" t="s">
        <v>234</v>
      </c>
    </row>
    <row r="251" spans="1:69" ht="15" customHeight="1" x14ac:dyDescent="0.25">
      <c r="A251" t="s">
        <v>213</v>
      </c>
      <c r="B251" t="s">
        <v>175</v>
      </c>
      <c r="C251" t="s">
        <v>171</v>
      </c>
      <c r="D251" t="s">
        <v>176</v>
      </c>
      <c r="E251" s="29">
        <f>E256*$BO$251</f>
        <v>77.723285999999987</v>
      </c>
      <c r="F251" s="29">
        <f t="shared" ref="F251:AG251" si="621">F256*$BO$251</f>
        <v>73.180766999999989</v>
      </c>
      <c r="G251" s="29">
        <f t="shared" si="621"/>
        <v>76.757856000000004</v>
      </c>
      <c r="H251" s="29">
        <f t="shared" si="621"/>
        <v>65.978393999999994</v>
      </c>
      <c r="I251" s="29">
        <f t="shared" si="621"/>
        <v>60.126857999999999</v>
      </c>
      <c r="J251" s="29">
        <f t="shared" si="621"/>
        <v>36.222035999999996</v>
      </c>
      <c r="K251" s="29">
        <f t="shared" si="621"/>
        <v>53.877980999999998</v>
      </c>
      <c r="L251" s="29">
        <f t="shared" si="621"/>
        <v>55.034660999999993</v>
      </c>
      <c r="M251" s="29">
        <f t="shared" si="621"/>
        <v>70.593231000000003</v>
      </c>
      <c r="N251" s="29">
        <f t="shared" si="621"/>
        <v>64.097105999999997</v>
      </c>
      <c r="O251" s="29">
        <f t="shared" si="621"/>
        <v>91.489766999999986</v>
      </c>
      <c r="P251" s="29">
        <f t="shared" si="621"/>
        <v>93.21739199999999</v>
      </c>
      <c r="Q251" s="29">
        <f t="shared" si="621"/>
        <v>95.859446999999989</v>
      </c>
      <c r="R251" s="29">
        <f t="shared" si="621"/>
        <v>96.722213999999994</v>
      </c>
      <c r="S251" s="29">
        <f t="shared" si="621"/>
        <v>320.26724999999999</v>
      </c>
      <c r="T251" s="29">
        <f t="shared" si="621"/>
        <v>361.46867099999992</v>
      </c>
      <c r="U251" s="29">
        <f t="shared" si="621"/>
        <v>393.71908199999996</v>
      </c>
      <c r="V251" s="29">
        <f t="shared" si="621"/>
        <v>534.3128220000001</v>
      </c>
      <c r="W251" s="29">
        <f t="shared" si="621"/>
        <v>598.63024799999994</v>
      </c>
      <c r="X251" s="29">
        <f t="shared" si="621"/>
        <v>574.68192299999998</v>
      </c>
      <c r="Y251" s="29">
        <f t="shared" si="621"/>
        <v>607.53163499999994</v>
      </c>
      <c r="Z251" s="29">
        <f t="shared" si="621"/>
        <v>690.98130299999991</v>
      </c>
      <c r="AA251" s="29">
        <f t="shared" si="621"/>
        <v>604.48601699999995</v>
      </c>
      <c r="AB251" s="29">
        <f t="shared" si="621"/>
        <v>585.31435199999999</v>
      </c>
      <c r="AC251" s="29">
        <f t="shared" si="621"/>
        <v>552.67266900000004</v>
      </c>
      <c r="AD251" s="29">
        <f t="shared" si="621"/>
        <v>609.1789859999999</v>
      </c>
      <c r="AE251" s="29">
        <f t="shared" si="621"/>
        <v>639.739104</v>
      </c>
      <c r="AF251" s="29">
        <f t="shared" si="621"/>
        <v>670.42626299999995</v>
      </c>
      <c r="AG251" s="29">
        <f t="shared" si="621"/>
        <v>629.75774100000001</v>
      </c>
      <c r="BO251" s="37">
        <v>5.0999999999999997E-2</v>
      </c>
      <c r="BP251" s="37">
        <v>5.1875084689149725E-2</v>
      </c>
      <c r="BQ251" t="s">
        <v>234</v>
      </c>
    </row>
    <row r="252" spans="1:69" ht="15" customHeight="1" x14ac:dyDescent="0.25">
      <c r="A252" t="s">
        <v>213</v>
      </c>
      <c r="B252" t="s">
        <v>177</v>
      </c>
      <c r="C252" t="s">
        <v>171</v>
      </c>
      <c r="D252" t="s">
        <v>178</v>
      </c>
      <c r="E252" s="29">
        <f>E256*$BO$252</f>
        <v>74.675314</v>
      </c>
      <c r="F252" s="29">
        <f t="shared" ref="F252:AG252" si="622">F256*$BO$252</f>
        <v>70.310933000000006</v>
      </c>
      <c r="G252" s="29">
        <f t="shared" si="622"/>
        <v>73.747744000000012</v>
      </c>
      <c r="H252" s="29">
        <f t="shared" si="622"/>
        <v>63.391005999999997</v>
      </c>
      <c r="I252" s="29">
        <f t="shared" si="622"/>
        <v>57.76894200000001</v>
      </c>
      <c r="J252" s="29">
        <f t="shared" si="622"/>
        <v>34.801563999999999</v>
      </c>
      <c r="K252" s="29">
        <f t="shared" si="622"/>
        <v>51.765119000000006</v>
      </c>
      <c r="L252" s="29">
        <f t="shared" si="622"/>
        <v>52.876438999999998</v>
      </c>
      <c r="M252" s="29">
        <f t="shared" si="622"/>
        <v>67.824869000000007</v>
      </c>
      <c r="N252" s="29">
        <f t="shared" si="622"/>
        <v>61.583494000000002</v>
      </c>
      <c r="O252" s="29">
        <f t="shared" si="622"/>
        <v>87.901933</v>
      </c>
      <c r="P252" s="29">
        <f t="shared" si="622"/>
        <v>89.561807999999999</v>
      </c>
      <c r="Q252" s="29">
        <f t="shared" si="622"/>
        <v>92.100253000000009</v>
      </c>
      <c r="R252" s="29">
        <f t="shared" si="622"/>
        <v>92.929186000000001</v>
      </c>
      <c r="S252" s="29">
        <f t="shared" si="622"/>
        <v>307.70775000000003</v>
      </c>
      <c r="T252" s="29">
        <f t="shared" si="622"/>
        <v>347.29342899999995</v>
      </c>
      <c r="U252" s="29">
        <f t="shared" si="622"/>
        <v>378.27911800000004</v>
      </c>
      <c r="V252" s="29">
        <f t="shared" si="622"/>
        <v>513.35937800000011</v>
      </c>
      <c r="W252" s="29">
        <f t="shared" si="622"/>
        <v>575.15455199999997</v>
      </c>
      <c r="X252" s="29">
        <f t="shared" si="622"/>
        <v>552.14537700000005</v>
      </c>
      <c r="Y252" s="29">
        <f t="shared" si="622"/>
        <v>583.70686499999999</v>
      </c>
      <c r="Z252" s="29">
        <f t="shared" si="622"/>
        <v>663.88399700000002</v>
      </c>
      <c r="AA252" s="29">
        <f t="shared" si="622"/>
        <v>580.78068299999995</v>
      </c>
      <c r="AB252" s="29">
        <f t="shared" si="622"/>
        <v>562.36084800000003</v>
      </c>
      <c r="AC252" s="29">
        <f t="shared" si="622"/>
        <v>530.99923100000012</v>
      </c>
      <c r="AD252" s="29">
        <f t="shared" si="622"/>
        <v>585.28961400000003</v>
      </c>
      <c r="AE252" s="29">
        <f t="shared" si="622"/>
        <v>614.651296</v>
      </c>
      <c r="AF252" s="29">
        <f t="shared" si="622"/>
        <v>644.13503700000001</v>
      </c>
      <c r="AG252" s="29">
        <f t="shared" si="622"/>
        <v>605.06135900000004</v>
      </c>
      <c r="BO252" s="37">
        <v>4.9000000000000002E-2</v>
      </c>
      <c r="BP252" s="37">
        <v>4.9055647491829599E-2</v>
      </c>
      <c r="BQ252" t="s">
        <v>234</v>
      </c>
    </row>
    <row r="253" spans="1:69" ht="15" customHeight="1" x14ac:dyDescent="0.25">
      <c r="A253" t="s">
        <v>213</v>
      </c>
      <c r="B253" t="s">
        <v>179</v>
      </c>
      <c r="C253" t="s">
        <v>171</v>
      </c>
      <c r="D253" t="s">
        <v>180</v>
      </c>
      <c r="E253" s="29">
        <f>E256*$BO$253</f>
        <v>160.01852999999997</v>
      </c>
      <c r="F253" s="29">
        <f t="shared" ref="F253:AG253" si="623">F256*$BO$253</f>
        <v>150.66628499999999</v>
      </c>
      <c r="G253" s="29">
        <f t="shared" si="623"/>
        <v>158.03088</v>
      </c>
      <c r="H253" s="29">
        <f t="shared" si="623"/>
        <v>135.83786999999998</v>
      </c>
      <c r="I253" s="29">
        <f t="shared" si="623"/>
        <v>123.79059000000001</v>
      </c>
      <c r="J253" s="29">
        <f t="shared" si="623"/>
        <v>74.57477999999999</v>
      </c>
      <c r="K253" s="29">
        <f t="shared" si="623"/>
        <v>110.92525500000001</v>
      </c>
      <c r="L253" s="29">
        <f t="shared" si="623"/>
        <v>113.30665499999998</v>
      </c>
      <c r="M253" s="29">
        <f t="shared" si="623"/>
        <v>145.33900499999999</v>
      </c>
      <c r="N253" s="29">
        <f t="shared" si="623"/>
        <v>131.96463</v>
      </c>
      <c r="O253" s="29">
        <f t="shared" si="623"/>
        <v>188.36128499999998</v>
      </c>
      <c r="P253" s="29">
        <f t="shared" si="623"/>
        <v>191.91815999999997</v>
      </c>
      <c r="Q253" s="29">
        <f t="shared" si="623"/>
        <v>197.357685</v>
      </c>
      <c r="R253" s="29">
        <f t="shared" si="623"/>
        <v>199.13396999999998</v>
      </c>
      <c r="S253" s="29">
        <f t="shared" si="623"/>
        <v>659.37374999999997</v>
      </c>
      <c r="T253" s="29">
        <f t="shared" si="623"/>
        <v>744.20020499999987</v>
      </c>
      <c r="U253" s="29">
        <f t="shared" si="623"/>
        <v>810.59811000000002</v>
      </c>
      <c r="V253" s="29">
        <f t="shared" si="623"/>
        <v>1100.0558100000001</v>
      </c>
      <c r="W253" s="29">
        <f t="shared" si="623"/>
        <v>1232.4740400000001</v>
      </c>
      <c r="X253" s="29">
        <f t="shared" si="623"/>
        <v>1183.1686650000001</v>
      </c>
      <c r="Y253" s="29">
        <f t="shared" si="623"/>
        <v>1250.8004249999999</v>
      </c>
      <c r="Z253" s="29">
        <f t="shared" si="623"/>
        <v>1422.608565</v>
      </c>
      <c r="AA253" s="29">
        <f t="shared" si="623"/>
        <v>1244.530035</v>
      </c>
      <c r="AB253" s="29">
        <f t="shared" si="623"/>
        <v>1205.0589600000001</v>
      </c>
      <c r="AC253" s="29">
        <f t="shared" si="623"/>
        <v>1137.855495</v>
      </c>
      <c r="AD253" s="29">
        <f t="shared" si="623"/>
        <v>1254.1920299999999</v>
      </c>
      <c r="AE253" s="29">
        <f t="shared" si="623"/>
        <v>1317.1099200000001</v>
      </c>
      <c r="AF253" s="29">
        <f t="shared" si="623"/>
        <v>1380.2893649999999</v>
      </c>
      <c r="AG253" s="29">
        <f t="shared" si="623"/>
        <v>1296.5600549999999</v>
      </c>
      <c r="BO253" s="37">
        <v>0.105</v>
      </c>
      <c r="BP253" s="37">
        <v>0.10521552871170581</v>
      </c>
      <c r="BQ253" t="s">
        <v>234</v>
      </c>
    </row>
    <row r="254" spans="1:69" ht="15" customHeight="1" x14ac:dyDescent="0.25">
      <c r="A254" t="s">
        <v>213</v>
      </c>
      <c r="B254" t="s">
        <v>181</v>
      </c>
      <c r="C254" t="s">
        <v>171</v>
      </c>
      <c r="D254" t="s">
        <v>182</v>
      </c>
      <c r="E254" s="29">
        <f>E256*$BO$254</f>
        <v>16.763845999999997</v>
      </c>
      <c r="F254" s="29">
        <f t="shared" ref="F254:AG254" si="624">F256*$BO$254</f>
        <v>15.784086999999998</v>
      </c>
      <c r="G254" s="29">
        <f t="shared" si="624"/>
        <v>16.555616000000001</v>
      </c>
      <c r="H254" s="29">
        <f t="shared" si="624"/>
        <v>14.230633999999998</v>
      </c>
      <c r="I254" s="29">
        <f t="shared" si="624"/>
        <v>12.968538000000001</v>
      </c>
      <c r="J254" s="29">
        <f t="shared" si="624"/>
        <v>7.8125959999999992</v>
      </c>
      <c r="K254" s="29">
        <f t="shared" si="624"/>
        <v>11.620741000000001</v>
      </c>
      <c r="L254" s="29">
        <f t="shared" si="624"/>
        <v>11.870220999999997</v>
      </c>
      <c r="M254" s="29">
        <f t="shared" si="624"/>
        <v>15.225990999999999</v>
      </c>
      <c r="N254" s="29">
        <f t="shared" si="624"/>
        <v>13.824866</v>
      </c>
      <c r="O254" s="29">
        <f t="shared" si="624"/>
        <v>19.733086999999998</v>
      </c>
      <c r="P254" s="29">
        <f t="shared" si="624"/>
        <v>20.105711999999997</v>
      </c>
      <c r="Q254" s="29">
        <f t="shared" si="624"/>
        <v>20.675566999999997</v>
      </c>
      <c r="R254" s="29">
        <f t="shared" si="624"/>
        <v>20.861653999999998</v>
      </c>
      <c r="S254" s="29">
        <f t="shared" si="624"/>
        <v>69.077249999999992</v>
      </c>
      <c r="T254" s="29">
        <f t="shared" si="624"/>
        <v>77.963830999999985</v>
      </c>
      <c r="U254" s="29">
        <f t="shared" si="624"/>
        <v>84.91980199999999</v>
      </c>
      <c r="V254" s="29">
        <f t="shared" si="624"/>
        <v>115.243942</v>
      </c>
      <c r="W254" s="29">
        <f t="shared" si="624"/>
        <v>129.11632799999998</v>
      </c>
      <c r="X254" s="29">
        <f t="shared" si="624"/>
        <v>123.951003</v>
      </c>
      <c r="Y254" s="29">
        <f t="shared" si="624"/>
        <v>131.036235</v>
      </c>
      <c r="Z254" s="29">
        <f t="shared" si="624"/>
        <v>149.03518299999999</v>
      </c>
      <c r="AA254" s="29">
        <f t="shared" si="624"/>
        <v>130.37933699999999</v>
      </c>
      <c r="AB254" s="29">
        <f t="shared" si="624"/>
        <v>126.244272</v>
      </c>
      <c r="AC254" s="29">
        <f t="shared" si="624"/>
        <v>119.20390900000001</v>
      </c>
      <c r="AD254" s="29">
        <f t="shared" si="624"/>
        <v>131.39154599999998</v>
      </c>
      <c r="AE254" s="29">
        <f t="shared" si="624"/>
        <v>137.982944</v>
      </c>
      <c r="AF254" s="29">
        <f t="shared" si="624"/>
        <v>144.60174299999997</v>
      </c>
      <c r="AG254" s="29">
        <f t="shared" si="624"/>
        <v>135.83010100000001</v>
      </c>
      <c r="BO254" s="37">
        <v>1.0999999999999999E-2</v>
      </c>
      <c r="BP254" s="37">
        <v>1.1124119032437119E-2</v>
      </c>
      <c r="BQ254" t="s">
        <v>234</v>
      </c>
    </row>
    <row r="255" spans="1:69" ht="15" customHeight="1" x14ac:dyDescent="0.25">
      <c r="A255" t="s">
        <v>213</v>
      </c>
      <c r="B255" t="s">
        <v>183</v>
      </c>
      <c r="C255" t="s">
        <v>2</v>
      </c>
      <c r="D255" t="s">
        <v>184</v>
      </c>
      <c r="E255" s="29">
        <f>E256-SUM(E248:E254)</f>
        <v>101.12147399999981</v>
      </c>
      <c r="F255" s="29">
        <f t="shared" ref="F255" si="625">F256-SUM(F248:F254)</f>
        <v>122.94745299999977</v>
      </c>
      <c r="G255" s="29">
        <f t="shared" ref="G255" si="626">G256-SUM(G248:G254)</f>
        <v>-104.47689600000012</v>
      </c>
      <c r="H255" s="29">
        <f t="shared" ref="H255" si="627">H256-SUM(H248:H254)</f>
        <v>-231.83435400000008</v>
      </c>
      <c r="I255" s="29">
        <f t="shared" ref="I255" si="628">I256-SUM(I248:I254)</f>
        <v>-176.97257800000011</v>
      </c>
      <c r="J255" s="29">
        <f t="shared" ref="J255" si="629">J256-SUM(J248:J254)</f>
        <v>8.2977240000000165</v>
      </c>
      <c r="K255" s="29">
        <f t="shared" ref="K255" si="630">K256-SUM(K248:K254)</f>
        <v>-120.06452100000001</v>
      </c>
      <c r="L255" s="29">
        <f t="shared" ref="L255" si="631">L256-SUM(L248:L254)</f>
        <v>-111.9324009999998</v>
      </c>
      <c r="M255" s="29">
        <f t="shared" ref="M255" si="632">M256-SUM(M248:M254)</f>
        <v>-238.21477100000016</v>
      </c>
      <c r="N255" s="29">
        <f t="shared" ref="N255" si="633">N256-SUM(N248:N254)</f>
        <v>-215.41114599999969</v>
      </c>
      <c r="O255" s="29">
        <f t="shared" ref="O255" si="634">O256-SUM(O248:O254)</f>
        <v>-404.42154700000037</v>
      </c>
      <c r="P255" s="29">
        <f t="shared" ref="P255" si="635">P256-SUM(P248:P254)</f>
        <v>-385.66667200000029</v>
      </c>
      <c r="Q255" s="29">
        <f t="shared" ref="Q255" si="636">Q256-SUM(Q248:Q254)</f>
        <v>-399.92242699999974</v>
      </c>
      <c r="R255" s="29">
        <f t="shared" ref="R255" si="637">R256-SUM(R248:R254)</f>
        <v>-428.53697399999942</v>
      </c>
      <c r="S255" s="29">
        <f t="shared" ref="S255" si="638">S256-SUM(S248:S254)</f>
        <v>2134.6177499999994</v>
      </c>
      <c r="T255" s="29">
        <f t="shared" ref="T255" si="639">T256-SUM(T248:T254)</f>
        <v>4039.5281889999997</v>
      </c>
      <c r="U255" s="29">
        <f t="shared" ref="U255" si="640">U256-SUM(U248:U254)</f>
        <v>4381.3580380000003</v>
      </c>
      <c r="V255" s="29">
        <f t="shared" ref="V255" si="641">V256-SUM(V248:V254)</f>
        <v>3250.6886980000008</v>
      </c>
      <c r="W255" s="29">
        <f t="shared" ref="W255" si="642">W256-SUM(W248:W254)</f>
        <v>6150.1644320000005</v>
      </c>
      <c r="X255" s="29">
        <f t="shared" ref="X255" si="643">X256-SUM(X248:X254)</f>
        <v>5403.359257000001</v>
      </c>
      <c r="Y255" s="29">
        <f t="shared" ref="Y255" si="644">Y256-SUM(Y248:Y254)</f>
        <v>5874.616465000001</v>
      </c>
      <c r="Z255" s="29">
        <f t="shared" ref="Z255" si="645">Z256-SUM(Z248:Z254)</f>
        <v>6875.2526770000004</v>
      </c>
      <c r="AA255" s="29">
        <f t="shared" ref="AA255" si="646">AA256-SUM(AA248:AA254)</f>
        <v>5076.1422029999994</v>
      </c>
      <c r="AB255" s="29">
        <f t="shared" ref="AB255" si="647">AB256-SUM(AB248:AB254)</f>
        <v>4858.9719679999998</v>
      </c>
      <c r="AC255" s="29">
        <f t="shared" ref="AC255" si="648">AC256-SUM(AC248:AC254)</f>
        <v>4745.156871000001</v>
      </c>
      <c r="AD255" s="29">
        <f t="shared" ref="AD255" si="649">AD256-SUM(AD248:AD254)</f>
        <v>5501.7507739999992</v>
      </c>
      <c r="AE255" s="29">
        <f t="shared" ref="AE255" si="650">AE256-SUM(AE248:AE254)</f>
        <v>5404.0565360000001</v>
      </c>
      <c r="AF255" s="29">
        <f t="shared" ref="AF255" si="651">AF256-SUM(AF248:AF254)</f>
        <v>5790.0743169999996</v>
      </c>
      <c r="AG255" s="29">
        <f t="shared" ref="AG255" si="652">AG256-SUM(AG248:AG254)</f>
        <v>5539.3123190000006</v>
      </c>
      <c r="BO255" s="37"/>
    </row>
    <row r="256" spans="1:69" ht="15" customHeight="1" x14ac:dyDescent="0.25">
      <c r="A256" t="s">
        <v>213</v>
      </c>
      <c r="B256" t="s">
        <v>185</v>
      </c>
      <c r="C256" t="s">
        <v>2</v>
      </c>
      <c r="D256" t="s">
        <v>186</v>
      </c>
      <c r="E256" s="29">
        <f>'Energieverbrauch_GHD+A(Landw+F)'!C191</f>
        <v>1523.9859999999999</v>
      </c>
      <c r="F256" s="29">
        <f>'Energieverbrauch_GHD+A(Landw+F)'!D191</f>
        <v>1434.9169999999999</v>
      </c>
      <c r="G256" s="29">
        <f>'Energieverbrauch_GHD+A(Landw+F)'!E191</f>
        <v>1505.056</v>
      </c>
      <c r="H256" s="29">
        <f>'Energieverbrauch_GHD+A(Landw+F)'!F191</f>
        <v>1293.694</v>
      </c>
      <c r="I256" s="29">
        <f>'Energieverbrauch_GHD+A(Landw+F)'!G191</f>
        <v>1178.9580000000001</v>
      </c>
      <c r="J256" s="29">
        <f>'Energieverbrauch_GHD+A(Landw+F)'!H191</f>
        <v>710.23599999999999</v>
      </c>
      <c r="K256" s="29">
        <f>'Energieverbrauch_GHD+A(Landw+F)'!I191</f>
        <v>1056.431</v>
      </c>
      <c r="L256" s="29">
        <f>'Energieverbrauch_GHD+A(Landw+F)'!J191</f>
        <v>1079.1109999999999</v>
      </c>
      <c r="M256" s="29">
        <f>'Energieverbrauch_GHD+A(Landw+F)'!K191</f>
        <v>1384.181</v>
      </c>
      <c r="N256" s="29">
        <f>'Energieverbrauch_GHD+A(Landw+F)'!L191</f>
        <v>1256.806</v>
      </c>
      <c r="O256" s="29">
        <f>'Energieverbrauch_GHD+A(Landw+F)'!M191</f>
        <v>1793.9169999999999</v>
      </c>
      <c r="P256" s="29">
        <f>'Energieverbrauch_GHD+A(Landw+F)'!N191</f>
        <v>1827.7919999999999</v>
      </c>
      <c r="Q256" s="29">
        <f>'Energieverbrauch_GHD+A(Landw+F)'!O191</f>
        <v>1879.597</v>
      </c>
      <c r="R256" s="29">
        <f>'Energieverbrauch_GHD+A(Landw+F)'!P191</f>
        <v>1896.5139999999999</v>
      </c>
      <c r="S256" s="29">
        <f>'Energieverbrauch_GHD+A(Landw+F)'!Q191</f>
        <v>6279.75</v>
      </c>
      <c r="T256" s="29">
        <f>'Energieverbrauch_GHD+A(Landw+F)'!R191</f>
        <v>7087.6209999999992</v>
      </c>
      <c r="U256" s="29">
        <f>'Energieverbrauch_GHD+A(Landw+F)'!S191</f>
        <v>7719.982</v>
      </c>
      <c r="V256" s="29">
        <f>'Energieverbrauch_GHD+A(Landw+F)'!T191</f>
        <v>10476.722000000002</v>
      </c>
      <c r="W256" s="29">
        <f>'Energieverbrauch_GHD+A(Landw+F)'!U191</f>
        <v>11737.848</v>
      </c>
      <c r="X256" s="29">
        <f>'Energieverbrauch_GHD+A(Landw+F)'!V191</f>
        <v>11268.273000000001</v>
      </c>
      <c r="Y256" s="29">
        <f>'Energieverbrauch_GHD+A(Landw+F)'!W191</f>
        <v>11912.385</v>
      </c>
      <c r="Z256" s="29">
        <f>'Energieverbrauch_GHD+A(Landw+F)'!X191</f>
        <v>13548.653</v>
      </c>
      <c r="AA256" s="29">
        <f>'Energieverbrauch_GHD+A(Landw+F)'!Y191</f>
        <v>11852.666999999999</v>
      </c>
      <c r="AB256" s="29">
        <f>'Energieverbrauch_GHD+A(Landw+F)'!Z191</f>
        <v>11476.752</v>
      </c>
      <c r="AC256" s="29">
        <f>'Energieverbrauch_GHD+A(Landw+F)'!AA191</f>
        <v>10836.719000000001</v>
      </c>
      <c r="AD256" s="29">
        <f>'Energieverbrauch_GHD+A(Landw+F)'!AB191</f>
        <v>11944.686</v>
      </c>
      <c r="AE256" s="29">
        <f>'Energieverbrauch_GHD+A(Landw+F)'!AC191</f>
        <v>12543.904</v>
      </c>
      <c r="AF256" s="29">
        <f>'Energieverbrauch_GHD+A(Landw+F)'!AD191</f>
        <v>13145.612999999999</v>
      </c>
      <c r="AG256" s="29">
        <f>'Energieverbrauch_GHD+A(Landw+F)'!AE191</f>
        <v>12348.191000000001</v>
      </c>
      <c r="BO256" s="37"/>
    </row>
    <row r="257" spans="1:69" x14ac:dyDescent="0.25">
      <c r="A257" t="s">
        <v>214</v>
      </c>
      <c r="B257" t="s">
        <v>168</v>
      </c>
      <c r="C257" t="s">
        <v>2</v>
      </c>
      <c r="D257" t="s">
        <v>169</v>
      </c>
      <c r="BO257" s="37">
        <v>4.1223958442068602E-2</v>
      </c>
      <c r="BP257" t="s">
        <v>231</v>
      </c>
    </row>
    <row r="258" spans="1:69" x14ac:dyDescent="0.25">
      <c r="A258" t="s">
        <v>214</v>
      </c>
      <c r="B258" t="s">
        <v>170</v>
      </c>
      <c r="C258" t="s">
        <v>171</v>
      </c>
      <c r="D258" t="s">
        <v>172</v>
      </c>
      <c r="E258">
        <f>E265*BO258</f>
        <v>0</v>
      </c>
      <c r="BO258" s="37">
        <v>0.15548064172977644</v>
      </c>
      <c r="BP258" t="s">
        <v>231</v>
      </c>
    </row>
    <row r="259" spans="1:69" x14ac:dyDescent="0.25">
      <c r="A259" t="s">
        <v>214</v>
      </c>
      <c r="B259" t="s">
        <v>173</v>
      </c>
      <c r="C259" t="s">
        <v>171</v>
      </c>
      <c r="D259" t="s">
        <v>174</v>
      </c>
      <c r="E259">
        <f>E265*BO259</f>
        <v>0</v>
      </c>
      <c r="BO259" s="37">
        <v>0.19542978690526649</v>
      </c>
      <c r="BP259" t="s">
        <v>231</v>
      </c>
    </row>
    <row r="260" spans="1:69" x14ac:dyDescent="0.25">
      <c r="A260" t="s">
        <v>214</v>
      </c>
      <c r="B260" t="s">
        <v>175</v>
      </c>
      <c r="C260" t="s">
        <v>171</v>
      </c>
      <c r="D260" t="s">
        <v>176</v>
      </c>
      <c r="E260">
        <f>E265*BO260</f>
        <v>0</v>
      </c>
      <c r="BO260" s="37">
        <v>0.16055481689936871</v>
      </c>
      <c r="BP260" t="s">
        <v>231</v>
      </c>
    </row>
    <row r="261" spans="1:69" x14ac:dyDescent="0.25">
      <c r="A261" t="s">
        <v>214</v>
      </c>
      <c r="B261" t="s">
        <v>177</v>
      </c>
      <c r="C261" t="s">
        <v>171</v>
      </c>
      <c r="D261" t="s">
        <v>178</v>
      </c>
      <c r="E261">
        <f>E265*BO261</f>
        <v>0</v>
      </c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O261" s="37">
        <v>5.0424352739342579E-2</v>
      </c>
      <c r="BP261" t="s">
        <v>231</v>
      </c>
    </row>
    <row r="262" spans="1:69" x14ac:dyDescent="0.25">
      <c r="A262" t="s">
        <v>214</v>
      </c>
      <c r="B262" t="s">
        <v>179</v>
      </c>
      <c r="C262" t="s">
        <v>171</v>
      </c>
      <c r="D262" t="s">
        <v>180</v>
      </c>
      <c r="E262">
        <f>E265*BO262</f>
        <v>0</v>
      </c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O262" s="37">
        <v>3.9532710691502743E-2</v>
      </c>
      <c r="BP262" t="s">
        <v>231</v>
      </c>
    </row>
    <row r="263" spans="1:69" x14ac:dyDescent="0.25">
      <c r="A263" t="s">
        <v>214</v>
      </c>
      <c r="B263" t="s">
        <v>181</v>
      </c>
      <c r="C263" t="s">
        <v>171</v>
      </c>
      <c r="D263" t="s">
        <v>182</v>
      </c>
      <c r="E263">
        <f>E265*BO263</f>
        <v>0</v>
      </c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O263" s="37">
        <v>4.2777092876126431E-2</v>
      </c>
      <c r="BP263" t="s">
        <v>231</v>
      </c>
    </row>
    <row r="264" spans="1:69" x14ac:dyDescent="0.25">
      <c r="A264" t="s">
        <v>214</v>
      </c>
      <c r="B264" t="s">
        <v>183</v>
      </c>
      <c r="C264" t="s">
        <v>2</v>
      </c>
      <c r="D264" t="s">
        <v>184</v>
      </c>
      <c r="E264" s="29">
        <f>E265-SUM(E257:E263)</f>
        <v>0</v>
      </c>
      <c r="F264" s="29">
        <f t="shared" ref="F264" si="653">F265-SUM(F257:F263)</f>
        <v>0</v>
      </c>
      <c r="G264" s="29">
        <f t="shared" ref="G264" si="654">G265-SUM(G257:G263)</f>
        <v>0</v>
      </c>
      <c r="H264" s="29">
        <f t="shared" ref="H264" si="655">H265-SUM(H257:H263)</f>
        <v>0</v>
      </c>
      <c r="I264" s="29">
        <f t="shared" ref="I264" si="656">I265-SUM(I257:I263)</f>
        <v>0</v>
      </c>
      <c r="J264" s="29">
        <f t="shared" ref="J264" si="657">J265-SUM(J257:J263)</f>
        <v>0</v>
      </c>
      <c r="K264" s="29">
        <f t="shared" ref="K264" si="658">K265-SUM(K257:K263)</f>
        <v>0</v>
      </c>
      <c r="L264" s="29">
        <f t="shared" ref="L264" si="659">L265-SUM(L257:L263)</f>
        <v>0</v>
      </c>
      <c r="M264" s="29">
        <f t="shared" ref="M264" si="660">M265-SUM(M257:M263)</f>
        <v>0</v>
      </c>
      <c r="N264" s="29">
        <f t="shared" ref="N264" si="661">N265-SUM(N257:N263)</f>
        <v>0</v>
      </c>
      <c r="O264" s="29">
        <f t="shared" ref="O264" si="662">O265-SUM(O257:O263)</f>
        <v>0</v>
      </c>
      <c r="P264" s="29">
        <f t="shared" ref="P264" si="663">P265-SUM(P257:P263)</f>
        <v>0</v>
      </c>
      <c r="Q264" s="29">
        <f t="shared" ref="Q264" si="664">Q265-SUM(Q257:Q263)</f>
        <v>0</v>
      </c>
      <c r="R264" s="29">
        <f t="shared" ref="R264" si="665">R265-SUM(R257:R263)</f>
        <v>0</v>
      </c>
      <c r="S264" s="29">
        <f t="shared" ref="S264" si="666">S265-SUM(S257:S263)</f>
        <v>0</v>
      </c>
      <c r="T264" s="29">
        <f t="shared" ref="T264" si="667">T265-SUM(T257:T263)</f>
        <v>0</v>
      </c>
      <c r="U264" s="29">
        <f t="shared" ref="U264" si="668">U265-SUM(U257:U263)</f>
        <v>0</v>
      </c>
      <c r="V264" s="29">
        <f t="shared" ref="V264" si="669">V265-SUM(V257:V263)</f>
        <v>0</v>
      </c>
      <c r="W264" s="29">
        <f t="shared" ref="W264" si="670">W265-SUM(W257:W263)</f>
        <v>0</v>
      </c>
      <c r="X264" s="29">
        <f t="shared" ref="X264" si="671">X265-SUM(X257:X263)</f>
        <v>0</v>
      </c>
      <c r="Y264" s="29">
        <f t="shared" ref="Y264" si="672">Y265-SUM(Y257:Y263)</f>
        <v>0</v>
      </c>
      <c r="Z264" s="29">
        <f t="shared" ref="Z264" si="673">Z265-SUM(Z257:Z263)</f>
        <v>0</v>
      </c>
      <c r="AA264" s="29">
        <f t="shared" ref="AA264" si="674">AA265-SUM(AA257:AA263)</f>
        <v>0</v>
      </c>
      <c r="AB264" s="29">
        <f t="shared" ref="AB264" si="675">AB265-SUM(AB257:AB263)</f>
        <v>0</v>
      </c>
      <c r="AC264" s="29">
        <f t="shared" ref="AC264" si="676">AC265-SUM(AC257:AC263)</f>
        <v>0</v>
      </c>
      <c r="AD264" s="29">
        <f t="shared" ref="AD264" si="677">AD265-SUM(AD257:AD263)</f>
        <v>0</v>
      </c>
      <c r="AE264" s="29">
        <f t="shared" ref="AE264" si="678">AE265-SUM(AE257:AE263)</f>
        <v>0</v>
      </c>
      <c r="AF264" s="29">
        <f t="shared" ref="AF264" si="679">AF265-SUM(AF257:AF263)</f>
        <v>0</v>
      </c>
      <c r="AG264" s="29">
        <f t="shared" ref="AG264" si="680">AG265-SUM(AG257:AG263)</f>
        <v>0</v>
      </c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O264" s="37">
        <v>0.31457663971654798</v>
      </c>
      <c r="BP264" t="s">
        <v>231</v>
      </c>
    </row>
    <row r="265" spans="1:69" x14ac:dyDescent="0.25">
      <c r="A265" t="s">
        <v>214</v>
      </c>
      <c r="B265" t="s">
        <v>185</v>
      </c>
      <c r="D265" t="s">
        <v>186</v>
      </c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</row>
    <row r="266" spans="1:69" ht="15" customHeight="1" x14ac:dyDescent="0.25">
      <c r="A266" t="s">
        <v>215</v>
      </c>
      <c r="B266" t="s">
        <v>168</v>
      </c>
      <c r="C266" t="s">
        <v>2</v>
      </c>
      <c r="D266" t="s">
        <v>169</v>
      </c>
      <c r="E266" s="29">
        <f>Landwirtschaft!C191+Fischerei!C191</f>
        <v>29</v>
      </c>
      <c r="F266" s="29">
        <f>Landwirtschaft!D191+Fischerei!D191</f>
        <v>22</v>
      </c>
      <c r="G266" s="29">
        <f>Landwirtschaft!E191+Fischerei!E191</f>
        <v>24</v>
      </c>
      <c r="H266" s="29">
        <f>Landwirtschaft!F191+Fischerei!F191</f>
        <v>29</v>
      </c>
      <c r="I266" s="29">
        <f>Landwirtschaft!G191+Fischerei!G191</f>
        <v>32</v>
      </c>
      <c r="J266" s="29">
        <f>Landwirtschaft!H191+Fischerei!H191</f>
        <v>39</v>
      </c>
      <c r="K266" s="29">
        <f>Landwirtschaft!I191+Fischerei!I191</f>
        <v>52</v>
      </c>
      <c r="L266" s="29">
        <f>Landwirtschaft!J191+Fischerei!J191</f>
        <v>26</v>
      </c>
      <c r="M266" s="29">
        <f>Landwirtschaft!K191+Fischerei!K191</f>
        <v>29</v>
      </c>
      <c r="N266" s="29">
        <f>Landwirtschaft!L191+Fischerei!L191</f>
        <v>2362.5050000000001</v>
      </c>
      <c r="O266" s="29">
        <f>Landwirtschaft!M191+Fischerei!M191</f>
        <v>2368.7860000000001</v>
      </c>
      <c r="P266" s="29">
        <f>Landwirtschaft!N191+Fischerei!N191</f>
        <v>2381.23</v>
      </c>
      <c r="Q266" s="29">
        <f>Landwirtschaft!O191+Fischerei!O191</f>
        <v>2660.7359999999999</v>
      </c>
      <c r="R266" s="29">
        <f>Landwirtschaft!P191+Fischerei!P191</f>
        <v>2139.576</v>
      </c>
      <c r="S266" s="29">
        <f>Landwirtschaft!Q191+Fischerei!Q191</f>
        <v>1541.039</v>
      </c>
      <c r="T266" s="29">
        <f>Landwirtschaft!R191+Fischerei!R191</f>
        <v>1123.9929999999999</v>
      </c>
      <c r="U266" s="29">
        <f>Landwirtschaft!S191+Fischerei!S191</f>
        <v>1843.3270000000002</v>
      </c>
      <c r="V266" s="29">
        <f>Landwirtschaft!T191+Fischerei!T191</f>
        <v>1903.7539999999999</v>
      </c>
      <c r="W266" s="29">
        <f>Landwirtschaft!U191+Fischerei!U191</f>
        <v>1390.7449999999999</v>
      </c>
      <c r="X266" s="29">
        <f>Landwirtschaft!V191+Fischerei!V191</f>
        <v>905.44399999999996</v>
      </c>
      <c r="Y266" s="29">
        <f>Landwirtschaft!W191+Fischerei!W191</f>
        <v>1138.383</v>
      </c>
      <c r="Z266" s="29">
        <f>Landwirtschaft!X191+Fischerei!X191</f>
        <v>1202.998</v>
      </c>
      <c r="AA266" s="29">
        <f>Landwirtschaft!Y191+Fischerei!Y191</f>
        <v>1225.9960000000001</v>
      </c>
      <c r="AB266" s="29">
        <f>Landwirtschaft!Z191+Fischerei!Z191</f>
        <v>1225.3330000000001</v>
      </c>
      <c r="AC266" s="29">
        <f>Landwirtschaft!AA191+Fischerei!AA191</f>
        <v>1353.1100000000001</v>
      </c>
      <c r="AD266" s="29">
        <f>Landwirtschaft!AB191+Fischerei!AB191</f>
        <v>1196.5360000000001</v>
      </c>
      <c r="AE266" s="29">
        <f>Landwirtschaft!AC191+Fischerei!AC191</f>
        <v>1226.48</v>
      </c>
      <c r="AF266" s="29">
        <f>Landwirtschaft!AD191+Fischerei!AD191</f>
        <v>1340.816</v>
      </c>
      <c r="AG266" s="29">
        <f>Landwirtschaft!AE191+Fischerei!AE191</f>
        <v>1382.9</v>
      </c>
      <c r="BC266" s="31">
        <f>W266/W274</f>
        <v>0.42522924853932503</v>
      </c>
      <c r="BD266" s="31">
        <f t="shared" ref="BD266:BM266" si="681">X266/X274</f>
        <v>0.30942687727449653</v>
      </c>
      <c r="BE266" s="31">
        <f t="shared" si="681"/>
        <v>0.38034695484014097</v>
      </c>
      <c r="BF266" s="31">
        <f t="shared" si="681"/>
        <v>0.38754044134583387</v>
      </c>
      <c r="BG266" s="31">
        <f t="shared" si="681"/>
        <v>0.40129908728709157</v>
      </c>
      <c r="BH266" s="31">
        <f t="shared" si="681"/>
        <v>0.35553255619079455</v>
      </c>
      <c r="BI266" s="31">
        <f t="shared" si="681"/>
        <v>0.39361402257409628</v>
      </c>
      <c r="BJ266" s="31">
        <f t="shared" si="681"/>
        <v>0.34319057532096608</v>
      </c>
      <c r="BK266" s="31">
        <f t="shared" si="681"/>
        <v>0.37028840699118332</v>
      </c>
      <c r="BL266" s="31">
        <f t="shared" si="681"/>
        <v>0.35048038870237025</v>
      </c>
      <c r="BM266" s="31">
        <f t="shared" si="681"/>
        <v>0.3558181372821454</v>
      </c>
      <c r="BN266" s="31"/>
      <c r="BO266" s="37">
        <f>AVERAGE(BC266:BM266)</f>
        <v>0.3702515178498586</v>
      </c>
      <c r="BP266" s="36">
        <v>0.24144798050764854</v>
      </c>
      <c r="BQ266" t="s">
        <v>230</v>
      </c>
    </row>
    <row r="267" spans="1:69" ht="15" customHeight="1" x14ac:dyDescent="0.25">
      <c r="A267" t="s">
        <v>215</v>
      </c>
      <c r="B267" t="s">
        <v>170</v>
      </c>
      <c r="C267" t="s">
        <v>171</v>
      </c>
      <c r="D267" t="s">
        <v>172</v>
      </c>
      <c r="E267" s="29">
        <f>E274*$BO$267</f>
        <v>2.3199999999999998</v>
      </c>
      <c r="F267" s="29">
        <f t="shared" ref="F267:AH267" si="682">F274*$BO$267</f>
        <v>1.76</v>
      </c>
      <c r="G267" s="29">
        <f t="shared" si="682"/>
        <v>1.92</v>
      </c>
      <c r="H267" s="29">
        <f t="shared" si="682"/>
        <v>2.3199999999999998</v>
      </c>
      <c r="I267" s="29">
        <f t="shared" si="682"/>
        <v>4.96</v>
      </c>
      <c r="J267" s="29">
        <f t="shared" si="682"/>
        <v>5.5200000000000005</v>
      </c>
      <c r="K267" s="29">
        <f t="shared" si="682"/>
        <v>7.36</v>
      </c>
      <c r="L267" s="29">
        <f t="shared" si="682"/>
        <v>4.72</v>
      </c>
      <c r="M267" s="29">
        <f t="shared" si="682"/>
        <v>5.28</v>
      </c>
      <c r="N267" s="29">
        <f>N274*$BO$267</f>
        <v>337.48288000000002</v>
      </c>
      <c r="O267" s="29">
        <f t="shared" si="682"/>
        <v>316.90528</v>
      </c>
      <c r="P267" s="29">
        <f t="shared" si="682"/>
        <v>315.34320000000002</v>
      </c>
      <c r="Q267" s="29">
        <f t="shared" si="682"/>
        <v>309.74599999999998</v>
      </c>
      <c r="R267" s="29">
        <f t="shared" si="682"/>
        <v>383.03392000000002</v>
      </c>
      <c r="S267" s="29">
        <f t="shared" si="682"/>
        <v>304.13416000000001</v>
      </c>
      <c r="T267" s="29">
        <f t="shared" si="682"/>
        <v>281.57607999999999</v>
      </c>
      <c r="U267" s="29">
        <f t="shared" si="682"/>
        <v>283.27384000000001</v>
      </c>
      <c r="V267" s="29">
        <f t="shared" si="682"/>
        <v>245.58024</v>
      </c>
      <c r="W267" s="29">
        <f t="shared" si="682"/>
        <v>261.64616000000001</v>
      </c>
      <c r="X267" s="29">
        <f t="shared" si="682"/>
        <v>234.09576000000001</v>
      </c>
      <c r="Y267" s="29">
        <f t="shared" si="682"/>
        <v>239.44096000000002</v>
      </c>
      <c r="Z267" s="29">
        <f t="shared" si="682"/>
        <v>248.33496</v>
      </c>
      <c r="AA267" s="29">
        <f t="shared" si="682"/>
        <v>244.40544</v>
      </c>
      <c r="AB267" s="29">
        <f t="shared" si="682"/>
        <v>275.71776</v>
      </c>
      <c r="AC267" s="29">
        <f t="shared" si="682"/>
        <v>275.01256000000001</v>
      </c>
      <c r="AD267" s="29">
        <f t="shared" si="682"/>
        <v>278.92048</v>
      </c>
      <c r="AE267" s="29">
        <f t="shared" si="682"/>
        <v>264.97832</v>
      </c>
      <c r="AF267" s="29">
        <f t="shared" si="682"/>
        <v>306.05215999999996</v>
      </c>
      <c r="AG267" s="29">
        <f t="shared" si="682"/>
        <v>310.92287999999996</v>
      </c>
      <c r="AH267" t="e">
        <f t="shared" si="682"/>
        <v>#VALUE!</v>
      </c>
      <c r="BO267" s="37">
        <v>0.08</v>
      </c>
      <c r="BP267" s="36">
        <v>0.10226795435235454</v>
      </c>
      <c r="BQ267" t="s">
        <v>230</v>
      </c>
    </row>
    <row r="268" spans="1:69" ht="15" customHeight="1" x14ac:dyDescent="0.25">
      <c r="A268" t="s">
        <v>215</v>
      </c>
      <c r="B268" t="s">
        <v>173</v>
      </c>
      <c r="C268" t="s">
        <v>171</v>
      </c>
      <c r="D268" t="s">
        <v>174</v>
      </c>
      <c r="E268" s="29">
        <f>E274*$BO$268</f>
        <v>2.9000000000000004</v>
      </c>
      <c r="F268" s="29">
        <f t="shared" ref="F268:AH268" si="683">F274*$BO$268</f>
        <v>2.2000000000000002</v>
      </c>
      <c r="G268" s="29">
        <f t="shared" si="683"/>
        <v>2.4000000000000004</v>
      </c>
      <c r="H268" s="29">
        <f t="shared" si="683"/>
        <v>2.9000000000000004</v>
      </c>
      <c r="I268" s="29">
        <f t="shared" si="683"/>
        <v>6.2</v>
      </c>
      <c r="J268" s="29">
        <f t="shared" si="683"/>
        <v>6.9</v>
      </c>
      <c r="K268" s="29">
        <f t="shared" si="683"/>
        <v>9.2000000000000011</v>
      </c>
      <c r="L268" s="29">
        <f t="shared" si="683"/>
        <v>5.9</v>
      </c>
      <c r="M268" s="29">
        <f t="shared" si="683"/>
        <v>6.6000000000000005</v>
      </c>
      <c r="N268" s="29">
        <f t="shared" si="683"/>
        <v>421.85360000000003</v>
      </c>
      <c r="O268" s="29">
        <f t="shared" si="683"/>
        <v>396.13159999999999</v>
      </c>
      <c r="P268" s="29">
        <f t="shared" si="683"/>
        <v>394.17900000000003</v>
      </c>
      <c r="Q268" s="29">
        <f t="shared" si="683"/>
        <v>387.1825</v>
      </c>
      <c r="R268" s="29">
        <f t="shared" si="683"/>
        <v>478.79240000000004</v>
      </c>
      <c r="S268" s="29">
        <f t="shared" si="683"/>
        <v>380.16769999999997</v>
      </c>
      <c r="T268" s="29">
        <f t="shared" si="683"/>
        <v>351.9701</v>
      </c>
      <c r="U268" s="29">
        <f t="shared" si="683"/>
        <v>354.09230000000002</v>
      </c>
      <c r="V268" s="29">
        <f t="shared" si="683"/>
        <v>306.9753</v>
      </c>
      <c r="W268" s="29">
        <f t="shared" si="683"/>
        <v>327.05770000000001</v>
      </c>
      <c r="X268" s="29">
        <f t="shared" si="683"/>
        <v>292.61970000000002</v>
      </c>
      <c r="Y268" s="29">
        <f t="shared" si="683"/>
        <v>299.30120000000005</v>
      </c>
      <c r="Z268" s="29">
        <f t="shared" si="683"/>
        <v>310.4187</v>
      </c>
      <c r="AA268" s="29">
        <f t="shared" si="683"/>
        <v>305.5068</v>
      </c>
      <c r="AB268" s="29">
        <f t="shared" si="683"/>
        <v>344.64720000000005</v>
      </c>
      <c r="AC268" s="29">
        <f t="shared" si="683"/>
        <v>343.76570000000004</v>
      </c>
      <c r="AD268" s="29">
        <f t="shared" si="683"/>
        <v>348.6506</v>
      </c>
      <c r="AE268" s="29">
        <f t="shared" si="683"/>
        <v>331.22289999999998</v>
      </c>
      <c r="AF268" s="29">
        <f t="shared" si="683"/>
        <v>382.5652</v>
      </c>
      <c r="AG268" s="29">
        <f t="shared" si="683"/>
        <v>388.65359999999998</v>
      </c>
      <c r="AH268" t="e">
        <f t="shared" si="683"/>
        <v>#VALUE!</v>
      </c>
      <c r="BO268" s="37">
        <v>0.1</v>
      </c>
      <c r="BP268" s="36">
        <v>0.12614016597225844</v>
      </c>
      <c r="BQ268" t="s">
        <v>230</v>
      </c>
    </row>
    <row r="269" spans="1:69" ht="15" customHeight="1" x14ac:dyDescent="0.25">
      <c r="A269" t="s">
        <v>215</v>
      </c>
      <c r="B269" t="s">
        <v>175</v>
      </c>
      <c r="C269" t="s">
        <v>171</v>
      </c>
      <c r="D269" t="s">
        <v>176</v>
      </c>
      <c r="E269" s="29">
        <f>E274*$BO$269</f>
        <v>0.57999999999999996</v>
      </c>
      <c r="F269" s="29">
        <f t="shared" ref="F269:AH269" si="684">F274*$BO$269</f>
        <v>0.44</v>
      </c>
      <c r="G269" s="29">
        <f t="shared" si="684"/>
        <v>0.48</v>
      </c>
      <c r="H269" s="29">
        <f t="shared" si="684"/>
        <v>0.57999999999999996</v>
      </c>
      <c r="I269" s="29">
        <f t="shared" si="684"/>
        <v>1.24</v>
      </c>
      <c r="J269" s="29">
        <f t="shared" si="684"/>
        <v>1.3800000000000001</v>
      </c>
      <c r="K269" s="29">
        <f t="shared" si="684"/>
        <v>1.84</v>
      </c>
      <c r="L269" s="29">
        <f t="shared" si="684"/>
        <v>1.18</v>
      </c>
      <c r="M269" s="29">
        <f t="shared" si="684"/>
        <v>1.32</v>
      </c>
      <c r="N269" s="29">
        <f t="shared" si="684"/>
        <v>84.370720000000006</v>
      </c>
      <c r="O269" s="29">
        <f t="shared" si="684"/>
        <v>79.226320000000001</v>
      </c>
      <c r="P269" s="29">
        <f t="shared" si="684"/>
        <v>78.835800000000006</v>
      </c>
      <c r="Q269" s="29">
        <f t="shared" si="684"/>
        <v>77.436499999999995</v>
      </c>
      <c r="R269" s="29">
        <f t="shared" si="684"/>
        <v>95.758480000000006</v>
      </c>
      <c r="S269" s="29">
        <f t="shared" si="684"/>
        <v>76.033540000000002</v>
      </c>
      <c r="T269" s="29">
        <f t="shared" si="684"/>
        <v>70.394019999999998</v>
      </c>
      <c r="U269" s="29">
        <f t="shared" si="684"/>
        <v>70.818460000000002</v>
      </c>
      <c r="V269" s="29">
        <f t="shared" si="684"/>
        <v>61.395060000000001</v>
      </c>
      <c r="W269" s="29">
        <f t="shared" si="684"/>
        <v>65.411540000000002</v>
      </c>
      <c r="X269" s="29">
        <f t="shared" si="684"/>
        <v>58.523940000000003</v>
      </c>
      <c r="Y269" s="29">
        <f t="shared" si="684"/>
        <v>59.860240000000005</v>
      </c>
      <c r="Z269" s="29">
        <f t="shared" si="684"/>
        <v>62.083739999999999</v>
      </c>
      <c r="AA269" s="29">
        <f t="shared" si="684"/>
        <v>61.10136</v>
      </c>
      <c r="AB269" s="29">
        <f t="shared" si="684"/>
        <v>68.92944</v>
      </c>
      <c r="AC269" s="29">
        <f t="shared" si="684"/>
        <v>68.753140000000002</v>
      </c>
      <c r="AD269" s="29">
        <f t="shared" si="684"/>
        <v>69.730119999999999</v>
      </c>
      <c r="AE269" s="29">
        <f t="shared" si="684"/>
        <v>66.244579999999999</v>
      </c>
      <c r="AF269" s="29">
        <f t="shared" si="684"/>
        <v>76.51303999999999</v>
      </c>
      <c r="AG269" s="29">
        <f t="shared" si="684"/>
        <v>77.730719999999991</v>
      </c>
      <c r="AH269" t="e">
        <f t="shared" si="684"/>
        <v>#VALUE!</v>
      </c>
      <c r="BO269" s="37">
        <v>0.02</v>
      </c>
      <c r="BP269" s="36">
        <v>4.5378281358400906E-2</v>
      </c>
      <c r="BQ269" t="s">
        <v>230</v>
      </c>
    </row>
    <row r="270" spans="1:69" ht="15" customHeight="1" x14ac:dyDescent="0.25">
      <c r="A270" t="s">
        <v>215</v>
      </c>
      <c r="B270" t="s">
        <v>177</v>
      </c>
      <c r="C270" t="s">
        <v>171</v>
      </c>
      <c r="D270" t="s">
        <v>178</v>
      </c>
      <c r="E270" s="29">
        <f>E274*$BO$270</f>
        <v>0.87</v>
      </c>
      <c r="F270" s="29">
        <f t="shared" ref="F270:AH270" si="685">F274*$BO$270</f>
        <v>0.65999999999999992</v>
      </c>
      <c r="G270" s="29">
        <f t="shared" si="685"/>
        <v>0.72</v>
      </c>
      <c r="H270" s="29">
        <f t="shared" si="685"/>
        <v>0.87</v>
      </c>
      <c r="I270" s="29">
        <f t="shared" si="685"/>
        <v>1.8599999999999999</v>
      </c>
      <c r="J270" s="29">
        <f t="shared" si="685"/>
        <v>2.0699999999999998</v>
      </c>
      <c r="K270" s="29">
        <f t="shared" si="685"/>
        <v>2.76</v>
      </c>
      <c r="L270" s="29">
        <f t="shared" si="685"/>
        <v>1.77</v>
      </c>
      <c r="M270" s="29">
        <f t="shared" si="685"/>
        <v>1.98</v>
      </c>
      <c r="N270" s="29">
        <f t="shared" si="685"/>
        <v>126.55607999999999</v>
      </c>
      <c r="O270" s="29">
        <f t="shared" si="685"/>
        <v>118.83947999999999</v>
      </c>
      <c r="P270" s="29">
        <f t="shared" si="685"/>
        <v>118.25369999999999</v>
      </c>
      <c r="Q270" s="29">
        <f t="shared" si="685"/>
        <v>116.15474999999999</v>
      </c>
      <c r="R270" s="29">
        <f t="shared" si="685"/>
        <v>143.63772</v>
      </c>
      <c r="S270" s="29">
        <f t="shared" si="685"/>
        <v>114.05030999999998</v>
      </c>
      <c r="T270" s="29">
        <f t="shared" si="685"/>
        <v>105.59103</v>
      </c>
      <c r="U270" s="29">
        <f t="shared" si="685"/>
        <v>106.22769000000001</v>
      </c>
      <c r="V270" s="29">
        <f t="shared" si="685"/>
        <v>92.092590000000001</v>
      </c>
      <c r="W270" s="29">
        <f t="shared" si="685"/>
        <v>98.117309999999989</v>
      </c>
      <c r="X270" s="29">
        <f t="shared" si="685"/>
        <v>87.785910000000001</v>
      </c>
      <c r="Y270" s="29">
        <f t="shared" si="685"/>
        <v>89.790360000000007</v>
      </c>
      <c r="Z270" s="29">
        <f t="shared" si="685"/>
        <v>93.125609999999995</v>
      </c>
      <c r="AA270" s="29">
        <f t="shared" si="685"/>
        <v>91.652039999999985</v>
      </c>
      <c r="AB270" s="29">
        <f t="shared" si="685"/>
        <v>103.39416</v>
      </c>
      <c r="AC270" s="29">
        <f t="shared" si="685"/>
        <v>103.12971</v>
      </c>
      <c r="AD270" s="29">
        <f t="shared" si="685"/>
        <v>104.59517999999998</v>
      </c>
      <c r="AE270" s="29">
        <f t="shared" si="685"/>
        <v>99.366869999999992</v>
      </c>
      <c r="AF270" s="29">
        <f t="shared" si="685"/>
        <v>114.76955999999998</v>
      </c>
      <c r="AG270" s="29">
        <f t="shared" si="685"/>
        <v>116.59607999999999</v>
      </c>
      <c r="AH270" t="e">
        <f t="shared" si="685"/>
        <v>#VALUE!</v>
      </c>
      <c r="BO270" s="37">
        <v>0.03</v>
      </c>
      <c r="BP270" s="36">
        <v>5.3846380374484797E-2</v>
      </c>
      <c r="BQ270" t="s">
        <v>230</v>
      </c>
    </row>
    <row r="271" spans="1:69" ht="15" customHeight="1" x14ac:dyDescent="0.25">
      <c r="A271" t="s">
        <v>215</v>
      </c>
      <c r="B271" t="s">
        <v>179</v>
      </c>
      <c r="C271" t="s">
        <v>171</v>
      </c>
      <c r="D271" t="s">
        <v>180</v>
      </c>
      <c r="E271" s="29">
        <f>E274*$BO$271</f>
        <v>0.87</v>
      </c>
      <c r="F271" s="29">
        <f t="shared" ref="F271:AH271" si="686">F274*$BO$271</f>
        <v>0.65999999999999992</v>
      </c>
      <c r="G271" s="29">
        <f t="shared" si="686"/>
        <v>0.72</v>
      </c>
      <c r="H271" s="29">
        <f t="shared" si="686"/>
        <v>0.87</v>
      </c>
      <c r="I271" s="29">
        <f t="shared" si="686"/>
        <v>1.8599999999999999</v>
      </c>
      <c r="J271" s="29">
        <f t="shared" si="686"/>
        <v>2.0699999999999998</v>
      </c>
      <c r="K271" s="29">
        <f t="shared" si="686"/>
        <v>2.76</v>
      </c>
      <c r="L271" s="29">
        <f t="shared" si="686"/>
        <v>1.77</v>
      </c>
      <c r="M271" s="29">
        <f t="shared" si="686"/>
        <v>1.98</v>
      </c>
      <c r="N271" s="29">
        <f t="shared" si="686"/>
        <v>126.55607999999999</v>
      </c>
      <c r="O271" s="29">
        <f t="shared" si="686"/>
        <v>118.83947999999999</v>
      </c>
      <c r="P271" s="29">
        <f t="shared" si="686"/>
        <v>118.25369999999999</v>
      </c>
      <c r="Q271" s="29">
        <f t="shared" si="686"/>
        <v>116.15474999999999</v>
      </c>
      <c r="R271" s="29">
        <f t="shared" si="686"/>
        <v>143.63772</v>
      </c>
      <c r="S271" s="29">
        <f t="shared" si="686"/>
        <v>114.05030999999998</v>
      </c>
      <c r="T271" s="29">
        <f t="shared" si="686"/>
        <v>105.59103</v>
      </c>
      <c r="U271" s="29">
        <f t="shared" si="686"/>
        <v>106.22769000000001</v>
      </c>
      <c r="V271" s="29">
        <f t="shared" si="686"/>
        <v>92.092590000000001</v>
      </c>
      <c r="W271" s="29">
        <f t="shared" si="686"/>
        <v>98.117309999999989</v>
      </c>
      <c r="X271" s="29">
        <f t="shared" si="686"/>
        <v>87.785910000000001</v>
      </c>
      <c r="Y271" s="29">
        <f t="shared" si="686"/>
        <v>89.790360000000007</v>
      </c>
      <c r="Z271" s="29">
        <f t="shared" si="686"/>
        <v>93.125609999999995</v>
      </c>
      <c r="AA271" s="29">
        <f t="shared" si="686"/>
        <v>91.652039999999985</v>
      </c>
      <c r="AB271" s="29">
        <f t="shared" si="686"/>
        <v>103.39416</v>
      </c>
      <c r="AC271" s="29">
        <f t="shared" si="686"/>
        <v>103.12971</v>
      </c>
      <c r="AD271" s="29">
        <f t="shared" si="686"/>
        <v>104.59517999999998</v>
      </c>
      <c r="AE271" s="29">
        <f t="shared" si="686"/>
        <v>99.366869999999992</v>
      </c>
      <c r="AF271" s="29">
        <f t="shared" si="686"/>
        <v>114.76955999999998</v>
      </c>
      <c r="AG271" s="29">
        <f t="shared" si="686"/>
        <v>116.59607999999999</v>
      </c>
      <c r="AH271" t="e">
        <f t="shared" si="686"/>
        <v>#VALUE!</v>
      </c>
      <c r="BO271" s="37">
        <v>0.03</v>
      </c>
      <c r="BP271" s="36">
        <v>5.4466838574791662E-2</v>
      </c>
      <c r="BQ271" t="s">
        <v>230</v>
      </c>
    </row>
    <row r="272" spans="1:69" ht="15" customHeight="1" x14ac:dyDescent="0.25">
      <c r="A272" t="s">
        <v>215</v>
      </c>
      <c r="B272" t="s">
        <v>181</v>
      </c>
      <c r="C272" t="s">
        <v>171</v>
      </c>
      <c r="D272" t="s">
        <v>182</v>
      </c>
      <c r="E272" s="29">
        <f>E274*$BO$272</f>
        <v>0.87</v>
      </c>
      <c r="F272" s="29">
        <f t="shared" ref="F272:AH272" si="687">F274*$BO$272</f>
        <v>0.65999999999999992</v>
      </c>
      <c r="G272" s="29">
        <f t="shared" si="687"/>
        <v>0.72</v>
      </c>
      <c r="H272" s="29">
        <f t="shared" si="687"/>
        <v>0.87</v>
      </c>
      <c r="I272" s="29">
        <f t="shared" si="687"/>
        <v>1.8599999999999999</v>
      </c>
      <c r="J272" s="29">
        <f t="shared" si="687"/>
        <v>2.0699999999999998</v>
      </c>
      <c r="K272" s="29">
        <f t="shared" si="687"/>
        <v>2.76</v>
      </c>
      <c r="L272" s="29">
        <f t="shared" si="687"/>
        <v>1.77</v>
      </c>
      <c r="M272" s="29">
        <f t="shared" si="687"/>
        <v>1.98</v>
      </c>
      <c r="N272" s="29">
        <f t="shared" si="687"/>
        <v>126.55607999999999</v>
      </c>
      <c r="O272" s="29">
        <f t="shared" si="687"/>
        <v>118.83947999999999</v>
      </c>
      <c r="P272" s="29">
        <f t="shared" si="687"/>
        <v>118.25369999999999</v>
      </c>
      <c r="Q272" s="29">
        <f t="shared" si="687"/>
        <v>116.15474999999999</v>
      </c>
      <c r="R272" s="29">
        <f t="shared" si="687"/>
        <v>143.63772</v>
      </c>
      <c r="S272" s="29">
        <f t="shared" si="687"/>
        <v>114.05030999999998</v>
      </c>
      <c r="T272" s="29">
        <f t="shared" si="687"/>
        <v>105.59103</v>
      </c>
      <c r="U272" s="29">
        <f t="shared" si="687"/>
        <v>106.22769000000001</v>
      </c>
      <c r="V272" s="29">
        <f t="shared" si="687"/>
        <v>92.092590000000001</v>
      </c>
      <c r="W272" s="29">
        <f t="shared" si="687"/>
        <v>98.117309999999989</v>
      </c>
      <c r="X272" s="29">
        <f t="shared" si="687"/>
        <v>87.785910000000001</v>
      </c>
      <c r="Y272" s="29">
        <f t="shared" si="687"/>
        <v>89.790360000000007</v>
      </c>
      <c r="Z272" s="29">
        <f t="shared" si="687"/>
        <v>93.125609999999995</v>
      </c>
      <c r="AA272" s="29">
        <f t="shared" si="687"/>
        <v>91.652039999999985</v>
      </c>
      <c r="AB272" s="29">
        <f t="shared" si="687"/>
        <v>103.39416</v>
      </c>
      <c r="AC272" s="29">
        <f t="shared" si="687"/>
        <v>103.12971</v>
      </c>
      <c r="AD272" s="29">
        <f t="shared" si="687"/>
        <v>104.59517999999998</v>
      </c>
      <c r="AE272" s="29">
        <f t="shared" si="687"/>
        <v>99.366869999999992</v>
      </c>
      <c r="AF272" s="29">
        <f t="shared" si="687"/>
        <v>114.76955999999998</v>
      </c>
      <c r="AG272" s="29">
        <f t="shared" si="687"/>
        <v>116.59607999999999</v>
      </c>
      <c r="AH272" t="e">
        <f t="shared" si="687"/>
        <v>#VALUE!</v>
      </c>
      <c r="BO272" s="37">
        <v>0.03</v>
      </c>
      <c r="BP272" s="36">
        <v>5.592745967671256E-2</v>
      </c>
      <c r="BQ272" t="s">
        <v>230</v>
      </c>
    </row>
    <row r="273" spans="1:69" ht="15" customHeight="1" x14ac:dyDescent="0.25">
      <c r="A273" t="s">
        <v>215</v>
      </c>
      <c r="B273" t="s">
        <v>183</v>
      </c>
      <c r="C273" t="s">
        <v>2</v>
      </c>
      <c r="D273" t="s">
        <v>184</v>
      </c>
      <c r="E273" s="29">
        <f>E274-SUM(E266:E272)</f>
        <v>-8.4099999999999895</v>
      </c>
      <c r="F273" s="29">
        <f t="shared" ref="F273" si="688">F274-SUM(F266:F272)</f>
        <v>-6.3800000000000026</v>
      </c>
      <c r="G273" s="29">
        <f t="shared" ref="G273" si="689">G274-SUM(G266:G272)</f>
        <v>-6.9599999999999973</v>
      </c>
      <c r="H273" s="29">
        <f t="shared" ref="H273" si="690">H274-SUM(H266:H272)</f>
        <v>-8.4099999999999895</v>
      </c>
      <c r="I273" s="29">
        <f t="shared" ref="I273" si="691">I274-SUM(I266:I272)</f>
        <v>12.019999999999996</v>
      </c>
      <c r="J273" s="29">
        <f t="shared" ref="J273" si="692">J274-SUM(J266:J272)</f>
        <v>9.9899999999999949</v>
      </c>
      <c r="K273" s="29">
        <f t="shared" ref="K273" si="693">K274-SUM(K266:K272)</f>
        <v>13.319999999999979</v>
      </c>
      <c r="L273" s="29">
        <f t="shared" ref="L273" si="694">L274-SUM(L266:L272)</f>
        <v>15.889999999999993</v>
      </c>
      <c r="M273" s="29">
        <f t="shared" ref="M273" si="695">M274-SUM(M266:M272)</f>
        <v>17.860000000000007</v>
      </c>
      <c r="N273" s="29">
        <f t="shared" ref="N273" si="696">N274-SUM(N266:N272)</f>
        <v>632.65556000000061</v>
      </c>
      <c r="O273" s="29">
        <f t="shared" ref="O273" si="697">O274-SUM(O266:O272)</f>
        <v>443.74835999999914</v>
      </c>
      <c r="P273" s="29">
        <f t="shared" ref="P273" si="698">P274-SUM(P266:P272)</f>
        <v>417.4408999999996</v>
      </c>
      <c r="Q273" s="29">
        <f t="shared" ref="Q273" si="699">Q274-SUM(Q266:Q272)</f>
        <v>88.259749999999713</v>
      </c>
      <c r="R273" s="29">
        <f t="shared" ref="R273" si="700">R274-SUM(R266:R272)</f>
        <v>1259.8500399999994</v>
      </c>
      <c r="S273" s="29">
        <f t="shared" ref="S273" si="701">S274-SUM(S266:S272)</f>
        <v>1158.1516699999993</v>
      </c>
      <c r="T273" s="29">
        <f t="shared" ref="T273" si="702">T274-SUM(T266:T272)</f>
        <v>1374.9947099999999</v>
      </c>
      <c r="U273" s="29">
        <f t="shared" ref="U273" si="703">U274-SUM(U266:U272)</f>
        <v>670.72832999999946</v>
      </c>
      <c r="V273" s="29">
        <f t="shared" ref="V273" si="704">V274-SUM(V266:V272)</f>
        <v>275.77062999999953</v>
      </c>
      <c r="W273" s="29">
        <f t="shared" ref="W273" si="705">W274-SUM(W266:W272)</f>
        <v>931.36466999999948</v>
      </c>
      <c r="X273" s="29">
        <f t="shared" ref="X273" si="706">X274-SUM(X266:X272)</f>
        <v>1172.15587</v>
      </c>
      <c r="Y273" s="29">
        <f t="shared" ref="Y273" si="707">Y274-SUM(Y266:Y272)</f>
        <v>986.65552000000002</v>
      </c>
      <c r="Z273" s="29">
        <f t="shared" ref="Z273" si="708">Z274-SUM(Z266:Z272)</f>
        <v>1000.9747699999998</v>
      </c>
      <c r="AA273" s="29">
        <f t="shared" ref="AA273" si="709">AA274-SUM(AA266:AA272)</f>
        <v>943.10227999999961</v>
      </c>
      <c r="AB273" s="29">
        <f t="shared" ref="AB273" si="710">AB274-SUM(AB266:AB272)</f>
        <v>1221.66212</v>
      </c>
      <c r="AC273" s="29">
        <f t="shared" ref="AC273" si="711">AC274-SUM(AC266:AC272)</f>
        <v>1087.6264699999997</v>
      </c>
      <c r="AD273" s="29">
        <f t="shared" ref="AD273" si="712">AD274-SUM(AD266:AD272)</f>
        <v>1278.8832600000001</v>
      </c>
      <c r="AE273" s="29">
        <f t="shared" ref="AE273" si="713">AE274-SUM(AE266:AE272)</f>
        <v>1125.2025899999999</v>
      </c>
      <c r="AF273" s="29">
        <f t="shared" ref="AF273" si="714">AF274-SUM(AF266:AF272)</f>
        <v>1375.3969199999992</v>
      </c>
      <c r="AG273" s="29">
        <f t="shared" ref="AG273" si="715">AG274-SUM(AG266:AG272)</f>
        <v>1376.5405599999999</v>
      </c>
      <c r="BO273" s="37">
        <v>0.28999999999999998</v>
      </c>
      <c r="BP273" s="36">
        <v>0.32052493918334851</v>
      </c>
      <c r="BQ273" t="s">
        <v>230</v>
      </c>
    </row>
    <row r="274" spans="1:69" ht="15" customHeight="1" x14ac:dyDescent="0.25">
      <c r="A274" t="s">
        <v>215</v>
      </c>
      <c r="B274" t="s">
        <v>185</v>
      </c>
      <c r="D274" t="s">
        <v>186</v>
      </c>
      <c r="E274" s="29">
        <f>'Energieverbrauch_GHD+A(Landw+F)'!C185</f>
        <v>29</v>
      </c>
      <c r="F274" s="29">
        <f>'Energieverbrauch_GHD+A(Landw+F)'!D185</f>
        <v>22</v>
      </c>
      <c r="G274" s="29">
        <f>'Energieverbrauch_GHD+A(Landw+F)'!E185</f>
        <v>24</v>
      </c>
      <c r="H274" s="29">
        <f>'Energieverbrauch_GHD+A(Landw+F)'!F185</f>
        <v>29</v>
      </c>
      <c r="I274" s="29">
        <f>'Energieverbrauch_GHD+A(Landw+F)'!G185</f>
        <v>62</v>
      </c>
      <c r="J274" s="29">
        <f>'Energieverbrauch_GHD+A(Landw+F)'!H185</f>
        <v>69</v>
      </c>
      <c r="K274" s="29">
        <f>'Energieverbrauch_GHD+A(Landw+F)'!I185</f>
        <v>92</v>
      </c>
      <c r="L274" s="29">
        <f>'Energieverbrauch_GHD+A(Landw+F)'!J185</f>
        <v>59</v>
      </c>
      <c r="M274" s="29">
        <f>'Energieverbrauch_GHD+A(Landw+F)'!K185</f>
        <v>66</v>
      </c>
      <c r="N274" s="29">
        <f>'Energieverbrauch_GHD+A(Landw+F)'!L185</f>
        <v>4218.5360000000001</v>
      </c>
      <c r="O274" s="29">
        <f>'Energieverbrauch_GHD+A(Landw+F)'!M185</f>
        <v>3961.3159999999998</v>
      </c>
      <c r="P274" s="29">
        <f>'Energieverbrauch_GHD+A(Landw+F)'!N185</f>
        <v>3941.79</v>
      </c>
      <c r="Q274" s="29">
        <f>'Energieverbrauch_GHD+A(Landw+F)'!O185</f>
        <v>3871.8249999999998</v>
      </c>
      <c r="R274" s="29">
        <f>'Energieverbrauch_GHD+A(Landw+F)'!P185</f>
        <v>4787.924</v>
      </c>
      <c r="S274" s="29">
        <f>'Energieverbrauch_GHD+A(Landw+F)'!Q185</f>
        <v>3801.6769999999997</v>
      </c>
      <c r="T274" s="29">
        <f>'Energieverbrauch_GHD+A(Landw+F)'!R185</f>
        <v>3519.701</v>
      </c>
      <c r="U274" s="29">
        <f>'Energieverbrauch_GHD+A(Landw+F)'!S185</f>
        <v>3540.9230000000002</v>
      </c>
      <c r="V274" s="29">
        <f>'Energieverbrauch_GHD+A(Landw+F)'!T185</f>
        <v>3069.7530000000002</v>
      </c>
      <c r="W274" s="29">
        <f>'Energieverbrauch_GHD+A(Landw+F)'!U185</f>
        <v>3270.5769999999998</v>
      </c>
      <c r="X274" s="29">
        <f>'Energieverbrauch_GHD+A(Landw+F)'!V185</f>
        <v>2926.1970000000001</v>
      </c>
      <c r="Y274" s="29">
        <f>'Energieverbrauch_GHD+A(Landw+F)'!W185</f>
        <v>2993.0120000000002</v>
      </c>
      <c r="Z274" s="29">
        <f>'Energieverbrauch_GHD+A(Landw+F)'!X185</f>
        <v>3104.1869999999999</v>
      </c>
      <c r="AA274" s="29">
        <f>'Energieverbrauch_GHD+A(Landw+F)'!Y185</f>
        <v>3055.0679999999998</v>
      </c>
      <c r="AB274" s="29">
        <f>'Energieverbrauch_GHD+A(Landw+F)'!Z185</f>
        <v>3446.4720000000002</v>
      </c>
      <c r="AC274" s="29">
        <f>'Energieverbrauch_GHD+A(Landw+F)'!AA185</f>
        <v>3437.6570000000002</v>
      </c>
      <c r="AD274" s="29">
        <f>'Energieverbrauch_GHD+A(Landw+F)'!AB185</f>
        <v>3486.5059999999999</v>
      </c>
      <c r="AE274" s="29">
        <f>'Energieverbrauch_GHD+A(Landw+F)'!AC185</f>
        <v>3312.2289999999998</v>
      </c>
      <c r="AF274" s="29">
        <f>'Energieverbrauch_GHD+A(Landw+F)'!AD185</f>
        <v>3825.6519999999996</v>
      </c>
      <c r="AG274" s="29">
        <f>'Energieverbrauch_GHD+A(Landw+F)'!AE185</f>
        <v>3886.5359999999996</v>
      </c>
      <c r="AH274" s="29" t="e">
        <f>'Energieverbrauch_GHD+A(Landw+F)'!AF185</f>
        <v>#VALUE!</v>
      </c>
    </row>
    <row r="275" spans="1:69" ht="15" customHeight="1" x14ac:dyDescent="0.25">
      <c r="A275" t="s">
        <v>216</v>
      </c>
      <c r="B275" t="s">
        <v>168</v>
      </c>
      <c r="C275" t="s">
        <v>2</v>
      </c>
      <c r="D275" t="s">
        <v>169</v>
      </c>
      <c r="E275" s="29">
        <f>Landwirtschaft!C167+Fischerei!C167</f>
        <v>2918.3339999999998</v>
      </c>
      <c r="F275" s="29">
        <f>Landwirtschaft!D167+Fischerei!D167</f>
        <v>3075.5</v>
      </c>
      <c r="G275" s="29">
        <f>Landwirtschaft!E167+Fischerei!E167</f>
        <v>3264.9440000000004</v>
      </c>
      <c r="H275" s="29">
        <f>Landwirtschaft!F167+Fischerei!F167</f>
        <v>3418.7780000000002</v>
      </c>
      <c r="I275" s="29">
        <f>Landwirtschaft!G167+Fischerei!G167</f>
        <v>3441.7779999999998</v>
      </c>
      <c r="J275" s="29">
        <f>Landwirtschaft!H167+Fischerei!H167</f>
        <v>3439.7220000000002</v>
      </c>
      <c r="K275" s="29">
        <f>Landwirtschaft!I167+Fischerei!I167</f>
        <v>3736.8890000000001</v>
      </c>
      <c r="L275" s="29">
        <f>Landwirtschaft!J167+Fischerei!J167</f>
        <v>3670.2219999999998</v>
      </c>
      <c r="M275" s="29">
        <f>Landwirtschaft!K167+Fischerei!K167</f>
        <v>3508.7779999999998</v>
      </c>
      <c r="N275" s="29">
        <f>Landwirtschaft!L167+Fischerei!L167</f>
        <v>3455.1660000000002</v>
      </c>
      <c r="O275" s="29">
        <f>Landwirtschaft!M167+Fischerei!M167</f>
        <v>3289.1660000000002</v>
      </c>
      <c r="P275" s="29">
        <f>Landwirtschaft!N167+Fischerei!N167</f>
        <v>3040.8330000000001</v>
      </c>
      <c r="Q275" s="29">
        <f>Landwirtschaft!O167+Fischerei!O167</f>
        <v>3278.6109999999999</v>
      </c>
      <c r="R275" s="29">
        <f>Landwirtschaft!P167+Fischerei!P167</f>
        <v>3415.1109999999999</v>
      </c>
      <c r="S275" s="29">
        <f>Landwirtschaft!Q167+Fischerei!Q167</f>
        <v>3341.6110000000003</v>
      </c>
      <c r="T275" s="29">
        <f>Landwirtschaft!R167+Fischerei!R167</f>
        <v>3311.1669999999999</v>
      </c>
      <c r="U275" s="29">
        <f>Landwirtschaft!S167+Fischerei!S167</f>
        <v>2826.7780000000002</v>
      </c>
      <c r="V275" s="29">
        <f>Landwirtschaft!T167+Fischerei!T167</f>
        <v>2958.6109999999999</v>
      </c>
      <c r="W275" s="29">
        <f>Landwirtschaft!U167+Fischerei!U167</f>
        <v>2784.8330000000001</v>
      </c>
      <c r="X275" s="29">
        <f>Landwirtschaft!V167+Fischerei!V167</f>
        <v>3137.5</v>
      </c>
      <c r="Y275" s="29">
        <f>Landwirtschaft!W167+Fischerei!W167</f>
        <v>2854.6669999999999</v>
      </c>
      <c r="Z275" s="29">
        <f>Landwirtschaft!X167+Fischerei!X167</f>
        <v>2800.8890000000001</v>
      </c>
      <c r="AA275" s="29">
        <f>Landwirtschaft!Y167+Fischerei!Y167</f>
        <v>2758.3890000000001</v>
      </c>
      <c r="AB275" s="29">
        <f>Landwirtschaft!Z167+Fischerei!Z167</f>
        <v>3066.2779999999998</v>
      </c>
      <c r="AC275" s="29">
        <f>Landwirtschaft!AA167+Fischerei!AA167</f>
        <v>3033.3330000000001</v>
      </c>
      <c r="AD275" s="29">
        <f>Landwirtschaft!AB167+Fischerei!AB167</f>
        <v>3283.444</v>
      </c>
      <c r="AE275" s="29">
        <f>Landwirtschaft!AC167+Fischerei!AC167</f>
        <v>3115.866</v>
      </c>
      <c r="AF275" s="29">
        <f>Landwirtschaft!AD167+Fischerei!AD167</f>
        <v>3147.855</v>
      </c>
      <c r="AG275" s="29">
        <f>Landwirtschaft!AE167+Fischerei!AE167</f>
        <v>3257.172</v>
      </c>
      <c r="BC275" s="31">
        <f>W275/W283</f>
        <v>0.43852764921227205</v>
      </c>
      <c r="BD275" s="31">
        <f t="shared" ref="BD275:BM275" si="716">X275/X283</f>
        <v>0.47064657914565383</v>
      </c>
      <c r="BE275" s="31">
        <f t="shared" si="716"/>
        <v>0.44789628932297793</v>
      </c>
      <c r="BF275" s="31">
        <f t="shared" si="716"/>
        <v>0.44386923515653393</v>
      </c>
      <c r="BG275" s="31">
        <f t="shared" si="716"/>
        <v>0.42197991120396011</v>
      </c>
      <c r="BH275" s="31">
        <f t="shared" si="716"/>
        <v>0.44160409015626123</v>
      </c>
      <c r="BI275" s="31">
        <f t="shared" si="716"/>
        <v>0.41758122701438799</v>
      </c>
      <c r="BJ275" s="31">
        <f t="shared" si="716"/>
        <v>0.41585101400479907</v>
      </c>
      <c r="BK275" s="31">
        <f t="shared" si="716"/>
        <v>0.38795736518804474</v>
      </c>
      <c r="BL275" s="31">
        <f t="shared" si="716"/>
        <v>0.40397092969311549</v>
      </c>
      <c r="BM275" s="31">
        <f t="shared" si="716"/>
        <v>0.35363605963615519</v>
      </c>
      <c r="BO275" s="31">
        <f>AVERAGE(BC275:BM275)</f>
        <v>0.4221382136121965</v>
      </c>
      <c r="BP275" s="36">
        <v>0.24144798050764854</v>
      </c>
    </row>
    <row r="276" spans="1:69" ht="15" customHeight="1" x14ac:dyDescent="0.25">
      <c r="A276" t="s">
        <v>216</v>
      </c>
      <c r="B276" t="s">
        <v>170</v>
      </c>
      <c r="C276" t="s">
        <v>171</v>
      </c>
      <c r="D276" t="s">
        <v>172</v>
      </c>
      <c r="E276" s="29">
        <f>E283*$BO$276</f>
        <v>415.12448000000006</v>
      </c>
      <c r="F276" s="29">
        <f t="shared" ref="F276:AG276" si="717">F283*$BO$276</f>
        <v>431.5288799999999</v>
      </c>
      <c r="G276" s="29">
        <f t="shared" si="717"/>
        <v>448.27551999999997</v>
      </c>
      <c r="H276" s="29">
        <f t="shared" si="717"/>
        <v>462.03559999999999</v>
      </c>
      <c r="I276" s="29">
        <f t="shared" si="717"/>
        <v>472.99111999999997</v>
      </c>
      <c r="J276" s="29">
        <f t="shared" si="717"/>
        <v>472.02664000000004</v>
      </c>
      <c r="K276" s="29">
        <f t="shared" si="717"/>
        <v>483.61335999999994</v>
      </c>
      <c r="L276" s="29">
        <f t="shared" si="717"/>
        <v>482.52888000000007</v>
      </c>
      <c r="M276" s="29">
        <f t="shared" si="717"/>
        <v>484.06671999999998</v>
      </c>
      <c r="N276" s="29">
        <f t="shared" si="717"/>
        <v>490.33776</v>
      </c>
      <c r="O276" s="29">
        <f t="shared" si="717"/>
        <v>490.12440000000004</v>
      </c>
      <c r="P276" s="29">
        <f t="shared" si="717"/>
        <v>475.04888</v>
      </c>
      <c r="Q276" s="29">
        <f t="shared" si="717"/>
        <v>499.36</v>
      </c>
      <c r="R276" s="29">
        <f t="shared" si="717"/>
        <v>508.68440000000004</v>
      </c>
      <c r="S276" s="29">
        <f t="shared" si="717"/>
        <v>514.28888000000006</v>
      </c>
      <c r="T276" s="29">
        <f t="shared" si="717"/>
        <v>518.39559999999994</v>
      </c>
      <c r="U276" s="29">
        <f t="shared" si="717"/>
        <v>485.12448000000006</v>
      </c>
      <c r="V276" s="29">
        <f t="shared" si="717"/>
        <v>508.34888000000001</v>
      </c>
      <c r="W276" s="29">
        <f t="shared" si="717"/>
        <v>508.03328000000005</v>
      </c>
      <c r="X276" s="29">
        <f t="shared" si="717"/>
        <v>533.30888000000004</v>
      </c>
      <c r="Y276" s="29">
        <f t="shared" si="717"/>
        <v>509.88</v>
      </c>
      <c r="Z276" s="29">
        <f t="shared" si="717"/>
        <v>504.81335999999999</v>
      </c>
      <c r="AA276" s="29">
        <f t="shared" si="717"/>
        <v>522.94224000000008</v>
      </c>
      <c r="AB276" s="29">
        <f t="shared" si="717"/>
        <v>555.48</v>
      </c>
      <c r="AC276" s="29">
        <f t="shared" si="717"/>
        <v>581.12440000000004</v>
      </c>
      <c r="AD276" s="29">
        <f t="shared" si="717"/>
        <v>631.65775999999994</v>
      </c>
      <c r="AE276" s="29">
        <f t="shared" si="717"/>
        <v>642.5172</v>
      </c>
      <c r="AF276" s="29">
        <f t="shared" si="717"/>
        <v>623.3824800000001</v>
      </c>
      <c r="AG276" s="29">
        <f t="shared" si="717"/>
        <v>736.84160000000008</v>
      </c>
      <c r="BO276" s="37">
        <v>0.08</v>
      </c>
      <c r="BP276" s="36">
        <v>0.10226795435235454</v>
      </c>
    </row>
    <row r="277" spans="1:69" ht="15" customHeight="1" x14ac:dyDescent="0.25">
      <c r="A277" t="s">
        <v>216</v>
      </c>
      <c r="B277" t="s">
        <v>173</v>
      </c>
      <c r="C277" t="s">
        <v>171</v>
      </c>
      <c r="D277" t="s">
        <v>174</v>
      </c>
      <c r="E277" s="29">
        <f>E283*$BO$277</f>
        <v>467.01504</v>
      </c>
      <c r="F277" s="29">
        <f t="shared" ref="F277:AG277" si="718">F283*$BO$277</f>
        <v>485.46998999999988</v>
      </c>
      <c r="G277" s="29">
        <f t="shared" si="718"/>
        <v>504.30995999999993</v>
      </c>
      <c r="H277" s="29">
        <f t="shared" si="718"/>
        <v>519.79004999999995</v>
      </c>
      <c r="I277" s="29">
        <f t="shared" si="718"/>
        <v>532.11500999999987</v>
      </c>
      <c r="J277" s="29">
        <f t="shared" si="718"/>
        <v>531.02997000000005</v>
      </c>
      <c r="K277" s="29">
        <f t="shared" si="718"/>
        <v>544.06502999999998</v>
      </c>
      <c r="L277" s="29">
        <f t="shared" si="718"/>
        <v>542.84499000000005</v>
      </c>
      <c r="M277" s="29">
        <f t="shared" si="718"/>
        <v>544.57506000000001</v>
      </c>
      <c r="N277" s="29">
        <f t="shared" si="718"/>
        <v>551.62997999999993</v>
      </c>
      <c r="O277" s="29">
        <f t="shared" si="718"/>
        <v>551.38995</v>
      </c>
      <c r="P277" s="29">
        <f t="shared" si="718"/>
        <v>534.42998999999998</v>
      </c>
      <c r="Q277" s="29">
        <f t="shared" si="718"/>
        <v>561.78</v>
      </c>
      <c r="R277" s="29">
        <f t="shared" si="718"/>
        <v>572.26994999999999</v>
      </c>
      <c r="S277" s="29">
        <f t="shared" si="718"/>
        <v>578.57499000000007</v>
      </c>
      <c r="T277" s="29">
        <f t="shared" si="718"/>
        <v>583.19504999999992</v>
      </c>
      <c r="U277" s="29">
        <f t="shared" si="718"/>
        <v>545.76504</v>
      </c>
      <c r="V277" s="29">
        <f t="shared" si="718"/>
        <v>571.89248999999995</v>
      </c>
      <c r="W277" s="29">
        <f t="shared" si="718"/>
        <v>571.53743999999995</v>
      </c>
      <c r="X277" s="29">
        <f t="shared" si="718"/>
        <v>599.97248999999999</v>
      </c>
      <c r="Y277" s="29">
        <f t="shared" si="718"/>
        <v>573.61500000000001</v>
      </c>
      <c r="Z277" s="29">
        <f t="shared" si="718"/>
        <v>567.91502999999989</v>
      </c>
      <c r="AA277" s="29">
        <f t="shared" si="718"/>
        <v>588.31002000000001</v>
      </c>
      <c r="AB277" s="29">
        <f t="shared" si="718"/>
        <v>624.91499999999996</v>
      </c>
      <c r="AC277" s="29">
        <f t="shared" si="718"/>
        <v>653.76495</v>
      </c>
      <c r="AD277" s="29">
        <f t="shared" si="718"/>
        <v>710.61497999999995</v>
      </c>
      <c r="AE277" s="29">
        <f t="shared" si="718"/>
        <v>722.83185000000003</v>
      </c>
      <c r="AF277" s="29">
        <f t="shared" si="718"/>
        <v>701.30529000000001</v>
      </c>
      <c r="AG277" s="29">
        <f t="shared" si="718"/>
        <v>828.94680000000005</v>
      </c>
      <c r="BO277" s="37">
        <v>0.09</v>
      </c>
      <c r="BP277" s="36">
        <v>0.12614016597225844</v>
      </c>
    </row>
    <row r="278" spans="1:69" ht="15" customHeight="1" x14ac:dyDescent="0.25">
      <c r="A278" t="s">
        <v>216</v>
      </c>
      <c r="B278" t="s">
        <v>175</v>
      </c>
      <c r="C278" t="s">
        <v>171</v>
      </c>
      <c r="D278" t="s">
        <v>176</v>
      </c>
      <c r="E278" s="29">
        <f>E283*$BO$278</f>
        <v>134.91545600000003</v>
      </c>
      <c r="F278" s="29">
        <f t="shared" ref="F278:AG278" si="719">F283*$BO$278</f>
        <v>140.24688599999999</v>
      </c>
      <c r="G278" s="29">
        <f t="shared" si="719"/>
        <v>145.68954400000001</v>
      </c>
      <c r="H278" s="29">
        <f t="shared" si="719"/>
        <v>150.16157000000001</v>
      </c>
      <c r="I278" s="29">
        <f t="shared" si="719"/>
        <v>153.722114</v>
      </c>
      <c r="J278" s="29">
        <f t="shared" si="719"/>
        <v>153.40865800000003</v>
      </c>
      <c r="K278" s="29">
        <f t="shared" si="719"/>
        <v>157.174342</v>
      </c>
      <c r="L278" s="29">
        <f t="shared" si="719"/>
        <v>156.82188600000003</v>
      </c>
      <c r="M278" s="29">
        <f t="shared" si="719"/>
        <v>157.321684</v>
      </c>
      <c r="N278" s="29">
        <f t="shared" si="719"/>
        <v>159.35977200000002</v>
      </c>
      <c r="O278" s="29">
        <f t="shared" si="719"/>
        <v>159.29043000000001</v>
      </c>
      <c r="P278" s="29">
        <f t="shared" si="719"/>
        <v>154.39088600000002</v>
      </c>
      <c r="Q278" s="29">
        <f t="shared" si="719"/>
        <v>162.292</v>
      </c>
      <c r="R278" s="29">
        <f t="shared" si="719"/>
        <v>165.32243000000003</v>
      </c>
      <c r="S278" s="29">
        <f t="shared" si="719"/>
        <v>167.14388600000004</v>
      </c>
      <c r="T278" s="29">
        <f t="shared" si="719"/>
        <v>168.47857000000002</v>
      </c>
      <c r="U278" s="29">
        <f t="shared" si="719"/>
        <v>157.66545600000003</v>
      </c>
      <c r="V278" s="29">
        <f t="shared" si="719"/>
        <v>165.21338600000001</v>
      </c>
      <c r="W278" s="29">
        <f t="shared" si="719"/>
        <v>165.11081600000003</v>
      </c>
      <c r="X278" s="29">
        <f t="shared" si="719"/>
        <v>173.32538600000001</v>
      </c>
      <c r="Y278" s="29">
        <f t="shared" si="719"/>
        <v>165.71100000000001</v>
      </c>
      <c r="Z278" s="29">
        <f t="shared" si="719"/>
        <v>164.06434200000001</v>
      </c>
      <c r="AA278" s="29">
        <f t="shared" si="719"/>
        <v>169.95622800000001</v>
      </c>
      <c r="AB278" s="29">
        <f t="shared" si="719"/>
        <v>180.53100000000001</v>
      </c>
      <c r="AC278" s="29">
        <f t="shared" si="719"/>
        <v>188.86543000000003</v>
      </c>
      <c r="AD278" s="29">
        <f t="shared" si="719"/>
        <v>205.28877200000002</v>
      </c>
      <c r="AE278" s="29">
        <f t="shared" si="719"/>
        <v>208.81809000000001</v>
      </c>
      <c r="AF278" s="29">
        <f t="shared" si="719"/>
        <v>202.59930600000004</v>
      </c>
      <c r="AG278" s="29">
        <f t="shared" si="719"/>
        <v>239.47352000000004</v>
      </c>
      <c r="BO278" s="37">
        <v>2.6000000000000002E-2</v>
      </c>
      <c r="BP278" s="36">
        <v>4.5378281358400906E-2</v>
      </c>
    </row>
    <row r="279" spans="1:69" ht="15" customHeight="1" x14ac:dyDescent="0.25">
      <c r="A279" t="s">
        <v>216</v>
      </c>
      <c r="B279" t="s">
        <v>177</v>
      </c>
      <c r="C279" t="s">
        <v>171</v>
      </c>
      <c r="D279" t="s">
        <v>178</v>
      </c>
      <c r="E279" s="29">
        <f>E283*$BO$279</f>
        <v>176.42790400000004</v>
      </c>
      <c r="F279" s="29">
        <f t="shared" ref="F279:AG279" si="720">F283*$BO$279</f>
        <v>183.39977399999998</v>
      </c>
      <c r="G279" s="29">
        <f t="shared" si="720"/>
        <v>190.51709600000001</v>
      </c>
      <c r="H279" s="29">
        <f t="shared" si="720"/>
        <v>196.36512999999999</v>
      </c>
      <c r="I279" s="29">
        <f t="shared" si="720"/>
        <v>201.02122599999998</v>
      </c>
      <c r="J279" s="29">
        <f t="shared" si="720"/>
        <v>200.61132200000003</v>
      </c>
      <c r="K279" s="29">
        <f t="shared" si="720"/>
        <v>205.53567799999999</v>
      </c>
      <c r="L279" s="29">
        <f t="shared" si="720"/>
        <v>205.07477400000005</v>
      </c>
      <c r="M279" s="29">
        <f t="shared" si="720"/>
        <v>205.72835600000002</v>
      </c>
      <c r="N279" s="29">
        <f t="shared" si="720"/>
        <v>208.39354800000001</v>
      </c>
      <c r="O279" s="29">
        <f t="shared" si="720"/>
        <v>208.30287000000001</v>
      </c>
      <c r="P279" s="29">
        <f t="shared" si="720"/>
        <v>201.89577400000002</v>
      </c>
      <c r="Q279" s="29">
        <f t="shared" si="720"/>
        <v>212.22800000000001</v>
      </c>
      <c r="R279" s="29">
        <f t="shared" si="720"/>
        <v>216.19087000000002</v>
      </c>
      <c r="S279" s="29">
        <f t="shared" si="720"/>
        <v>218.57277400000004</v>
      </c>
      <c r="T279" s="29">
        <f t="shared" si="720"/>
        <v>220.31813</v>
      </c>
      <c r="U279" s="29">
        <f t="shared" si="720"/>
        <v>206.17790400000004</v>
      </c>
      <c r="V279" s="29">
        <f t="shared" si="720"/>
        <v>216.04827400000002</v>
      </c>
      <c r="W279" s="29">
        <f t="shared" si="720"/>
        <v>215.91414400000002</v>
      </c>
      <c r="X279" s="29">
        <f t="shared" si="720"/>
        <v>226.65627400000002</v>
      </c>
      <c r="Y279" s="29">
        <f t="shared" si="720"/>
        <v>216.69900000000001</v>
      </c>
      <c r="Z279" s="29">
        <f t="shared" si="720"/>
        <v>214.54567800000001</v>
      </c>
      <c r="AA279" s="29">
        <f t="shared" si="720"/>
        <v>222.25045200000002</v>
      </c>
      <c r="AB279" s="29">
        <f t="shared" si="720"/>
        <v>236.07900000000001</v>
      </c>
      <c r="AC279" s="29">
        <f t="shared" si="720"/>
        <v>246.97787000000002</v>
      </c>
      <c r="AD279" s="29">
        <f t="shared" si="720"/>
        <v>268.45454799999999</v>
      </c>
      <c r="AE279" s="29">
        <f t="shared" si="720"/>
        <v>273.06981000000002</v>
      </c>
      <c r="AF279" s="29">
        <f t="shared" si="720"/>
        <v>264.93755400000003</v>
      </c>
      <c r="AG279" s="29">
        <f t="shared" si="720"/>
        <v>313.15768000000003</v>
      </c>
      <c r="BO279" s="37">
        <v>3.4000000000000002E-2</v>
      </c>
      <c r="BP279" s="36">
        <v>5.3846380374484797E-2</v>
      </c>
    </row>
    <row r="280" spans="1:69" ht="15" customHeight="1" x14ac:dyDescent="0.25">
      <c r="A280" t="s">
        <v>216</v>
      </c>
      <c r="B280" t="s">
        <v>179</v>
      </c>
      <c r="C280" t="s">
        <v>171</v>
      </c>
      <c r="D280" t="s">
        <v>180</v>
      </c>
      <c r="E280" s="29">
        <f>E283*$BO$280</f>
        <v>181.61696000000003</v>
      </c>
      <c r="F280" s="29">
        <f t="shared" ref="F280:AG280" si="721">F283*$BO$280</f>
        <v>188.79388499999999</v>
      </c>
      <c r="G280" s="29">
        <f t="shared" si="721"/>
        <v>196.12054000000001</v>
      </c>
      <c r="H280" s="29">
        <f t="shared" si="721"/>
        <v>202.14057500000001</v>
      </c>
      <c r="I280" s="29">
        <f t="shared" si="721"/>
        <v>206.933615</v>
      </c>
      <c r="J280" s="29">
        <f t="shared" si="721"/>
        <v>206.51165500000005</v>
      </c>
      <c r="K280" s="29">
        <f t="shared" si="721"/>
        <v>211.58084500000001</v>
      </c>
      <c r="L280" s="29">
        <f t="shared" si="721"/>
        <v>211.10638500000005</v>
      </c>
      <c r="M280" s="29">
        <f t="shared" si="721"/>
        <v>211.77919000000003</v>
      </c>
      <c r="N280" s="29">
        <f t="shared" si="721"/>
        <v>214.52277000000001</v>
      </c>
      <c r="O280" s="29">
        <f t="shared" si="721"/>
        <v>214.42942500000004</v>
      </c>
      <c r="P280" s="29">
        <f t="shared" si="721"/>
        <v>207.83388500000001</v>
      </c>
      <c r="Q280" s="29">
        <f t="shared" si="721"/>
        <v>218.47000000000003</v>
      </c>
      <c r="R280" s="29">
        <f t="shared" si="721"/>
        <v>222.54942500000004</v>
      </c>
      <c r="S280" s="29">
        <f t="shared" si="721"/>
        <v>225.00138500000006</v>
      </c>
      <c r="T280" s="29">
        <f t="shared" si="721"/>
        <v>226.79807500000001</v>
      </c>
      <c r="U280" s="29">
        <f t="shared" si="721"/>
        <v>212.24196000000003</v>
      </c>
      <c r="V280" s="29">
        <f t="shared" si="721"/>
        <v>222.402635</v>
      </c>
      <c r="W280" s="29">
        <f t="shared" si="721"/>
        <v>222.26456000000002</v>
      </c>
      <c r="X280" s="29">
        <f t="shared" si="721"/>
        <v>233.32263500000002</v>
      </c>
      <c r="Y280" s="29">
        <f t="shared" si="721"/>
        <v>223.07250000000002</v>
      </c>
      <c r="Z280" s="29">
        <f t="shared" si="721"/>
        <v>220.85584499999999</v>
      </c>
      <c r="AA280" s="29">
        <f t="shared" si="721"/>
        <v>228.78723000000002</v>
      </c>
      <c r="AB280" s="29">
        <f t="shared" si="721"/>
        <v>243.02250000000004</v>
      </c>
      <c r="AC280" s="29">
        <f t="shared" si="721"/>
        <v>254.24192500000004</v>
      </c>
      <c r="AD280" s="29">
        <f t="shared" si="721"/>
        <v>276.35027000000002</v>
      </c>
      <c r="AE280" s="29">
        <f t="shared" si="721"/>
        <v>281.10127500000004</v>
      </c>
      <c r="AF280" s="29">
        <f t="shared" si="721"/>
        <v>272.72983500000004</v>
      </c>
      <c r="AG280" s="29">
        <f t="shared" si="721"/>
        <v>322.36820000000006</v>
      </c>
      <c r="BO280" s="37">
        <v>3.5000000000000003E-2</v>
      </c>
      <c r="BP280" s="36">
        <v>5.4466838574791662E-2</v>
      </c>
    </row>
    <row r="281" spans="1:69" ht="15" customHeight="1" x14ac:dyDescent="0.25">
      <c r="A281" t="s">
        <v>216</v>
      </c>
      <c r="B281" t="s">
        <v>181</v>
      </c>
      <c r="C281" t="s">
        <v>171</v>
      </c>
      <c r="D281" t="s">
        <v>182</v>
      </c>
      <c r="E281" s="29">
        <f>E283*$BO$281</f>
        <v>181.61696000000003</v>
      </c>
      <c r="F281" s="29">
        <f t="shared" ref="F281:AG281" si="722">F283*$BO$281</f>
        <v>188.79388499999999</v>
      </c>
      <c r="G281" s="29">
        <f t="shared" si="722"/>
        <v>196.12054000000001</v>
      </c>
      <c r="H281" s="29">
        <f t="shared" si="722"/>
        <v>202.14057500000001</v>
      </c>
      <c r="I281" s="29">
        <f t="shared" si="722"/>
        <v>206.933615</v>
      </c>
      <c r="J281" s="29">
        <f t="shared" si="722"/>
        <v>206.51165500000005</v>
      </c>
      <c r="K281" s="29">
        <f t="shared" si="722"/>
        <v>211.58084500000001</v>
      </c>
      <c r="L281" s="29">
        <f t="shared" si="722"/>
        <v>211.10638500000005</v>
      </c>
      <c r="M281" s="29">
        <f t="shared" si="722"/>
        <v>211.77919000000003</v>
      </c>
      <c r="N281" s="29">
        <f t="shared" si="722"/>
        <v>214.52277000000001</v>
      </c>
      <c r="O281" s="29">
        <f t="shared" si="722"/>
        <v>214.42942500000004</v>
      </c>
      <c r="P281" s="29">
        <f t="shared" si="722"/>
        <v>207.83388500000001</v>
      </c>
      <c r="Q281" s="29">
        <f t="shared" si="722"/>
        <v>218.47000000000003</v>
      </c>
      <c r="R281" s="29">
        <f t="shared" si="722"/>
        <v>222.54942500000004</v>
      </c>
      <c r="S281" s="29">
        <f t="shared" si="722"/>
        <v>225.00138500000006</v>
      </c>
      <c r="T281" s="29">
        <f t="shared" si="722"/>
        <v>226.79807500000001</v>
      </c>
      <c r="U281" s="29">
        <f t="shared" si="722"/>
        <v>212.24196000000003</v>
      </c>
      <c r="V281" s="29">
        <f t="shared" si="722"/>
        <v>222.402635</v>
      </c>
      <c r="W281" s="29">
        <f t="shared" si="722"/>
        <v>222.26456000000002</v>
      </c>
      <c r="X281" s="29">
        <f t="shared" si="722"/>
        <v>233.32263500000002</v>
      </c>
      <c r="Y281" s="29">
        <f t="shared" si="722"/>
        <v>223.07250000000002</v>
      </c>
      <c r="Z281" s="29">
        <f t="shared" si="722"/>
        <v>220.85584499999999</v>
      </c>
      <c r="AA281" s="29">
        <f t="shared" si="722"/>
        <v>228.78723000000002</v>
      </c>
      <c r="AB281" s="29">
        <f t="shared" si="722"/>
        <v>243.02250000000004</v>
      </c>
      <c r="AC281" s="29">
        <f t="shared" si="722"/>
        <v>254.24192500000004</v>
      </c>
      <c r="AD281" s="29">
        <f t="shared" si="722"/>
        <v>276.35027000000002</v>
      </c>
      <c r="AE281" s="29">
        <f t="shared" si="722"/>
        <v>281.10127500000004</v>
      </c>
      <c r="AF281" s="29">
        <f t="shared" si="722"/>
        <v>272.72983500000004</v>
      </c>
      <c r="AG281" s="29">
        <f t="shared" si="722"/>
        <v>322.36820000000006</v>
      </c>
      <c r="BO281" s="37">
        <v>3.5000000000000003E-2</v>
      </c>
      <c r="BP281" s="36">
        <v>5.592745967671256E-2</v>
      </c>
    </row>
    <row r="282" spans="1:69" ht="15" customHeight="1" x14ac:dyDescent="0.25">
      <c r="A282" t="s">
        <v>216</v>
      </c>
      <c r="B282" t="s">
        <v>183</v>
      </c>
      <c r="C282" t="s">
        <v>2</v>
      </c>
      <c r="D282" t="s">
        <v>184</v>
      </c>
      <c r="E282" s="29">
        <f>E283-SUM(E275:E281)</f>
        <v>714.00520000000051</v>
      </c>
      <c r="F282" s="29">
        <f t="shared" ref="F282" si="723">F283-SUM(F275:F281)</f>
        <v>700.37769999999909</v>
      </c>
      <c r="G282" s="29">
        <f t="shared" ref="G282" si="724">G283-SUM(G275:G281)</f>
        <v>657.46680000000015</v>
      </c>
      <c r="H282" s="29">
        <f t="shared" ref="H282" si="725">H283-SUM(H275:H281)</f>
        <v>624.03349999999864</v>
      </c>
      <c r="I282" s="29">
        <f t="shared" ref="I282" si="726">I283-SUM(I275:I281)</f>
        <v>696.89429999999993</v>
      </c>
      <c r="J282" s="29">
        <f t="shared" ref="J282" si="727">J283-SUM(J275:J281)</f>
        <v>690.51109999999971</v>
      </c>
      <c r="K282" s="29">
        <f t="shared" ref="K282" si="728">K283-SUM(K275:K281)</f>
        <v>494.72789999999804</v>
      </c>
      <c r="L282" s="29">
        <f t="shared" ref="L282" si="729">L283-SUM(L275:L281)</f>
        <v>551.90570000000207</v>
      </c>
      <c r="M282" s="29">
        <f t="shared" ref="M282" si="730">M283-SUM(M275:M281)</f>
        <v>726.805800000001</v>
      </c>
      <c r="N282" s="29">
        <f t="shared" ref="N282" si="731">N283-SUM(N275:N281)</f>
        <v>835.28940000000057</v>
      </c>
      <c r="O282" s="29">
        <f t="shared" ref="O282" si="732">O283-SUM(O275:O281)</f>
        <v>999.42249999999876</v>
      </c>
      <c r="P282" s="29">
        <f t="shared" ref="P282" si="733">P283-SUM(P275:P281)</f>
        <v>1115.8447000000006</v>
      </c>
      <c r="Q282" s="29">
        <f t="shared" ref="Q282" si="734">Q283-SUM(Q275:Q281)</f>
        <v>1090.7889999999989</v>
      </c>
      <c r="R282" s="29">
        <f t="shared" ref="R282" si="735">R283-SUM(R275:R281)</f>
        <v>1035.8774999999996</v>
      </c>
      <c r="S282" s="29">
        <f t="shared" ref="S282" si="736">S283-SUM(S275:S281)</f>
        <v>1158.4166999999998</v>
      </c>
      <c r="T282" s="29">
        <f t="shared" ref="T282" si="737">T283-SUM(T275:T281)</f>
        <v>1224.7945000000009</v>
      </c>
      <c r="U282" s="29">
        <f t="shared" ref="U282" si="738">U283-SUM(U275:U281)</f>
        <v>1418.0612000000001</v>
      </c>
      <c r="V282" s="29">
        <f t="shared" ref="V282" si="739">V283-SUM(V275:V281)</f>
        <v>1489.4416999999994</v>
      </c>
      <c r="W282" s="29">
        <f t="shared" ref="W282" si="740">W283-SUM(W275:W281)</f>
        <v>1660.4582000000009</v>
      </c>
      <c r="X282" s="29">
        <f t="shared" ref="X282" si="741">X283-SUM(X275:X281)</f>
        <v>1528.9526999999989</v>
      </c>
      <c r="Y282" s="29">
        <f t="shared" ref="Y282" si="742">Y283-SUM(Y275:Y281)</f>
        <v>1606.7829999999994</v>
      </c>
      <c r="Z282" s="29">
        <f t="shared" ref="Z282" si="743">Z283-SUM(Z275:Z281)</f>
        <v>1616.227899999999</v>
      </c>
      <c r="AA282" s="29">
        <f t="shared" ref="AA282" si="744">AA283-SUM(AA275:AA281)</f>
        <v>1817.3555999999999</v>
      </c>
      <c r="AB282" s="29">
        <f t="shared" ref="AB282" si="745">AB283-SUM(AB275:AB281)</f>
        <v>1794.1720000000005</v>
      </c>
      <c r="AC282" s="29">
        <f t="shared" ref="AC282" si="746">AC283-SUM(AC275:AC281)</f>
        <v>2051.5055000000002</v>
      </c>
      <c r="AD282" s="29">
        <f t="shared" ref="AD282" si="747">AD283-SUM(AD275:AD281)</f>
        <v>2243.5614000000005</v>
      </c>
      <c r="AE282" s="29">
        <f t="shared" ref="AE282" si="748">AE283-SUM(AE275:AE281)</f>
        <v>2506.1594999999998</v>
      </c>
      <c r="AF282" s="29">
        <f t="shared" ref="AF282" si="749">AF283-SUM(AF275:AF281)</f>
        <v>2306.7417000000005</v>
      </c>
      <c r="AG282" s="29">
        <f t="shared" ref="AG282" si="750">AG283-SUM(AG275:AG281)</f>
        <v>3190.192</v>
      </c>
      <c r="BO282" s="37">
        <v>0.28999999999999998</v>
      </c>
      <c r="BP282" s="36">
        <v>0.32052493918334851</v>
      </c>
    </row>
    <row r="283" spans="1:69" ht="15" customHeight="1" x14ac:dyDescent="0.25">
      <c r="A283" t="s">
        <v>216</v>
      </c>
      <c r="B283" t="s">
        <v>185</v>
      </c>
      <c r="C283" t="s">
        <v>2</v>
      </c>
      <c r="D283" t="s">
        <v>186</v>
      </c>
      <c r="E283" s="29">
        <f>'Energieverbrauch_GHD+A(Landw+F)'!C161</f>
        <v>5189.0560000000005</v>
      </c>
      <c r="F283" s="29">
        <f>'Energieverbrauch_GHD+A(Landw+F)'!D161</f>
        <v>5394.110999999999</v>
      </c>
      <c r="G283" s="29">
        <f>'Energieverbrauch_GHD+A(Landw+F)'!E161</f>
        <v>5603.4439999999995</v>
      </c>
      <c r="H283" s="29">
        <f>'Energieverbrauch_GHD+A(Landw+F)'!F161</f>
        <v>5775.4449999999997</v>
      </c>
      <c r="I283" s="29">
        <f>'Energieverbrauch_GHD+A(Landw+F)'!G161</f>
        <v>5912.3889999999992</v>
      </c>
      <c r="J283" s="29">
        <f>'Energieverbrauch_GHD+A(Landw+F)'!H161</f>
        <v>5900.3330000000005</v>
      </c>
      <c r="K283" s="29">
        <f>'Energieverbrauch_GHD+A(Landw+F)'!I161</f>
        <v>6045.1669999999995</v>
      </c>
      <c r="L283" s="29">
        <f>'Energieverbrauch_GHD+A(Landw+F)'!J161</f>
        <v>6031.6110000000008</v>
      </c>
      <c r="M283" s="29">
        <f>'Energieverbrauch_GHD+A(Landw+F)'!K161</f>
        <v>6050.8339999999998</v>
      </c>
      <c r="N283" s="29">
        <f>'Energieverbrauch_GHD+A(Landw+F)'!L161</f>
        <v>6129.2219999999998</v>
      </c>
      <c r="O283" s="29">
        <f>'Energieverbrauch_GHD+A(Landw+F)'!M161</f>
        <v>6126.5550000000003</v>
      </c>
      <c r="P283" s="29">
        <f>'Energieverbrauch_GHD+A(Landw+F)'!N161</f>
        <v>5938.1109999999999</v>
      </c>
      <c r="Q283" s="29">
        <f>'Energieverbrauch_GHD+A(Landw+F)'!O161</f>
        <v>6242</v>
      </c>
      <c r="R283" s="29">
        <f>'Energieverbrauch_GHD+A(Landw+F)'!P161</f>
        <v>6358.5550000000003</v>
      </c>
      <c r="S283" s="29">
        <f>'Energieverbrauch_GHD+A(Landw+F)'!Q161</f>
        <v>6428.6110000000008</v>
      </c>
      <c r="T283" s="29">
        <f>'Energieverbrauch_GHD+A(Landw+F)'!R161</f>
        <v>6479.9449999999997</v>
      </c>
      <c r="U283" s="29">
        <f>'Energieverbrauch_GHD+A(Landw+F)'!S161</f>
        <v>6064.0560000000005</v>
      </c>
      <c r="V283" s="29">
        <f>'Energieverbrauch_GHD+A(Landw+F)'!T161</f>
        <v>6354.3609999999999</v>
      </c>
      <c r="W283" s="29">
        <f>'Energieverbrauch_GHD+A(Landw+F)'!U161</f>
        <v>6350.4160000000002</v>
      </c>
      <c r="X283" s="29">
        <f>'Energieverbrauch_GHD+A(Landw+F)'!V161</f>
        <v>6666.3609999999999</v>
      </c>
      <c r="Y283" s="29">
        <f>'Energieverbrauch_GHD+A(Landw+F)'!W161</f>
        <v>6373.5</v>
      </c>
      <c r="Z283" s="29">
        <f>'Energieverbrauch_GHD+A(Landw+F)'!X161</f>
        <v>6310.1669999999995</v>
      </c>
      <c r="AA283" s="29">
        <f>'Energieverbrauch_GHD+A(Landw+F)'!Y161</f>
        <v>6536.7780000000002</v>
      </c>
      <c r="AB283" s="29">
        <f>'Energieverbrauch_GHD+A(Landw+F)'!Z161</f>
        <v>6943.5</v>
      </c>
      <c r="AC283" s="29">
        <f>'Energieverbrauch_GHD+A(Landw+F)'!AA161</f>
        <v>7264.0550000000003</v>
      </c>
      <c r="AD283" s="29">
        <f>'Energieverbrauch_GHD+A(Landw+F)'!AB161</f>
        <v>7895.7219999999998</v>
      </c>
      <c r="AE283" s="29">
        <f>'Energieverbrauch_GHD+A(Landw+F)'!AC161</f>
        <v>8031.4650000000001</v>
      </c>
      <c r="AF283" s="29">
        <f>'Energieverbrauch_GHD+A(Landw+F)'!AD161</f>
        <v>7792.2810000000009</v>
      </c>
      <c r="AG283" s="29">
        <f>'Energieverbrauch_GHD+A(Landw+F)'!AE161</f>
        <v>9210.52</v>
      </c>
    </row>
    <row r="284" spans="1:69" ht="15" customHeight="1" x14ac:dyDescent="0.25">
      <c r="A284" t="s">
        <v>217</v>
      </c>
      <c r="B284" t="s">
        <v>168</v>
      </c>
      <c r="C284" t="s">
        <v>2</v>
      </c>
      <c r="D284" t="s">
        <v>169</v>
      </c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>
        <f>Landwirtschaft!X179+Fischerei!X179</f>
        <v>24.385999999999999</v>
      </c>
      <c r="AA284" s="29">
        <f>Landwirtschaft!Y179+Fischerei!Y179</f>
        <v>34.25</v>
      </c>
      <c r="AB284" s="29">
        <f>Landwirtschaft!Z179+Fischerei!Z179</f>
        <v>83.706000000000003</v>
      </c>
      <c r="AC284" s="29">
        <f>Landwirtschaft!AA179+Fischerei!AA179</f>
        <v>84.706000000000003</v>
      </c>
      <c r="AD284" s="29">
        <f>Landwirtschaft!AB179+Fischerei!AB179</f>
        <v>97.569000000000003</v>
      </c>
      <c r="AE284" s="29">
        <f>Landwirtschaft!AC179+Fischerei!AC179</f>
        <v>61.978000000000002</v>
      </c>
      <c r="AF284" s="29">
        <f>Landwirtschaft!AD179+Fischerei!AD179</f>
        <v>55.234999999999999</v>
      </c>
      <c r="AG284" s="29">
        <f>Landwirtschaft!AE179+Fischerei!AE179</f>
        <v>64.688000000000002</v>
      </c>
      <c r="BC284" s="31"/>
      <c r="BD284" s="31"/>
      <c r="BE284" s="31"/>
      <c r="BF284" s="31">
        <f t="shared" ref="BF284:BM284" si="751">Z284/Z292</f>
        <v>0.19862349826919162</v>
      </c>
      <c r="BG284" s="31">
        <f t="shared" si="751"/>
        <v>0.25459383920076112</v>
      </c>
      <c r="BH284" s="31">
        <f t="shared" si="751"/>
        <v>0.34374204357860327</v>
      </c>
      <c r="BI284" s="31">
        <f t="shared" si="751"/>
        <v>9.5525289854173551E-2</v>
      </c>
      <c r="BJ284" s="31">
        <f t="shared" si="751"/>
        <v>0.10651707325593837</v>
      </c>
      <c r="BK284" s="31">
        <f t="shared" si="751"/>
        <v>6.2951289893036236E-2</v>
      </c>
      <c r="BL284" s="31">
        <f t="shared" si="751"/>
        <v>5.2104410692370318E-2</v>
      </c>
      <c r="BM284" s="31">
        <f t="shared" si="751"/>
        <v>5.9556767575958167E-2</v>
      </c>
      <c r="BO284" s="31">
        <v>6.1541702936668989E-2</v>
      </c>
      <c r="BP284" t="s">
        <v>228</v>
      </c>
    </row>
    <row r="285" spans="1:69" ht="15" customHeight="1" x14ac:dyDescent="0.25">
      <c r="A285" t="s">
        <v>217</v>
      </c>
      <c r="B285" t="s">
        <v>170</v>
      </c>
      <c r="C285" t="s">
        <v>171</v>
      </c>
      <c r="D285" t="s">
        <v>172</v>
      </c>
      <c r="Z285" s="29">
        <f>Z292*$BO$285</f>
        <v>22.806547908635661</v>
      </c>
      <c r="AA285" s="29">
        <f t="shared" ref="AA285:AH285" si="752">AA292*$BO$285</f>
        <v>24.989772160887302</v>
      </c>
      <c r="AB285" s="29">
        <f t="shared" si="752"/>
        <v>45.234890714099002</v>
      </c>
      <c r="AC285" s="29">
        <f t="shared" si="752"/>
        <v>164.7196537239314</v>
      </c>
      <c r="AD285" s="29">
        <f t="shared" si="752"/>
        <v>170.15403009588931</v>
      </c>
      <c r="AE285" s="29">
        <f t="shared" si="752"/>
        <v>182.88687331639377</v>
      </c>
      <c r="AF285" s="29">
        <f t="shared" si="752"/>
        <v>196.91984301877594</v>
      </c>
      <c r="AG285" s="29">
        <f t="shared" si="752"/>
        <v>201.76332035675006</v>
      </c>
      <c r="AH285" s="29" t="e">
        <f t="shared" si="752"/>
        <v>#VALUE!</v>
      </c>
      <c r="BO285" s="31">
        <v>0.18575889153847006</v>
      </c>
      <c r="BP285" t="s">
        <v>228</v>
      </c>
    </row>
    <row r="286" spans="1:69" ht="15" customHeight="1" x14ac:dyDescent="0.25">
      <c r="A286" t="s">
        <v>217</v>
      </c>
      <c r="B286" t="s">
        <v>173</v>
      </c>
      <c r="C286" t="s">
        <v>171</v>
      </c>
      <c r="D286" t="s">
        <v>174</v>
      </c>
      <c r="Z286" s="29">
        <f>Z292*$BO4286</f>
        <v>0</v>
      </c>
      <c r="AA286" s="29">
        <f t="shared" ref="AA286:AH286" si="753">AA292*$BO4286</f>
        <v>0</v>
      </c>
      <c r="AB286" s="29">
        <f t="shared" si="753"/>
        <v>0</v>
      </c>
      <c r="AC286" s="29">
        <f t="shared" si="753"/>
        <v>0</v>
      </c>
      <c r="AD286" s="29">
        <f t="shared" si="753"/>
        <v>0</v>
      </c>
      <c r="AE286" s="29">
        <f t="shared" si="753"/>
        <v>0</v>
      </c>
      <c r="AF286" s="29">
        <f t="shared" si="753"/>
        <v>0</v>
      </c>
      <c r="AG286" s="29">
        <f t="shared" si="753"/>
        <v>0</v>
      </c>
      <c r="AH286" s="29" t="e">
        <f t="shared" si="753"/>
        <v>#VALUE!</v>
      </c>
      <c r="BO286" s="31">
        <v>0.36479217219972854</v>
      </c>
      <c r="BP286" t="s">
        <v>228</v>
      </c>
    </row>
    <row r="287" spans="1:69" ht="15" customHeight="1" x14ac:dyDescent="0.25">
      <c r="A287" t="s">
        <v>217</v>
      </c>
      <c r="B287" t="s">
        <v>175</v>
      </c>
      <c r="C287" t="s">
        <v>171</v>
      </c>
      <c r="D287" t="s">
        <v>176</v>
      </c>
      <c r="Z287" s="29">
        <f>Z292*$BO$287</f>
        <v>7.3627405479235311</v>
      </c>
      <c r="AA287" s="29">
        <f t="shared" ref="AA287:AH287" si="754">AA292*$BO$287</f>
        <v>8.0675606632543833</v>
      </c>
      <c r="AB287" s="29">
        <f t="shared" si="754"/>
        <v>14.603383439519861</v>
      </c>
      <c r="AC287" s="29">
        <f t="shared" si="754"/>
        <v>53.17718746263624</v>
      </c>
      <c r="AD287" s="29">
        <f t="shared" si="754"/>
        <v>54.931591655098082</v>
      </c>
      <c r="AE287" s="29">
        <f t="shared" si="754"/>
        <v>59.042192761654128</v>
      </c>
      <c r="AF287" s="29">
        <f t="shared" si="754"/>
        <v>63.572519554179756</v>
      </c>
      <c r="AG287" s="29">
        <f t="shared" si="754"/>
        <v>65.136161150975198</v>
      </c>
      <c r="AH287" s="29" t="e">
        <f t="shared" si="754"/>
        <v>#VALUE!</v>
      </c>
      <c r="BO287" s="31">
        <v>5.9969379335561242E-2</v>
      </c>
      <c r="BP287" t="s">
        <v>228</v>
      </c>
    </row>
    <row r="288" spans="1:69" ht="15" customHeight="1" x14ac:dyDescent="0.25">
      <c r="A288" t="s">
        <v>217</v>
      </c>
      <c r="B288" t="s">
        <v>177</v>
      </c>
      <c r="C288" t="s">
        <v>171</v>
      </c>
      <c r="D288" t="s">
        <v>178</v>
      </c>
      <c r="Z288" s="29">
        <f>Z292*$BO$288</f>
        <v>20.249339245466743</v>
      </c>
      <c r="AA288" s="29">
        <f t="shared" ref="AA288:AH288" si="755">AA292*$BO$288</f>
        <v>22.18776713511831</v>
      </c>
      <c r="AB288" s="29">
        <f t="shared" si="755"/>
        <v>40.162880040892603</v>
      </c>
      <c r="AC288" s="29">
        <f t="shared" si="755"/>
        <v>146.25028575187079</v>
      </c>
      <c r="AD288" s="29">
        <f t="shared" si="755"/>
        <v>151.07532684025301</v>
      </c>
      <c r="AE288" s="29">
        <f t="shared" si="755"/>
        <v>162.38048634813751</v>
      </c>
      <c r="AF288" s="29">
        <f t="shared" si="755"/>
        <v>174.83999426065665</v>
      </c>
      <c r="AG288" s="29">
        <f t="shared" si="755"/>
        <v>179.14039150346917</v>
      </c>
      <c r="AH288" s="29" t="e">
        <f t="shared" si="755"/>
        <v>#VALUE!</v>
      </c>
      <c r="BO288" s="31">
        <v>0.16493047644444508</v>
      </c>
      <c r="BP288" t="s">
        <v>228</v>
      </c>
    </row>
    <row r="289" spans="1:68" ht="15" customHeight="1" x14ac:dyDescent="0.25">
      <c r="A289" t="s">
        <v>217</v>
      </c>
      <c r="B289" t="s">
        <v>179</v>
      </c>
      <c r="C289" t="s">
        <v>171</v>
      </c>
      <c r="D289" t="s">
        <v>180</v>
      </c>
      <c r="Z289" s="29">
        <f>Z292*$BO$289</f>
        <v>7.8650973082998261</v>
      </c>
      <c r="AA289" s="29">
        <f t="shared" ref="AA289:AH289" si="756">AA292*$BO$289</f>
        <v>8.6180070103112136</v>
      </c>
      <c r="AB289" s="29">
        <f t="shared" si="756"/>
        <v>15.599766287381993</v>
      </c>
      <c r="AC289" s="29">
        <f t="shared" si="756"/>
        <v>56.805445099283084</v>
      </c>
      <c r="AD289" s="29">
        <f t="shared" si="756"/>
        <v>58.67955156846908</v>
      </c>
      <c r="AE289" s="29">
        <f t="shared" si="756"/>
        <v>63.070617298441896</v>
      </c>
      <c r="AF289" s="29">
        <f t="shared" si="756"/>
        <v>67.910046425366758</v>
      </c>
      <c r="AG289" s="29">
        <f t="shared" si="756"/>
        <v>69.580374645416541</v>
      </c>
      <c r="AH289" s="29" t="e">
        <f t="shared" si="756"/>
        <v>#VALUE!</v>
      </c>
      <c r="BO289" s="31">
        <v>6.4061065431071693E-2</v>
      </c>
      <c r="BP289" t="s">
        <v>228</v>
      </c>
    </row>
    <row r="290" spans="1:68" ht="15" customHeight="1" x14ac:dyDescent="0.25">
      <c r="A290" t="s">
        <v>217</v>
      </c>
      <c r="B290" t="s">
        <v>181</v>
      </c>
      <c r="C290" t="s">
        <v>171</v>
      </c>
      <c r="D290" t="s">
        <v>182</v>
      </c>
      <c r="Z290" s="29">
        <f>Z292*$BO$290</f>
        <v>5.5779277638023741</v>
      </c>
      <c r="AA290" s="29">
        <f t="shared" ref="AA290:AH290" si="757">AA292*$BO$290</f>
        <v>6.1118913965286579</v>
      </c>
      <c r="AB290" s="29">
        <f t="shared" si="757"/>
        <v>11.063355744040493</v>
      </c>
      <c r="AC290" s="29">
        <f t="shared" si="757"/>
        <v>40.286427101171689</v>
      </c>
      <c r="AD290" s="29">
        <f t="shared" si="757"/>
        <v>41.61554358848619</v>
      </c>
      <c r="AE290" s="29">
        <f t="shared" si="757"/>
        <v>44.72968782444493</v>
      </c>
      <c r="AF290" s="29">
        <f t="shared" si="757"/>
        <v>48.161811424434227</v>
      </c>
      <c r="AG290" s="29">
        <f t="shared" si="757"/>
        <v>49.346408357958026</v>
      </c>
      <c r="AH290" s="29" t="e">
        <f t="shared" si="757"/>
        <v>#VALUE!</v>
      </c>
      <c r="BO290" s="31">
        <v>4.543211373490022E-2</v>
      </c>
      <c r="BP290" t="s">
        <v>228</v>
      </c>
    </row>
    <row r="291" spans="1:68" ht="15" customHeight="1" x14ac:dyDescent="0.25">
      <c r="A291" t="s">
        <v>217</v>
      </c>
      <c r="B291" t="s">
        <v>183</v>
      </c>
      <c r="C291" t="s">
        <v>2</v>
      </c>
      <c r="D291" t="s">
        <v>184</v>
      </c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>
        <f t="shared" ref="Z291" si="758">Z292-SUM(Z284:Z290)</f>
        <v>34.527347225871864</v>
      </c>
      <c r="AA291" s="29">
        <f t="shared" ref="AA291" si="759">AA292-SUM(AA284:AA290)</f>
        <v>30.303001633900152</v>
      </c>
      <c r="AB291" s="29">
        <f t="shared" ref="AB291" si="760">AB292-SUM(AB284:AB290)</f>
        <v>33.143723774066075</v>
      </c>
      <c r="AC291" s="29">
        <f t="shared" ref="AC291" si="761">AC292-SUM(AC284:AC290)</f>
        <v>340.79400086110684</v>
      </c>
      <c r="AD291" s="29">
        <f t="shared" ref="AD291" si="762">AD292-SUM(AD284:AD290)</f>
        <v>341.96895625180423</v>
      </c>
      <c r="AE291" s="29">
        <f t="shared" ref="AE291" si="763">AE292-SUM(AE284:AE290)</f>
        <v>410.4511424509277</v>
      </c>
      <c r="AF291" s="29">
        <f t="shared" ref="AF291" si="764">AF292-SUM(AF284:AF290)</f>
        <v>453.44378531658663</v>
      </c>
      <c r="AG291" s="29">
        <f t="shared" ref="AG291" si="765">AG292-SUM(AG284:AG290)</f>
        <v>456.50234398543125</v>
      </c>
      <c r="AH291" s="29" t="e">
        <f t="shared" ref="AH291" si="766">AH292-SUM(AH284:AH290)</f>
        <v>#VALUE!</v>
      </c>
    </row>
    <row r="292" spans="1:68" ht="15" customHeight="1" x14ac:dyDescent="0.25">
      <c r="A292" t="s">
        <v>217</v>
      </c>
      <c r="B292" t="s">
        <v>185</v>
      </c>
      <c r="C292" t="s">
        <v>2</v>
      </c>
      <c r="D292" t="s">
        <v>186</v>
      </c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>
        <f>'Energieverbrauch_GHD+A(Landw+F)'!X173</f>
        <v>122.77499999999999</v>
      </c>
      <c r="AA292" s="29">
        <f>'Energieverbrauch_GHD+A(Landw+F)'!Y173</f>
        <v>134.52800000000002</v>
      </c>
      <c r="AB292" s="29">
        <f>'Energieverbrauch_GHD+A(Landw+F)'!Z173</f>
        <v>243.51400000000001</v>
      </c>
      <c r="AC292" s="29">
        <f>'Energieverbrauch_GHD+A(Landw+F)'!AA173</f>
        <v>886.73900000000003</v>
      </c>
      <c r="AD292" s="29">
        <f>'Energieverbrauch_GHD+A(Landw+F)'!AB173</f>
        <v>915.99399999999991</v>
      </c>
      <c r="AE292" s="29">
        <f>'Energieverbrauch_GHD+A(Landw+F)'!AC173</f>
        <v>984.53899999999999</v>
      </c>
      <c r="AF292" s="29">
        <f>'Energieverbrauch_GHD+A(Landw+F)'!AD173</f>
        <v>1060.0829999999999</v>
      </c>
      <c r="AG292" s="29">
        <f>'Energieverbrauch_GHD+A(Landw+F)'!AE173</f>
        <v>1086.1570000000002</v>
      </c>
      <c r="AH292" s="29" t="e">
        <f>'Energieverbrauch_GHD+A(Landw+F)'!AF173</f>
        <v>#VALUE!</v>
      </c>
    </row>
    <row r="293" spans="1:68" ht="15" customHeight="1" x14ac:dyDescent="0.25">
      <c r="A293" t="s">
        <v>218</v>
      </c>
      <c r="B293" t="s">
        <v>168</v>
      </c>
      <c r="C293" t="s">
        <v>2</v>
      </c>
      <c r="D293" t="s">
        <v>169</v>
      </c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>
        <f>Landwirtschaft!AA203+Fischerei!AA203</f>
        <v>151.49299999999999</v>
      </c>
      <c r="AD293" s="29">
        <f>Landwirtschaft!AB203+Fischerei!AB203</f>
        <v>191.041</v>
      </c>
      <c r="AE293" s="29">
        <f>Landwirtschaft!AC203+Fischerei!AC203</f>
        <v>211.042</v>
      </c>
      <c r="AF293" s="29">
        <f>Landwirtschaft!AD203+Fischerei!AD203</f>
        <v>218.75200000000001</v>
      </c>
      <c r="AG293" s="29">
        <f>Landwirtschaft!AE203+Fischerei!AE203</f>
        <v>490.988</v>
      </c>
      <c r="BC293" s="31"/>
      <c r="BD293" s="31"/>
      <c r="BE293" s="31"/>
      <c r="BF293" s="31"/>
      <c r="BG293" s="31"/>
      <c r="BH293" s="31"/>
      <c r="BI293" s="31">
        <f t="shared" ref="BI293:BM293" si="767">AC293/AC301</f>
        <v>7.3729051951452407E-2</v>
      </c>
      <c r="BJ293" s="31">
        <f t="shared" si="767"/>
        <v>4.3906096052815737E-2</v>
      </c>
      <c r="BK293" s="31">
        <f t="shared" si="767"/>
        <v>4.000894808782017E-2</v>
      </c>
      <c r="BL293" s="31">
        <f t="shared" si="767"/>
        <v>5.0233010145712291E-2</v>
      </c>
      <c r="BM293" s="31">
        <f t="shared" si="767"/>
        <v>0.10804494603562181</v>
      </c>
      <c r="BO293" s="31">
        <v>6.1541702936668989E-2</v>
      </c>
      <c r="BP293" t="s">
        <v>228</v>
      </c>
    </row>
    <row r="294" spans="1:68" ht="15" customHeight="1" x14ac:dyDescent="0.25">
      <c r="A294" t="s">
        <v>218</v>
      </c>
      <c r="B294" t="s">
        <v>170</v>
      </c>
      <c r="C294" t="s">
        <v>171</v>
      </c>
      <c r="D294" t="s">
        <v>172</v>
      </c>
      <c r="AC294" s="38">
        <f>AC301*$BO$294</f>
        <v>381.68362417527442</v>
      </c>
      <c r="AD294" s="38">
        <f t="shared" ref="AD294:AG294" si="768">AD301*$BO$294</f>
        <v>808.2605284631087</v>
      </c>
      <c r="AE294" s="38">
        <f t="shared" si="768"/>
        <v>979.85400420952965</v>
      </c>
      <c r="AF294" s="38">
        <f t="shared" si="768"/>
        <v>808.93278989158637</v>
      </c>
      <c r="AG294" s="38">
        <f t="shared" si="768"/>
        <v>844.14301626492022</v>
      </c>
      <c r="BO294" s="31">
        <v>0.18575889153847006</v>
      </c>
      <c r="BP294" t="s">
        <v>228</v>
      </c>
    </row>
    <row r="295" spans="1:68" ht="15" customHeight="1" x14ac:dyDescent="0.25">
      <c r="A295" t="s">
        <v>218</v>
      </c>
      <c r="B295" t="s">
        <v>173</v>
      </c>
      <c r="C295" t="s">
        <v>171</v>
      </c>
      <c r="D295" t="s">
        <v>174</v>
      </c>
      <c r="AC295" s="38">
        <f>AC301*$BO$295</f>
        <v>749.54796081525944</v>
      </c>
      <c r="AD295" s="38">
        <f t="shared" ref="AD295:AG295" si="769">AD301*$BO$295</f>
        <v>1587.2570698468883</v>
      </c>
      <c r="AE295" s="38">
        <f t="shared" si="769"/>
        <v>1924.2312853711824</v>
      </c>
      <c r="AF295" s="38">
        <f t="shared" si="769"/>
        <v>1588.5772527180791</v>
      </c>
      <c r="AG295" s="38">
        <f t="shared" si="769"/>
        <v>1657.7228793741931</v>
      </c>
      <c r="BO295" s="31">
        <v>0.36479217219972854</v>
      </c>
      <c r="BP295" t="s">
        <v>228</v>
      </c>
    </row>
    <row r="296" spans="1:68" ht="15" customHeight="1" x14ac:dyDescent="0.25">
      <c r="A296" t="s">
        <v>218</v>
      </c>
      <c r="B296" t="s">
        <v>175</v>
      </c>
      <c r="C296" t="s">
        <v>171</v>
      </c>
      <c r="D296" t="s">
        <v>176</v>
      </c>
      <c r="AC296" s="38">
        <f>AC301*$BO$296</f>
        <v>123.22064292464042</v>
      </c>
      <c r="AD296" s="38">
        <f t="shared" ref="AD296:AG296" si="770">AD301*$BO$296</f>
        <v>260.93438560020263</v>
      </c>
      <c r="AE296" s="38">
        <f t="shared" si="770"/>
        <v>316.330679975772</v>
      </c>
      <c r="AF296" s="38">
        <f t="shared" si="770"/>
        <v>261.15141478401796</v>
      </c>
      <c r="AG296" s="38">
        <f t="shared" si="770"/>
        <v>272.51849069831491</v>
      </c>
      <c r="BO296" s="31">
        <v>5.9969379335561242E-2</v>
      </c>
      <c r="BP296" t="s">
        <v>228</v>
      </c>
    </row>
    <row r="297" spans="1:68" ht="15" customHeight="1" x14ac:dyDescent="0.25">
      <c r="A297" t="s">
        <v>218</v>
      </c>
      <c r="B297" t="s">
        <v>177</v>
      </c>
      <c r="C297" t="s">
        <v>171</v>
      </c>
      <c r="D297" t="s">
        <v>178</v>
      </c>
      <c r="AC297" s="38">
        <f>AC301*$BO$297</f>
        <v>338.88693814278889</v>
      </c>
      <c r="AD297" s="38">
        <f t="shared" ref="AD297:AG297" si="771">AD301*$BO$297</f>
        <v>717.63344918028906</v>
      </c>
      <c r="AE297" s="38">
        <f t="shared" si="771"/>
        <v>869.98682228251016</v>
      </c>
      <c r="AF297" s="38">
        <f t="shared" si="771"/>
        <v>718.23033257454142</v>
      </c>
      <c r="AG297" s="38">
        <f t="shared" si="771"/>
        <v>749.49257452363315</v>
      </c>
      <c r="BO297" s="31">
        <v>0.16493047644444508</v>
      </c>
      <c r="BP297" t="s">
        <v>228</v>
      </c>
    </row>
    <row r="298" spans="1:68" ht="15" customHeight="1" x14ac:dyDescent="0.25">
      <c r="A298" t="s">
        <v>218</v>
      </c>
      <c r="B298" t="s">
        <v>179</v>
      </c>
      <c r="C298" t="s">
        <v>171</v>
      </c>
      <c r="D298" t="s">
        <v>180</v>
      </c>
      <c r="AC298" s="38">
        <f>AC301*$BO$298</f>
        <v>131.62793672892423</v>
      </c>
      <c r="AD298" s="38">
        <f t="shared" ref="AD298:AG298" si="772">AD301*$BO$298</f>
        <v>278.73783144590271</v>
      </c>
      <c r="AE298" s="38">
        <f t="shared" si="772"/>
        <v>337.91379221039722</v>
      </c>
      <c r="AF298" s="38">
        <f t="shared" si="772"/>
        <v>278.96966844169776</v>
      </c>
      <c r="AG298" s="38">
        <f t="shared" si="772"/>
        <v>291.11231527202648</v>
      </c>
      <c r="BO298" s="31">
        <v>6.4061065431071693E-2</v>
      </c>
      <c r="BP298" t="s">
        <v>228</v>
      </c>
    </row>
    <row r="299" spans="1:68" ht="15" customHeight="1" x14ac:dyDescent="0.25">
      <c r="A299" t="s">
        <v>218</v>
      </c>
      <c r="B299" t="s">
        <v>181</v>
      </c>
      <c r="C299" t="s">
        <v>171</v>
      </c>
      <c r="D299" t="s">
        <v>182</v>
      </c>
      <c r="AC299" s="38">
        <f>AC301*$BO$299</f>
        <v>93.35054532605659</v>
      </c>
      <c r="AD299" s="38">
        <f t="shared" ref="AD299:AG299" si="773">AD301*$BO$299</f>
        <v>197.68089673899522</v>
      </c>
      <c r="AE299" s="38">
        <f t="shared" si="773"/>
        <v>239.64849377681315</v>
      </c>
      <c r="AF299" s="38">
        <f t="shared" si="773"/>
        <v>197.84531555860181</v>
      </c>
      <c r="AG299" s="38">
        <f t="shared" si="773"/>
        <v>206.45688185282467</v>
      </c>
      <c r="BO299" s="31">
        <v>4.543211373490022E-2</v>
      </c>
      <c r="BP299" t="s">
        <v>228</v>
      </c>
    </row>
    <row r="300" spans="1:68" ht="15" customHeight="1" x14ac:dyDescent="0.25">
      <c r="A300" t="s">
        <v>218</v>
      </c>
      <c r="B300" t="s">
        <v>183</v>
      </c>
      <c r="C300" t="s">
        <v>2</v>
      </c>
      <c r="D300" t="s">
        <v>184</v>
      </c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>
        <f t="shared" ref="AC300" si="774">AC301-SUM(AC293:AC299)</f>
        <v>84.915351887055976</v>
      </c>
      <c r="AD300" s="29">
        <f t="shared" ref="AD300" si="775">AD301-SUM(AD293:AD299)</f>
        <v>309.58183872461359</v>
      </c>
      <c r="AE300" s="29">
        <f t="shared" ref="AE300" si="776">AE301-SUM(AE293:AE299)</f>
        <v>395.86292217379651</v>
      </c>
      <c r="AF300" s="29">
        <f t="shared" ref="AF300" si="777">AF301-SUM(AF293:AF299)</f>
        <v>282.28722603147571</v>
      </c>
      <c r="AG300" s="29">
        <f t="shared" ref="AG300" si="778">AG301-SUM(AG293:AG299)</f>
        <v>31.859842014087008</v>
      </c>
      <c r="BO300" s="31"/>
    </row>
    <row r="301" spans="1:68" ht="15" customHeight="1" x14ac:dyDescent="0.25">
      <c r="A301" t="s">
        <v>218</v>
      </c>
      <c r="B301" t="s">
        <v>185</v>
      </c>
      <c r="C301" t="s">
        <v>2</v>
      </c>
      <c r="D301" t="s">
        <v>186</v>
      </c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>
        <f>'Energieverbrauch_GHD+A(Landw+F)'!AA197</f>
        <v>2054.7260000000001</v>
      </c>
      <c r="AD301" s="29">
        <f>'Energieverbrauch_GHD+A(Landw+F)'!AB197</f>
        <v>4351.1270000000004</v>
      </c>
      <c r="AE301" s="29">
        <f>'Energieverbrauch_GHD+A(Landw+F)'!AC197</f>
        <v>5274.8700000000008</v>
      </c>
      <c r="AF301" s="29">
        <f>'Energieverbrauch_GHD+A(Landw+F)'!AD197</f>
        <v>4354.7460000000001</v>
      </c>
      <c r="AG301" s="29">
        <f>'Energieverbrauch_GHD+A(Landw+F)'!AE197</f>
        <v>4544.2939999999999</v>
      </c>
      <c r="AH301" s="29" t="e">
        <f>'Energieverbrauch_GHD+A(Landw+F)'!AF197</f>
        <v>#VALUE!</v>
      </c>
    </row>
    <row r="302" spans="1:68" ht="15" customHeight="1" x14ac:dyDescent="0.25">
      <c r="A302" t="s">
        <v>219</v>
      </c>
      <c r="B302" t="s">
        <v>168</v>
      </c>
      <c r="C302" t="s">
        <v>2</v>
      </c>
      <c r="D302" t="s">
        <v>169</v>
      </c>
      <c r="E302" s="29">
        <f>Landwirtschaft!C185+Fischerei!C185</f>
        <v>897.38900000000001</v>
      </c>
      <c r="F302" s="29">
        <f>Landwirtschaft!D185+Fischerei!D185</f>
        <v>701.44399999999996</v>
      </c>
      <c r="G302" s="29">
        <f>Landwirtschaft!E185+Fischerei!E185</f>
        <v>707.44399999999996</v>
      </c>
      <c r="H302" s="29">
        <f>Landwirtschaft!F185+Fischerei!F185</f>
        <v>636.97199999999998</v>
      </c>
      <c r="I302" s="29">
        <f>Landwirtschaft!G185+Fischerei!G185</f>
        <v>1541.8889999999999</v>
      </c>
      <c r="J302" s="29">
        <f>Landwirtschaft!H185+Fischerei!H185</f>
        <v>1638.806</v>
      </c>
      <c r="K302" s="29">
        <f>Landwirtschaft!I185+Fischerei!I185</f>
        <v>1215.056</v>
      </c>
      <c r="L302" s="29">
        <f>Landwirtschaft!J185+Fischerei!J185</f>
        <v>889.41700000000003</v>
      </c>
      <c r="M302" s="29">
        <f>Landwirtschaft!K185+Fischerei!K185</f>
        <v>744.44399999999996</v>
      </c>
      <c r="N302" s="29">
        <f>Landwirtschaft!L185+Fischerei!L185</f>
        <v>555.04300000000001</v>
      </c>
      <c r="O302" s="29">
        <f>Landwirtschaft!M185+Fischerei!M185</f>
        <v>653.34900000000005</v>
      </c>
      <c r="P302" s="29">
        <f>Landwirtschaft!N185+Fischerei!N185</f>
        <v>660.75</v>
      </c>
      <c r="Q302" s="29">
        <f>Landwirtschaft!O185+Fischerei!O185</f>
        <v>367.08300000000003</v>
      </c>
      <c r="R302" s="29">
        <f>Landwirtschaft!P185+Fischerei!P185</f>
        <v>322.83499999999998</v>
      </c>
      <c r="S302" s="29">
        <f>Landwirtschaft!Q185+Fischerei!Q185</f>
        <v>704.44100000000003</v>
      </c>
      <c r="T302" s="29">
        <f>Landwirtschaft!R185+Fischerei!R185</f>
        <v>413.678</v>
      </c>
      <c r="U302" s="29">
        <f>Landwirtschaft!S185+Fischerei!S185</f>
        <v>354.75099999999998</v>
      </c>
      <c r="V302" s="29">
        <f>Landwirtschaft!T185+Fischerei!T185</f>
        <v>277.24900000000002</v>
      </c>
      <c r="W302" s="29">
        <f>Landwirtschaft!U185+Fischerei!U185</f>
        <v>285.94499999999999</v>
      </c>
      <c r="X302" s="29">
        <f>Landwirtschaft!V185+Fischerei!V185</f>
        <v>230.96</v>
      </c>
      <c r="Y302" s="29">
        <f>Landwirtschaft!W185+Fischerei!W185</f>
        <v>247.62299999999999</v>
      </c>
      <c r="Z302" s="29">
        <f>Landwirtschaft!X185+Fischerei!X185</f>
        <v>241.38900000000001</v>
      </c>
      <c r="AA302" s="29">
        <f>Landwirtschaft!Y185+Fischerei!Y185</f>
        <v>298.55599999999998</v>
      </c>
      <c r="AB302" s="29">
        <f>Landwirtschaft!Z185+Fischerei!Z185</f>
        <v>277.5</v>
      </c>
      <c r="AC302" s="29">
        <f>Landwirtschaft!AA185+Fischerei!AA185</f>
        <v>264.964</v>
      </c>
      <c r="AD302" s="29">
        <f>Landwirtschaft!AB185+Fischerei!AB185</f>
        <v>272.80200000000002</v>
      </c>
      <c r="AE302" s="29">
        <f>Landwirtschaft!AC185+Fischerei!AC185</f>
        <v>255.41399999999999</v>
      </c>
      <c r="AF302" s="29">
        <f>Landwirtschaft!AD185+Fischerei!AD185</f>
        <v>246.64699999999999</v>
      </c>
      <c r="AG302" s="29">
        <f>Landwirtschaft!AE185+Fischerei!AE185</f>
        <v>228.352</v>
      </c>
      <c r="BC302" s="31">
        <f>W302/W310</f>
        <v>0.11591146228139797</v>
      </c>
      <c r="BD302" s="31">
        <f t="shared" ref="BD302:BM302" si="779">X302/X310</f>
        <v>7.5922711100869442E-2</v>
      </c>
      <c r="BE302" s="31">
        <f t="shared" si="779"/>
        <v>8.3431745121498826E-2</v>
      </c>
      <c r="BF302" s="31">
        <f t="shared" si="779"/>
        <v>9.1461591769445669E-2</v>
      </c>
      <c r="BG302" s="31">
        <f t="shared" si="779"/>
        <v>0.10093843301937282</v>
      </c>
      <c r="BH302" s="31">
        <f t="shared" si="779"/>
        <v>0.10571311783603153</v>
      </c>
      <c r="BI302" s="31">
        <f t="shared" si="779"/>
        <v>0.10411809617968275</v>
      </c>
      <c r="BJ302" s="31">
        <f t="shared" si="779"/>
        <v>9.9676419392036766E-2</v>
      </c>
      <c r="BK302" s="31">
        <f t="shared" si="779"/>
        <v>9.3495123987725498E-2</v>
      </c>
      <c r="BL302" s="31">
        <f t="shared" si="779"/>
        <v>8.9925455575591895E-2</v>
      </c>
      <c r="BM302" s="31">
        <f t="shared" si="779"/>
        <v>8.4799155692262901E-2</v>
      </c>
      <c r="BO302" s="31">
        <f>AVERAGE(BC302:BM302)</f>
        <v>9.5035755632356E-2</v>
      </c>
    </row>
    <row r="303" spans="1:68" ht="15" customHeight="1" x14ac:dyDescent="0.25">
      <c r="A303" t="s">
        <v>219</v>
      </c>
      <c r="B303" t="s">
        <v>170</v>
      </c>
      <c r="C303" t="s">
        <v>171</v>
      </c>
      <c r="D303" t="s">
        <v>172</v>
      </c>
      <c r="E303" s="29">
        <f>E310*$BO$303</f>
        <v>170.26396831780181</v>
      </c>
      <c r="F303" s="29">
        <f t="shared" ref="F303:AG303" si="780">F310*$BO$303</f>
        <v>162.85942748462975</v>
      </c>
      <c r="G303" s="29">
        <f t="shared" si="780"/>
        <v>161.21486221514911</v>
      </c>
      <c r="H303" s="29">
        <f t="shared" si="780"/>
        <v>161.98880467373201</v>
      </c>
      <c r="I303" s="29">
        <f t="shared" si="780"/>
        <v>249.20734819341362</v>
      </c>
      <c r="J303" s="29">
        <f t="shared" si="780"/>
        <v>301.86728743110604</v>
      </c>
      <c r="K303" s="29">
        <f t="shared" si="780"/>
        <v>257.88859429920927</v>
      </c>
      <c r="L303" s="29">
        <f t="shared" si="780"/>
        <v>230.11347825128385</v>
      </c>
      <c r="M303" s="29">
        <f t="shared" si="780"/>
        <v>311.937408003813</v>
      </c>
      <c r="N303" s="29">
        <f t="shared" si="780"/>
        <v>409.30064337570036</v>
      </c>
      <c r="O303" s="29">
        <f t="shared" si="780"/>
        <v>289.19741469724909</v>
      </c>
      <c r="P303" s="29">
        <f t="shared" si="780"/>
        <v>254.66679025882382</v>
      </c>
      <c r="Q303" s="29">
        <f t="shared" si="780"/>
        <v>325.90696945322111</v>
      </c>
      <c r="R303" s="29">
        <f t="shared" si="780"/>
        <v>411.28821154887186</v>
      </c>
      <c r="S303" s="29">
        <f t="shared" si="780"/>
        <v>426.34961144735558</v>
      </c>
      <c r="T303" s="29">
        <f t="shared" si="780"/>
        <v>399.04715489963638</v>
      </c>
      <c r="U303" s="29">
        <f t="shared" si="780"/>
        <v>369.93175438098899</v>
      </c>
      <c r="V303" s="29">
        <f t="shared" si="780"/>
        <v>358.23355666090157</v>
      </c>
      <c r="W303" s="29">
        <f t="shared" si="780"/>
        <v>308.14376591058834</v>
      </c>
      <c r="X303" s="29">
        <f t="shared" si="780"/>
        <v>379.98138971108659</v>
      </c>
      <c r="Y303" s="29">
        <f t="shared" si="780"/>
        <v>370.72930483257892</v>
      </c>
      <c r="Z303" s="29">
        <f t="shared" si="780"/>
        <v>329.66738548221355</v>
      </c>
      <c r="AA303" s="29">
        <f t="shared" si="780"/>
        <v>369.45921979079867</v>
      </c>
      <c r="AB303" s="29">
        <f t="shared" si="780"/>
        <v>327.89241415612207</v>
      </c>
      <c r="AC303" s="29">
        <f t="shared" si="780"/>
        <v>317.87612980027262</v>
      </c>
      <c r="AD303" s="29">
        <f t="shared" si="780"/>
        <v>341.86322470568933</v>
      </c>
      <c r="AE303" s="29">
        <f t="shared" si="780"/>
        <v>341.23455259561058</v>
      </c>
      <c r="AF303" s="29">
        <f t="shared" si="780"/>
        <v>342.60244217984894</v>
      </c>
      <c r="AG303" s="29">
        <f t="shared" si="780"/>
        <v>336.36481071531495</v>
      </c>
      <c r="BO303" s="31">
        <v>0.12491001591072788</v>
      </c>
      <c r="BP303" t="s">
        <v>229</v>
      </c>
    </row>
    <row r="304" spans="1:68" ht="15" customHeight="1" x14ac:dyDescent="0.25">
      <c r="A304" t="s">
        <v>219</v>
      </c>
      <c r="B304" t="s">
        <v>173</v>
      </c>
      <c r="C304" t="s">
        <v>171</v>
      </c>
      <c r="D304" t="s">
        <v>174</v>
      </c>
      <c r="E304" s="29">
        <f>E310*$BO$304</f>
        <v>156.72728936443923</v>
      </c>
      <c r="F304" s="29">
        <f t="shared" ref="F304:AG304" si="781">F310*$BO$304</f>
        <v>149.91143968563182</v>
      </c>
      <c r="G304" s="29">
        <f t="shared" si="781"/>
        <v>148.39762405326323</v>
      </c>
      <c r="H304" s="29">
        <f t="shared" si="781"/>
        <v>149.11003493418045</v>
      </c>
      <c r="I304" s="29">
        <f t="shared" si="781"/>
        <v>229.39434900960231</v>
      </c>
      <c r="J304" s="29">
        <f t="shared" si="781"/>
        <v>277.86760859800046</v>
      </c>
      <c r="K304" s="29">
        <f t="shared" si="781"/>
        <v>237.38540069193698</v>
      </c>
      <c r="L304" s="29">
        <f t="shared" si="781"/>
        <v>211.81851949574116</v>
      </c>
      <c r="M304" s="29">
        <f t="shared" si="781"/>
        <v>287.13711357034771</v>
      </c>
      <c r="N304" s="29">
        <f t="shared" si="781"/>
        <v>376.75957517717234</v>
      </c>
      <c r="O304" s="29">
        <f t="shared" si="781"/>
        <v>266.20504234990602</v>
      </c>
      <c r="P304" s="29">
        <f t="shared" si="781"/>
        <v>234.41974319492317</v>
      </c>
      <c r="Q304" s="29">
        <f t="shared" si="781"/>
        <v>299.99603798757443</v>
      </c>
      <c r="R304" s="29">
        <f t="shared" si="781"/>
        <v>378.58912358536378</v>
      </c>
      <c r="S304" s="29">
        <f t="shared" si="781"/>
        <v>392.45308084799029</v>
      </c>
      <c r="T304" s="29">
        <f t="shared" si="781"/>
        <v>367.32128079662834</v>
      </c>
      <c r="U304" s="29">
        <f t="shared" si="781"/>
        <v>340.52067320400892</v>
      </c>
      <c r="V304" s="29">
        <f t="shared" si="781"/>
        <v>329.75252984853142</v>
      </c>
      <c r="W304" s="29">
        <f t="shared" si="781"/>
        <v>283.645081474748</v>
      </c>
      <c r="X304" s="29">
        <f t="shared" si="781"/>
        <v>349.77132159396905</v>
      </c>
      <c r="Y304" s="29">
        <f t="shared" si="781"/>
        <v>341.2548151463356</v>
      </c>
      <c r="Z304" s="29">
        <f t="shared" si="781"/>
        <v>303.45748562637561</v>
      </c>
      <c r="AA304" s="29">
        <f t="shared" si="781"/>
        <v>340.0857070383359</v>
      </c>
      <c r="AB304" s="29">
        <f t="shared" si="781"/>
        <v>301.82363175003064</v>
      </c>
      <c r="AC304" s="29">
        <f t="shared" si="781"/>
        <v>292.60368279602994</v>
      </c>
      <c r="AD304" s="29">
        <f t="shared" si="781"/>
        <v>314.68370595886631</v>
      </c>
      <c r="AE304" s="29">
        <f t="shared" si="781"/>
        <v>314.10501584207219</v>
      </c>
      <c r="AF304" s="29">
        <f t="shared" si="781"/>
        <v>315.36415263305418</v>
      </c>
      <c r="AG304" s="29">
        <f t="shared" si="781"/>
        <v>309.62243827534564</v>
      </c>
      <c r="BO304" s="31">
        <v>0.11497916089690081</v>
      </c>
      <c r="BP304" t="s">
        <v>229</v>
      </c>
    </row>
    <row r="305" spans="1:77" ht="15" customHeight="1" x14ac:dyDescent="0.25">
      <c r="A305" t="s">
        <v>219</v>
      </c>
      <c r="B305" t="s">
        <v>175</v>
      </c>
      <c r="C305" t="s">
        <v>171</v>
      </c>
      <c r="D305" t="s">
        <v>176</v>
      </c>
      <c r="E305" s="29">
        <f>E310*$BO$305</f>
        <v>61.36308328245817</v>
      </c>
      <c r="F305" s="29">
        <f t="shared" ref="F305:AG305" si="782">F310*$BO$305</f>
        <v>58.694488979721044</v>
      </c>
      <c r="G305" s="29">
        <f t="shared" si="782"/>
        <v>58.101788148232046</v>
      </c>
      <c r="H305" s="29">
        <f t="shared" si="782"/>
        <v>58.380716778940382</v>
      </c>
      <c r="I305" s="29">
        <f t="shared" si="782"/>
        <v>89.814253790031827</v>
      </c>
      <c r="J305" s="29">
        <f t="shared" si="782"/>
        <v>108.7928801489586</v>
      </c>
      <c r="K305" s="29">
        <f t="shared" si="782"/>
        <v>92.942972291359965</v>
      </c>
      <c r="L305" s="29">
        <f t="shared" si="782"/>
        <v>82.932828770873328</v>
      </c>
      <c r="M305" s="29">
        <f t="shared" si="782"/>
        <v>112.42214859296682</v>
      </c>
      <c r="N305" s="29">
        <f t="shared" si="782"/>
        <v>147.51182951490526</v>
      </c>
      <c r="O305" s="29">
        <f t="shared" si="782"/>
        <v>104.22666180325051</v>
      </c>
      <c r="P305" s="29">
        <f t="shared" si="782"/>
        <v>91.781835078341885</v>
      </c>
      <c r="Q305" s="29">
        <f t="shared" si="782"/>
        <v>117.45677436322629</v>
      </c>
      <c r="R305" s="29">
        <f t="shared" si="782"/>
        <v>148.228148490346</v>
      </c>
      <c r="S305" s="29">
        <f t="shared" si="782"/>
        <v>153.65627251125451</v>
      </c>
      <c r="T305" s="29">
        <f t="shared" si="782"/>
        <v>143.81647533334379</v>
      </c>
      <c r="U305" s="29">
        <f t="shared" si="782"/>
        <v>133.32329369027804</v>
      </c>
      <c r="V305" s="29">
        <f t="shared" si="782"/>
        <v>129.1072667290567</v>
      </c>
      <c r="W305" s="29">
        <f t="shared" si="782"/>
        <v>111.05492111665265</v>
      </c>
      <c r="X305" s="29">
        <f t="shared" si="782"/>
        <v>136.94517925897378</v>
      </c>
      <c r="Y305" s="29">
        <f t="shared" si="782"/>
        <v>133.61073063460867</v>
      </c>
      <c r="Z305" s="29">
        <f t="shared" si="782"/>
        <v>118.81202717592387</v>
      </c>
      <c r="AA305" s="29">
        <f t="shared" si="782"/>
        <v>133.1529923652345</v>
      </c>
      <c r="AB305" s="29">
        <f t="shared" si="782"/>
        <v>118.17232804061636</v>
      </c>
      <c r="AC305" s="29">
        <f t="shared" si="782"/>
        <v>114.5624621530696</v>
      </c>
      <c r="AD305" s="29">
        <f t="shared" si="782"/>
        <v>123.20740398619975</v>
      </c>
      <c r="AE305" s="29">
        <f t="shared" si="782"/>
        <v>122.98083074566472</v>
      </c>
      <c r="AF305" s="29">
        <f t="shared" si="782"/>
        <v>123.47381774290277</v>
      </c>
      <c r="AG305" s="29">
        <f t="shared" si="782"/>
        <v>121.22577722778303</v>
      </c>
      <c r="BO305" s="31">
        <v>4.5017532393210269E-2</v>
      </c>
      <c r="BP305" t="s">
        <v>229</v>
      </c>
    </row>
    <row r="306" spans="1:77" ht="15" customHeight="1" x14ac:dyDescent="0.25">
      <c r="A306" t="s">
        <v>219</v>
      </c>
      <c r="B306" t="s">
        <v>177</v>
      </c>
      <c r="C306" t="s">
        <v>171</v>
      </c>
      <c r="D306" t="s">
        <v>178</v>
      </c>
      <c r="E306" s="29">
        <f>E310*$BO$306</f>
        <v>50.27613183513882</v>
      </c>
      <c r="F306" s="29">
        <f t="shared" ref="F306:AG306" si="783">F310*$BO$306</f>
        <v>48.089693478361106</v>
      </c>
      <c r="G306" s="29">
        <f t="shared" si="783"/>
        <v>47.604080573195105</v>
      </c>
      <c r="H306" s="29">
        <f t="shared" si="783"/>
        <v>47.832612971828603</v>
      </c>
      <c r="I306" s="29">
        <f t="shared" si="783"/>
        <v>73.586805334358161</v>
      </c>
      <c r="J306" s="29">
        <f t="shared" si="783"/>
        <v>89.136413825820838</v>
      </c>
      <c r="K306" s="29">
        <f t="shared" si="783"/>
        <v>76.150233627616345</v>
      </c>
      <c r="L306" s="29">
        <f t="shared" si="783"/>
        <v>67.948701559743256</v>
      </c>
      <c r="M306" s="29">
        <f t="shared" si="783"/>
        <v>92.109953762139966</v>
      </c>
      <c r="N306" s="29">
        <f t="shared" si="783"/>
        <v>120.85970572560846</v>
      </c>
      <c r="O306" s="29">
        <f t="shared" si="783"/>
        <v>85.395210104356636</v>
      </c>
      <c r="P306" s="29">
        <f t="shared" si="783"/>
        <v>75.198888218004697</v>
      </c>
      <c r="Q306" s="29">
        <f t="shared" si="783"/>
        <v>96.234934050386201</v>
      </c>
      <c r="R306" s="29">
        <f t="shared" si="783"/>
        <v>121.44660171125341</v>
      </c>
      <c r="S306" s="29">
        <f t="shared" si="783"/>
        <v>125.8939838226848</v>
      </c>
      <c r="T306" s="29">
        <f t="shared" si="783"/>
        <v>117.83202028231804</v>
      </c>
      <c r="U306" s="29">
        <f t="shared" si="783"/>
        <v>109.23472439305421</v>
      </c>
      <c r="V306" s="29">
        <f t="shared" si="783"/>
        <v>105.78044022113323</v>
      </c>
      <c r="W306" s="29">
        <f t="shared" si="783"/>
        <v>90.989754039916335</v>
      </c>
      <c r="X306" s="29">
        <f t="shared" si="783"/>
        <v>112.20221537627846</v>
      </c>
      <c r="Y306" s="29">
        <f t="shared" si="783"/>
        <v>109.47022784129094</v>
      </c>
      <c r="Z306" s="29">
        <f t="shared" si="783"/>
        <v>97.345322665760833</v>
      </c>
      <c r="AA306" s="29">
        <f t="shared" si="783"/>
        <v>109.09519274940821</v>
      </c>
      <c r="AB306" s="29">
        <f t="shared" si="783"/>
        <v>96.821203010405469</v>
      </c>
      <c r="AC306" s="29">
        <f t="shared" si="783"/>
        <v>93.863560017890563</v>
      </c>
      <c r="AD306" s="29">
        <f t="shared" si="783"/>
        <v>100.94655213725505</v>
      </c>
      <c r="AE306" s="29">
        <f t="shared" si="783"/>
        <v>100.76091566819075</v>
      </c>
      <c r="AF306" s="29">
        <f t="shared" si="783"/>
        <v>101.16483082271549</v>
      </c>
      <c r="AG306" s="29">
        <f t="shared" si="783"/>
        <v>99.322961489184095</v>
      </c>
      <c r="BO306" s="31">
        <v>3.6883860334649812E-2</v>
      </c>
      <c r="BP306" t="s">
        <v>229</v>
      </c>
    </row>
    <row r="307" spans="1:77" ht="15" customHeight="1" x14ac:dyDescent="0.25">
      <c r="A307" t="s">
        <v>219</v>
      </c>
      <c r="B307" t="s">
        <v>179</v>
      </c>
      <c r="C307" t="s">
        <v>171</v>
      </c>
      <c r="D307" t="s">
        <v>180</v>
      </c>
      <c r="E307" s="29">
        <f>E310*$BO$307</f>
        <v>122.822000341541</v>
      </c>
      <c r="F307" s="29">
        <f t="shared" ref="F307:AG307" si="784">F310*$BO$307</f>
        <v>117.48064405972734</v>
      </c>
      <c r="G307" s="29">
        <f t="shared" si="784"/>
        <v>116.2943167464063</v>
      </c>
      <c r="H307" s="29">
        <f t="shared" si="784"/>
        <v>116.85260962452701</v>
      </c>
      <c r="I307" s="29">
        <f t="shared" si="784"/>
        <v>179.76877496356207</v>
      </c>
      <c r="J307" s="29">
        <f t="shared" si="784"/>
        <v>217.7556675453506</v>
      </c>
      <c r="K307" s="29">
        <f t="shared" si="784"/>
        <v>186.03109824138474</v>
      </c>
      <c r="L307" s="29">
        <f t="shared" si="784"/>
        <v>165.99517786181752</v>
      </c>
      <c r="M307" s="29">
        <f t="shared" si="784"/>
        <v>225.01987244225398</v>
      </c>
      <c r="N307" s="29">
        <f t="shared" si="784"/>
        <v>295.25403558462205</v>
      </c>
      <c r="O307" s="29">
        <f t="shared" si="784"/>
        <v>208.61609956382392</v>
      </c>
      <c r="P307" s="29">
        <f t="shared" si="784"/>
        <v>183.70701040965983</v>
      </c>
      <c r="Q307" s="29">
        <f t="shared" si="784"/>
        <v>235.09698680803601</v>
      </c>
      <c r="R307" s="29">
        <f t="shared" si="784"/>
        <v>296.68779224644527</v>
      </c>
      <c r="S307" s="29">
        <f t="shared" si="784"/>
        <v>307.55251765929847</v>
      </c>
      <c r="T307" s="29">
        <f t="shared" si="784"/>
        <v>287.85755600323171</v>
      </c>
      <c r="U307" s="29">
        <f t="shared" si="784"/>
        <v>266.85480499386546</v>
      </c>
      <c r="V307" s="29">
        <f t="shared" si="784"/>
        <v>258.41616669260037</v>
      </c>
      <c r="W307" s="29">
        <f t="shared" si="784"/>
        <v>222.28328222253097</v>
      </c>
      <c r="X307" s="29">
        <f t="shared" si="784"/>
        <v>274.1042326099406</v>
      </c>
      <c r="Y307" s="29">
        <f t="shared" si="784"/>
        <v>267.43012778708697</v>
      </c>
      <c r="Z307" s="29">
        <f t="shared" si="784"/>
        <v>237.8096089990986</v>
      </c>
      <c r="AA307" s="29">
        <f t="shared" si="784"/>
        <v>266.51393637573591</v>
      </c>
      <c r="AB307" s="29">
        <f t="shared" si="784"/>
        <v>236.52921167855385</v>
      </c>
      <c r="AC307" s="29">
        <f t="shared" si="784"/>
        <v>229.30384219651009</v>
      </c>
      <c r="AD307" s="29">
        <f t="shared" si="784"/>
        <v>246.60722709804494</v>
      </c>
      <c r="AE307" s="29">
        <f t="shared" si="784"/>
        <v>246.15372676628547</v>
      </c>
      <c r="AF307" s="29">
        <f t="shared" si="784"/>
        <v>247.14047068305433</v>
      </c>
      <c r="AG307" s="29">
        <f t="shared" si="784"/>
        <v>242.64087877622515</v>
      </c>
      <c r="BO307" s="31">
        <v>9.0105370903922913E-2</v>
      </c>
      <c r="BP307" t="s">
        <v>229</v>
      </c>
    </row>
    <row r="308" spans="1:77" ht="15" customHeight="1" x14ac:dyDescent="0.25">
      <c r="A308" t="s">
        <v>219</v>
      </c>
      <c r="B308" t="s">
        <v>181</v>
      </c>
      <c r="C308" t="s">
        <v>171</v>
      </c>
      <c r="D308" t="s">
        <v>182</v>
      </c>
      <c r="E308" s="29">
        <f>E310*$BO$308</f>
        <v>179.6772327291998</v>
      </c>
      <c r="F308" s="29">
        <f t="shared" ref="F308:AG308" si="785">F310*$BO$308</f>
        <v>171.8633222484371</v>
      </c>
      <c r="G308" s="29">
        <f t="shared" si="785"/>
        <v>170.12783505415717</v>
      </c>
      <c r="H308" s="29">
        <f t="shared" si="785"/>
        <v>170.94456592577791</v>
      </c>
      <c r="I308" s="29">
        <f t="shared" si="785"/>
        <v>262.98509979279686</v>
      </c>
      <c r="J308" s="29">
        <f t="shared" si="785"/>
        <v>318.55641209920168</v>
      </c>
      <c r="K308" s="29">
        <f t="shared" si="785"/>
        <v>272.14629985374609</v>
      </c>
      <c r="L308" s="29">
        <f t="shared" si="785"/>
        <v>242.83560047600909</v>
      </c>
      <c r="M308" s="29">
        <f t="shared" si="785"/>
        <v>329.18327235407452</v>
      </c>
      <c r="N308" s="29">
        <f t="shared" si="785"/>
        <v>431.92936052541074</v>
      </c>
      <c r="O308" s="29">
        <f t="shared" si="785"/>
        <v>305.18606901168806</v>
      </c>
      <c r="P308" s="29">
        <f t="shared" si="785"/>
        <v>268.74637419659405</v>
      </c>
      <c r="Q308" s="29">
        <f t="shared" si="785"/>
        <v>343.92515913416622</v>
      </c>
      <c r="R308" s="29">
        <f t="shared" si="785"/>
        <v>434.0268139839693</v>
      </c>
      <c r="S308" s="29">
        <f t="shared" si="785"/>
        <v>449.92090291848916</v>
      </c>
      <c r="T308" s="29">
        <f t="shared" si="785"/>
        <v>421.1089946347181</v>
      </c>
      <c r="U308" s="29">
        <f t="shared" si="785"/>
        <v>390.38391142023323</v>
      </c>
      <c r="V308" s="29">
        <f t="shared" si="785"/>
        <v>378.03896366040482</v>
      </c>
      <c r="W308" s="29">
        <f t="shared" si="785"/>
        <v>325.17989383535388</v>
      </c>
      <c r="X308" s="29">
        <f t="shared" si="785"/>
        <v>400.98915387927877</v>
      </c>
      <c r="Y308" s="29">
        <f t="shared" si="785"/>
        <v>391.22555548338659</v>
      </c>
      <c r="Z308" s="29">
        <f t="shared" si="785"/>
        <v>347.89347464258168</v>
      </c>
      <c r="AA308" s="29">
        <f t="shared" si="785"/>
        <v>389.88525214209545</v>
      </c>
      <c r="AB308" s="29">
        <f t="shared" si="785"/>
        <v>346.02037172364516</v>
      </c>
      <c r="AC308" s="29">
        <f t="shared" si="785"/>
        <v>335.45032409073303</v>
      </c>
      <c r="AD308" s="29">
        <f t="shared" si="785"/>
        <v>360.76357666201903</v>
      </c>
      <c r="AE308" s="29">
        <f t="shared" si="785"/>
        <v>360.10014759861241</v>
      </c>
      <c r="AF308" s="29">
        <f t="shared" si="785"/>
        <v>361.54366273339588</v>
      </c>
      <c r="AG308" s="29">
        <f t="shared" si="785"/>
        <v>354.9611757198187</v>
      </c>
      <c r="BO308" s="31">
        <v>0.13181582821509596</v>
      </c>
      <c r="BP308" t="s">
        <v>229</v>
      </c>
    </row>
    <row r="309" spans="1:77" ht="15" customHeight="1" x14ac:dyDescent="0.25">
      <c r="A309" t="s">
        <v>219</v>
      </c>
      <c r="B309" t="s">
        <v>183</v>
      </c>
      <c r="C309" t="s">
        <v>2</v>
      </c>
      <c r="D309" t="s">
        <v>184</v>
      </c>
      <c r="E309" s="29">
        <f>E310-SUM(E302:E308)</f>
        <v>-275.42570587057889</v>
      </c>
      <c r="F309" s="29">
        <f t="shared" ref="F309" si="786">F310-SUM(F302:F308)</f>
        <v>-106.52901593650836</v>
      </c>
      <c r="G309" s="29">
        <f t="shared" ref="G309" si="787">G310-SUM(G302:G308)</f>
        <v>-118.53650679040311</v>
      </c>
      <c r="H309" s="29">
        <f t="shared" ref="H309" si="788">H310-SUM(H302:H308)</f>
        <v>-45.237344908986415</v>
      </c>
      <c r="I309" s="29">
        <f t="shared" ref="I309" si="789">I310-SUM(I302:I308)</f>
        <v>-631.55063108376544</v>
      </c>
      <c r="J309" s="29">
        <f t="shared" ref="J309" si="790">J310-SUM(J302:J308)</f>
        <v>-536.10426964843828</v>
      </c>
      <c r="K309" s="29">
        <f t="shared" ref="K309" si="791">K310-SUM(K302:K308)</f>
        <v>-273.00559900525332</v>
      </c>
      <c r="L309" s="29">
        <f t="shared" ref="L309" si="792">L310-SUM(L302:L308)</f>
        <v>-48.827306415468456</v>
      </c>
      <c r="M309" s="29">
        <f t="shared" ref="M309" si="793">M310-SUM(M302:M308)</f>
        <v>395.04323127440421</v>
      </c>
      <c r="N309" s="29">
        <f t="shared" ref="N309" si="794">N310-SUM(N302:N308)</f>
        <v>940.10585009658098</v>
      </c>
      <c r="O309" s="29">
        <f t="shared" ref="O309" si="795">O310-SUM(O302:O308)</f>
        <v>403.07050246972608</v>
      </c>
      <c r="P309" s="29">
        <f t="shared" ref="P309" si="796">P310-SUM(P302:P308)</f>
        <v>269.53135864365254</v>
      </c>
      <c r="Q309" s="29">
        <f t="shared" ref="Q309" si="797">Q310-SUM(Q302:Q308)</f>
        <v>823.43413820338947</v>
      </c>
      <c r="R309" s="29">
        <f t="shared" ref="R309" si="798">R310-SUM(R302:R308)</f>
        <v>1179.5743084337505</v>
      </c>
      <c r="S309" s="29">
        <f t="shared" ref="S309" si="799">S310-SUM(S302:S308)</f>
        <v>852.98663079292737</v>
      </c>
      <c r="T309" s="29">
        <f t="shared" ref="T309" si="800">T310-SUM(T302:T308)</f>
        <v>1044.0155180501233</v>
      </c>
      <c r="U309" s="29">
        <f t="shared" ref="U309" si="801">U310-SUM(U302:U308)</f>
        <v>996.58583791757155</v>
      </c>
      <c r="V309" s="29">
        <f t="shared" ref="V309" si="802">V310-SUM(V302:V308)</f>
        <v>1031.3550761873721</v>
      </c>
      <c r="W309" s="29">
        <f t="shared" ref="W309" si="803">W310-SUM(W302:W308)</f>
        <v>839.68430140021042</v>
      </c>
      <c r="X309" s="29">
        <f t="shared" ref="X309" si="804">X310-SUM(X302:X308)</f>
        <v>1157.0875075704728</v>
      </c>
      <c r="Y309" s="29">
        <f t="shared" ref="Y309" si="805">Y310-SUM(Y302:Y308)</f>
        <v>1106.627238274712</v>
      </c>
      <c r="Z309" s="29">
        <f t="shared" ref="Z309" si="806">Z310-SUM(Z302:Z308)</f>
        <v>962.86469540804592</v>
      </c>
      <c r="AA309" s="29">
        <f t="shared" ref="AA309" si="807">AA310-SUM(AA302:AA308)</f>
        <v>1051.0546995383913</v>
      </c>
      <c r="AB309" s="29">
        <f t="shared" ref="AB309" si="808">AB310-SUM(AB302:AB308)</f>
        <v>920.26983964062651</v>
      </c>
      <c r="AC309" s="29">
        <f t="shared" ref="AC309" si="809">AC310-SUM(AC302:AC308)</f>
        <v>896.2169989454942</v>
      </c>
      <c r="AD309" s="29">
        <f t="shared" ref="AD309" si="810">AD310-SUM(AD302:AD308)</f>
        <v>976.00230945192584</v>
      </c>
      <c r="AE309" s="29">
        <f t="shared" ref="AE309" si="811">AE310-SUM(AE302:AE308)</f>
        <v>991.09381078356364</v>
      </c>
      <c r="AF309" s="29">
        <f t="shared" ref="AF309" si="812">AF310-SUM(AF302:AF308)</f>
        <v>1004.8576232050284</v>
      </c>
      <c r="AG309" s="29">
        <f t="shared" ref="AG309" si="813">AG310-SUM(AG302:AG308)</f>
        <v>1000.3669577963283</v>
      </c>
    </row>
    <row r="310" spans="1:77" ht="15" customHeight="1" x14ac:dyDescent="0.25">
      <c r="A310" t="s">
        <v>219</v>
      </c>
      <c r="B310" t="s">
        <v>185</v>
      </c>
      <c r="C310" t="s">
        <v>2</v>
      </c>
      <c r="D310" t="s">
        <v>186</v>
      </c>
      <c r="E310" s="29">
        <f>'Energieverbrauch_GHD+A(Landw+F)'!C179</f>
        <v>1363.0930000000001</v>
      </c>
      <c r="F310" s="29">
        <f>'Energieverbrauch_GHD+A(Landw+F)'!D179</f>
        <v>1303.8139999999999</v>
      </c>
      <c r="G310" s="29">
        <f>'Energieverbrauch_GHD+A(Landw+F)'!E179</f>
        <v>1290.6479999999999</v>
      </c>
      <c r="H310" s="29">
        <f>'Energieverbrauch_GHD+A(Landw+F)'!F179</f>
        <v>1296.8440000000001</v>
      </c>
      <c r="I310" s="29">
        <f>'Energieverbrauch_GHD+A(Landw+F)'!G179</f>
        <v>1995.0949999999998</v>
      </c>
      <c r="J310" s="29">
        <f>'Energieverbrauch_GHD+A(Landw+F)'!H179</f>
        <v>2416.6779999999999</v>
      </c>
      <c r="K310" s="29">
        <f>'Energieverbrauch_GHD+A(Landw+F)'!I179</f>
        <v>2064.5950000000003</v>
      </c>
      <c r="L310" s="29">
        <f>'Energieverbrauch_GHD+A(Landw+F)'!J179</f>
        <v>1842.2339999999999</v>
      </c>
      <c r="M310" s="29">
        <f>'Energieverbrauch_GHD+A(Landw+F)'!K179</f>
        <v>2497.297</v>
      </c>
      <c r="N310" s="29">
        <f>'Energieverbrauch_GHD+A(Landw+F)'!L179</f>
        <v>3276.7640000000001</v>
      </c>
      <c r="O310" s="29">
        <f>'Energieverbrauch_GHD+A(Landw+F)'!M179</f>
        <v>2315.2460000000001</v>
      </c>
      <c r="P310" s="29">
        <f>'Energieverbrauch_GHD+A(Landw+F)'!N179</f>
        <v>2038.8019999999999</v>
      </c>
      <c r="Q310" s="29">
        <f>'Energieverbrauch_GHD+A(Landw+F)'!O179</f>
        <v>2609.134</v>
      </c>
      <c r="R310" s="29">
        <f>'Energieverbrauch_GHD+A(Landw+F)'!P179</f>
        <v>3292.6759999999999</v>
      </c>
      <c r="S310" s="29">
        <f>'Energieverbrauch_GHD+A(Landw+F)'!Q179</f>
        <v>3413.2539999999999</v>
      </c>
      <c r="T310" s="29">
        <f>'Energieverbrauch_GHD+A(Landw+F)'!R179</f>
        <v>3194.6769999999997</v>
      </c>
      <c r="U310" s="29">
        <f>'Energieverbrauch_GHD+A(Landw+F)'!S179</f>
        <v>2961.5860000000002</v>
      </c>
      <c r="V310" s="29">
        <f>'Energieverbrauch_GHD+A(Landw+F)'!T179</f>
        <v>2867.933</v>
      </c>
      <c r="W310" s="29">
        <f>'Energieverbrauch_GHD+A(Landw+F)'!U179</f>
        <v>2466.9260000000004</v>
      </c>
      <c r="X310" s="29">
        <f>'Energieverbrauch_GHD+A(Landw+F)'!V179</f>
        <v>3042.0410000000002</v>
      </c>
      <c r="Y310" s="29">
        <f>'Energieverbrauch_GHD+A(Landw+F)'!W179</f>
        <v>2967.971</v>
      </c>
      <c r="Z310" s="29">
        <f>'Energieverbrauch_GHD+A(Landw+F)'!X179</f>
        <v>2639.239</v>
      </c>
      <c r="AA310" s="29">
        <f>'Energieverbrauch_GHD+A(Landw+F)'!Y179</f>
        <v>2957.8029999999999</v>
      </c>
      <c r="AB310" s="29">
        <f>'Energieverbrauch_GHD+A(Landw+F)'!Z179</f>
        <v>2625.029</v>
      </c>
      <c r="AC310" s="29">
        <f>'Energieverbrauch_GHD+A(Landw+F)'!AA179</f>
        <v>2544.8409999999999</v>
      </c>
      <c r="AD310" s="29">
        <f>'Energieverbrauch_GHD+A(Landw+F)'!AB179</f>
        <v>2736.8760000000002</v>
      </c>
      <c r="AE310" s="29">
        <f>'Energieverbrauch_GHD+A(Landw+F)'!AC179</f>
        <v>2731.8429999999998</v>
      </c>
      <c r="AF310" s="29">
        <f>'Energieverbrauch_GHD+A(Landw+F)'!AD179</f>
        <v>2742.7939999999999</v>
      </c>
      <c r="AG310" s="29">
        <f>'Energieverbrauch_GHD+A(Landw+F)'!AE179</f>
        <v>2692.857</v>
      </c>
    </row>
    <row r="311" spans="1:77" x14ac:dyDescent="0.25"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</row>
    <row r="312" spans="1:77" x14ac:dyDescent="0.25"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</row>
    <row r="313" spans="1:77" x14ac:dyDescent="0.25"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</row>
    <row r="314" spans="1:77" x14ac:dyDescent="0.25"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</row>
    <row r="315" spans="1:77" x14ac:dyDescent="0.25"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</row>
    <row r="316" spans="1:77" x14ac:dyDescent="0.25"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</row>
    <row r="317" spans="1:77" x14ac:dyDescent="0.25"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</row>
    <row r="318" spans="1:77" x14ac:dyDescent="0.25"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</row>
    <row r="319" spans="1:77" x14ac:dyDescent="0.25">
      <c r="BC319" s="31">
        <f>AVERAGE(BC230,BC221,BC212,BC158,BC122,BC86,BC149,BC77,BC41,BC23)</f>
        <v>0.16983568221858589</v>
      </c>
      <c r="BD319" s="31">
        <f t="shared" ref="BD319:BM319" si="814">AVERAGE(BD230,BD221,BD212,BD158,BD122,BD86,BD149,BD77,BD41,BD23)</f>
        <v>0.169353608282997</v>
      </c>
      <c r="BE319" s="31">
        <f t="shared" si="814"/>
        <v>0.16794448730202502</v>
      </c>
      <c r="BF319" s="31">
        <f t="shared" si="814"/>
        <v>0.17250012179539587</v>
      </c>
      <c r="BG319" s="31">
        <f t="shared" si="814"/>
        <v>0.16941891761802341</v>
      </c>
      <c r="BH319" s="31">
        <f t="shared" si="814"/>
        <v>0.17389484669173924</v>
      </c>
      <c r="BI319" s="31">
        <f t="shared" si="814"/>
        <v>0.1807433262814398</v>
      </c>
      <c r="BJ319" s="31">
        <f t="shared" si="814"/>
        <v>0.17053200294599985</v>
      </c>
      <c r="BK319" s="31">
        <f t="shared" si="814"/>
        <v>0.17320640695612943</v>
      </c>
      <c r="BL319" s="31">
        <f t="shared" si="814"/>
        <v>0.16632577917173455</v>
      </c>
      <c r="BM319" s="31">
        <f t="shared" si="814"/>
        <v>0.17190321928711336</v>
      </c>
      <c r="BO319" s="31">
        <f>AVERAGE(BC319:BM319)</f>
        <v>0.17142349077738028</v>
      </c>
      <c r="BR319" s="34"/>
      <c r="BS319" s="34"/>
      <c r="BT319" s="34"/>
      <c r="BU319" s="34"/>
      <c r="BV319" s="34"/>
      <c r="BW319" s="34"/>
      <c r="BX319" s="34"/>
      <c r="BY319" s="34"/>
    </row>
    <row r="320" spans="1:77" x14ac:dyDescent="0.25">
      <c r="BC320" s="31">
        <f t="shared" ref="BC320:BM326" si="815">AVERAGE(BC231,BC222,BC213,BC159,BC123,BC87,BC150,BC78,BC42,BC24)</f>
        <v>0.19311217305743084</v>
      </c>
      <c r="BD320" s="31">
        <f t="shared" si="815"/>
        <v>0.18673325196462248</v>
      </c>
      <c r="BE320" s="31">
        <f t="shared" si="815"/>
        <v>0.19137724252347491</v>
      </c>
      <c r="BF320" s="31">
        <f t="shared" si="815"/>
        <v>0.18785568584978862</v>
      </c>
      <c r="BG320" s="31">
        <f t="shared" si="815"/>
        <v>0.1812369330171226</v>
      </c>
      <c r="BH320" s="31">
        <f t="shared" si="815"/>
        <v>0.18049703602984712</v>
      </c>
      <c r="BI320" s="31">
        <f t="shared" si="815"/>
        <v>0.16736375465672032</v>
      </c>
      <c r="BJ320" s="31">
        <f t="shared" si="815"/>
        <v>0.16576911467462094</v>
      </c>
      <c r="BK320" s="31">
        <f t="shared" si="815"/>
        <v>0.15506811350499689</v>
      </c>
      <c r="BL320" s="31">
        <f t="shared" si="815"/>
        <v>0.15196793460677396</v>
      </c>
      <c r="BM320" s="31">
        <f t="shared" si="815"/>
        <v>0.14828565857367532</v>
      </c>
      <c r="BO320" s="31">
        <f t="shared" ref="BO320:BO326" si="816">AVERAGE(BC320:BM320)</f>
        <v>0.17356971804173402</v>
      </c>
      <c r="BR320" s="41"/>
      <c r="BS320" s="41"/>
      <c r="BT320" s="41"/>
      <c r="BU320" s="41"/>
      <c r="BV320" s="41"/>
      <c r="BW320" s="41"/>
      <c r="BX320" s="41"/>
      <c r="BY320" s="41"/>
    </row>
    <row r="321" spans="55:77" x14ac:dyDescent="0.25">
      <c r="BC321" s="31">
        <f t="shared" si="815"/>
        <v>0.16844383006096447</v>
      </c>
      <c r="BD321" s="31">
        <f t="shared" si="815"/>
        <v>0.17174106108813597</v>
      </c>
      <c r="BE321" s="31">
        <f t="shared" si="815"/>
        <v>0.1714050433503784</v>
      </c>
      <c r="BF321" s="31">
        <f t="shared" si="815"/>
        <v>0.17619632436004004</v>
      </c>
      <c r="BG321" s="31">
        <f t="shared" si="815"/>
        <v>0.17817134446401578</v>
      </c>
      <c r="BH321" s="31">
        <f t="shared" si="815"/>
        <v>0.17353842387183732</v>
      </c>
      <c r="BI321" s="31">
        <f t="shared" si="815"/>
        <v>0.16973428699666432</v>
      </c>
      <c r="BJ321" s="31">
        <f t="shared" si="815"/>
        <v>0.17993554120889113</v>
      </c>
      <c r="BK321" s="31">
        <f t="shared" si="815"/>
        <v>0.18170316760533531</v>
      </c>
      <c r="BL321" s="31">
        <f t="shared" si="815"/>
        <v>0.18870892463421074</v>
      </c>
      <c r="BM321" s="31">
        <f t="shared" si="815"/>
        <v>0.19251518094178072</v>
      </c>
      <c r="BO321" s="31">
        <f t="shared" si="816"/>
        <v>0.17746301168929587</v>
      </c>
      <c r="BR321" s="41"/>
      <c r="BS321" s="41"/>
      <c r="BT321" s="41"/>
      <c r="BU321" s="41"/>
      <c r="BV321" s="41"/>
      <c r="BW321" s="41"/>
      <c r="BX321" s="41"/>
      <c r="BY321" s="41"/>
    </row>
    <row r="322" spans="55:77" x14ac:dyDescent="0.25">
      <c r="BC322" s="31">
        <f t="shared" si="815"/>
        <v>7.6311280678137083E-2</v>
      </c>
      <c r="BD322" s="31">
        <f t="shared" si="815"/>
        <v>7.6713404623602377E-2</v>
      </c>
      <c r="BE322" s="31">
        <f t="shared" si="815"/>
        <v>8.0927600367070252E-2</v>
      </c>
      <c r="BF322" s="31">
        <f t="shared" si="815"/>
        <v>8.3957843936303442E-2</v>
      </c>
      <c r="BG322" s="31">
        <f t="shared" si="815"/>
        <v>8.2264411069520468E-2</v>
      </c>
      <c r="BH322" s="31">
        <f t="shared" si="815"/>
        <v>8.2200099477721986E-2</v>
      </c>
      <c r="BI322" s="31">
        <f t="shared" si="815"/>
        <v>8.0508334737856138E-2</v>
      </c>
      <c r="BJ322" s="31">
        <f t="shared" si="815"/>
        <v>8.233608860099037E-2</v>
      </c>
      <c r="BK322" s="31">
        <f t="shared" si="815"/>
        <v>8.096604133003571E-2</v>
      </c>
      <c r="BL322" s="31">
        <f t="shared" si="815"/>
        <v>7.9694545599492586E-2</v>
      </c>
      <c r="BM322" s="31">
        <f t="shared" si="815"/>
        <v>7.9428140030818689E-2</v>
      </c>
      <c r="BO322" s="31">
        <f t="shared" si="816"/>
        <v>8.0482526404686283E-2</v>
      </c>
      <c r="BR322" s="41"/>
      <c r="BS322" s="41"/>
      <c r="BT322" s="41"/>
      <c r="BU322" s="41"/>
      <c r="BV322" s="41"/>
      <c r="BW322" s="41"/>
      <c r="BX322" s="41"/>
      <c r="BY322" s="41"/>
    </row>
    <row r="323" spans="55:77" x14ac:dyDescent="0.25">
      <c r="BC323" s="31">
        <f t="shared" si="815"/>
        <v>7.4152136897622206E-2</v>
      </c>
      <c r="BD323" s="31">
        <f t="shared" si="815"/>
        <v>7.5358345942128133E-2</v>
      </c>
      <c r="BE323" s="31">
        <f t="shared" si="815"/>
        <v>7.6701832751099236E-2</v>
      </c>
      <c r="BF323" s="31">
        <f t="shared" si="815"/>
        <v>8.5247743367690448E-2</v>
      </c>
      <c r="BG323" s="31">
        <f t="shared" si="815"/>
        <v>8.1538189718543028E-2</v>
      </c>
      <c r="BH323" s="31">
        <f t="shared" si="815"/>
        <v>8.1356644145008969E-2</v>
      </c>
      <c r="BI323" s="31">
        <f t="shared" si="815"/>
        <v>7.79491108508336E-2</v>
      </c>
      <c r="BJ323" s="31">
        <f t="shared" si="815"/>
        <v>7.1023667786321798E-2</v>
      </c>
      <c r="BK323" s="31">
        <f t="shared" si="815"/>
        <v>7.2798010754122261E-2</v>
      </c>
      <c r="BL323" s="31">
        <f t="shared" si="815"/>
        <v>7.5784623374263546E-2</v>
      </c>
      <c r="BM323" s="31">
        <f t="shared" si="815"/>
        <v>7.4674874860302692E-2</v>
      </c>
      <c r="BO323" s="31">
        <f t="shared" si="816"/>
        <v>7.6962289131630543E-2</v>
      </c>
      <c r="BR323" s="41"/>
      <c r="BS323" s="41"/>
      <c r="BT323" s="41"/>
      <c r="BU323" s="41"/>
      <c r="BV323" s="41"/>
      <c r="BW323" s="41"/>
      <c r="BX323" s="41"/>
      <c r="BY323" s="41"/>
    </row>
    <row r="324" spans="55:77" x14ac:dyDescent="0.25">
      <c r="BC324" s="31">
        <f t="shared" si="815"/>
        <v>7.1281690853386676E-2</v>
      </c>
      <c r="BD324" s="31">
        <f t="shared" si="815"/>
        <v>7.2805222168065759E-2</v>
      </c>
      <c r="BE324" s="31">
        <f t="shared" si="815"/>
        <v>7.4964294588753977E-2</v>
      </c>
      <c r="BF324" s="31">
        <f t="shared" si="815"/>
        <v>7.783084991957348E-2</v>
      </c>
      <c r="BG324" s="31">
        <f t="shared" si="815"/>
        <v>8.2090695171647035E-2</v>
      </c>
      <c r="BH324" s="31">
        <f t="shared" si="815"/>
        <v>8.322008760568142E-2</v>
      </c>
      <c r="BI324" s="31">
        <f t="shared" si="815"/>
        <v>8.3435564532162304E-2</v>
      </c>
      <c r="BJ324" s="31">
        <f t="shared" si="815"/>
        <v>8.8937594959052166E-2</v>
      </c>
      <c r="BK324" s="31">
        <f t="shared" si="815"/>
        <v>8.7854483964492094E-2</v>
      </c>
      <c r="BL324" s="31">
        <f t="shared" si="815"/>
        <v>8.341476802083711E-2</v>
      </c>
      <c r="BM324" s="31">
        <f t="shared" si="815"/>
        <v>8.1682759915539555E-2</v>
      </c>
      <c r="BO324" s="31">
        <f t="shared" si="816"/>
        <v>8.0683455609017421E-2</v>
      </c>
      <c r="BR324" s="41"/>
      <c r="BS324" s="41"/>
      <c r="BT324" s="41"/>
      <c r="BU324" s="41"/>
      <c r="BV324" s="41"/>
      <c r="BW324" s="41"/>
      <c r="BX324" s="41"/>
      <c r="BY324" s="41"/>
    </row>
    <row r="325" spans="55:77" x14ac:dyDescent="0.25">
      <c r="BC325" s="31">
        <f t="shared" si="815"/>
        <v>5.8496592532042715E-2</v>
      </c>
      <c r="BD325" s="31">
        <f t="shared" si="815"/>
        <v>5.9954183217876565E-2</v>
      </c>
      <c r="BE325" s="31">
        <f t="shared" si="815"/>
        <v>5.7550833846038096E-2</v>
      </c>
      <c r="BF325" s="31">
        <f t="shared" si="815"/>
        <v>5.8248663705318247E-2</v>
      </c>
      <c r="BG325" s="31">
        <f t="shared" si="815"/>
        <v>6.1294834326580672E-2</v>
      </c>
      <c r="BH325" s="31">
        <f t="shared" si="815"/>
        <v>5.9896337472145199E-2</v>
      </c>
      <c r="BI325" s="31">
        <f t="shared" si="815"/>
        <v>6.1300328927746263E-2</v>
      </c>
      <c r="BJ325" s="31">
        <f t="shared" si="815"/>
        <v>5.8521747163242745E-2</v>
      </c>
      <c r="BK325" s="31">
        <f t="shared" si="815"/>
        <v>5.8774162011605666E-2</v>
      </c>
      <c r="BL325" s="31">
        <f t="shared" si="815"/>
        <v>6.0340750581825461E-2</v>
      </c>
      <c r="BM325" s="31">
        <f t="shared" si="815"/>
        <v>6.1493120834792123E-2</v>
      </c>
      <c r="BO325" s="31">
        <f t="shared" si="816"/>
        <v>5.9624686783564876E-2</v>
      </c>
      <c r="BR325" s="41"/>
      <c r="BS325" s="41"/>
      <c r="BT325" s="41"/>
      <c r="BU325" s="41"/>
      <c r="BV325" s="41"/>
      <c r="BW325" s="41"/>
      <c r="BX325" s="41"/>
      <c r="BY325" s="41"/>
    </row>
    <row r="326" spans="55:77" x14ac:dyDescent="0.25">
      <c r="BC326" s="31">
        <f t="shared" si="815"/>
        <v>0.22305519685369257</v>
      </c>
      <c r="BD326" s="31">
        <f t="shared" si="815"/>
        <v>0.22067021371596793</v>
      </c>
      <c r="BE326" s="31">
        <f t="shared" si="815"/>
        <v>0.21358528547022282</v>
      </c>
      <c r="BF326" s="31">
        <f t="shared" si="815"/>
        <v>0.18915283542319816</v>
      </c>
      <c r="BG326" s="31">
        <f t="shared" si="815"/>
        <v>0.19348442952960151</v>
      </c>
      <c r="BH326" s="31">
        <f t="shared" si="815"/>
        <v>0.19434033339975076</v>
      </c>
      <c r="BI326" s="31">
        <f t="shared" si="815"/>
        <v>0.20929576990017187</v>
      </c>
      <c r="BJ326" s="31">
        <f t="shared" si="815"/>
        <v>0.21418306525217617</v>
      </c>
      <c r="BK326" s="31">
        <f t="shared" si="815"/>
        <v>0.21727839237371591</v>
      </c>
      <c r="BL326" s="31">
        <f t="shared" si="815"/>
        <v>0.2222029630662912</v>
      </c>
      <c r="BM326" s="31">
        <f t="shared" si="815"/>
        <v>0.2242969529139448</v>
      </c>
      <c r="BO326" s="31">
        <f t="shared" si="816"/>
        <v>0.21104958526352124</v>
      </c>
      <c r="BR326" s="34"/>
      <c r="BS326" s="34"/>
      <c r="BT326" s="34"/>
      <c r="BU326" s="34"/>
      <c r="BV326" s="34"/>
      <c r="BW326" s="34"/>
      <c r="BX326" s="34"/>
      <c r="BY326" s="34"/>
    </row>
  </sheetData>
  <autoFilter ref="A4:AH310"/>
  <mergeCells count="18">
    <mergeCell ref="BC1:BP1"/>
    <mergeCell ref="BX323:BX325"/>
    <mergeCell ref="BY323:BY325"/>
    <mergeCell ref="BR323:BR325"/>
    <mergeCell ref="BS323:BS325"/>
    <mergeCell ref="BU323:BU325"/>
    <mergeCell ref="BV323:BV325"/>
    <mergeCell ref="BW323:BW325"/>
    <mergeCell ref="BT323:BT325"/>
    <mergeCell ref="BY320:BY322"/>
    <mergeCell ref="BV320:BV322"/>
    <mergeCell ref="BW320:BW322"/>
    <mergeCell ref="BX320:BX322"/>
    <mergeCell ref="A3:B3"/>
    <mergeCell ref="BR320:BR322"/>
    <mergeCell ref="BS320:BS322"/>
    <mergeCell ref="BT320:BT322"/>
    <mergeCell ref="BU320:BU322"/>
  </mergeCells>
  <conditionalFormatting sqref="E105:AH110 E211:AH211 E301:AH301 E274:AH274 E293:AG300 E302:AG310 E285:AH292 E273:AG273 E267:AH272 E5:AG104 E275:AG284 E111:AG210 E212:AG266">
    <cfRule type="cellIs" dxfId="1" priority="2" operator="lessThan">
      <formula>0</formula>
    </cfRule>
    <cfRule type="containsText" dxfId="0" priority="1" operator="containsText" text="n.a">
      <formula>NOT(ISERROR(SEARCH("n.a",E5)))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5"/>
  <sheetViews>
    <sheetView tabSelected="1" topLeftCell="A190" zoomScale="60" zoomScaleNormal="60" workbookViewId="0">
      <selection activeCell="K206" sqref="K206"/>
    </sheetView>
  </sheetViews>
  <sheetFormatPr baseColWidth="10" defaultRowHeight="15" x14ac:dyDescent="0.25"/>
  <cols>
    <col min="1" max="1" width="17.28515625" customWidth="1"/>
    <col min="2" max="2" width="39.28515625" customWidth="1"/>
    <col min="3" max="3" width="14.140625" customWidth="1"/>
    <col min="4" max="4" width="21.42578125" customWidth="1"/>
    <col min="5" max="22" width="11.42578125" customWidth="1"/>
    <col min="34" max="34" width="0" hidden="1" customWidth="1"/>
  </cols>
  <sheetData>
    <row r="1" spans="1:59" ht="21" x14ac:dyDescent="0.35">
      <c r="A1" s="27" t="s">
        <v>221</v>
      </c>
    </row>
    <row r="3" spans="1:59" x14ac:dyDescent="0.25">
      <c r="A3" s="40" t="s">
        <v>220</v>
      </c>
      <c r="B3" s="40"/>
      <c r="C3" s="28"/>
      <c r="D3" s="28"/>
    </row>
    <row r="4" spans="1:59" x14ac:dyDescent="0.25">
      <c r="A4" s="28" t="s">
        <v>163</v>
      </c>
      <c r="B4" s="28" t="s">
        <v>164</v>
      </c>
      <c r="C4" s="28" t="s">
        <v>165</v>
      </c>
      <c r="D4" s="28" t="s">
        <v>166</v>
      </c>
      <c r="E4" s="28">
        <v>1990</v>
      </c>
      <c r="F4" s="28">
        <v>1991</v>
      </c>
      <c r="G4" s="28">
        <v>1992</v>
      </c>
      <c r="H4" s="28">
        <v>1993</v>
      </c>
      <c r="I4" s="28">
        <v>1994</v>
      </c>
      <c r="J4" s="28">
        <v>1995</v>
      </c>
      <c r="K4" s="28">
        <v>1996</v>
      </c>
      <c r="L4" s="28">
        <v>1997</v>
      </c>
      <c r="M4" s="28">
        <v>1998</v>
      </c>
      <c r="N4" s="28">
        <v>1999</v>
      </c>
      <c r="O4" s="28">
        <v>2000</v>
      </c>
      <c r="P4" s="28">
        <v>2001</v>
      </c>
      <c r="Q4" s="28">
        <v>2002</v>
      </c>
      <c r="R4" s="28">
        <v>2003</v>
      </c>
      <c r="S4" s="28">
        <v>2004</v>
      </c>
      <c r="T4" s="28">
        <v>2005</v>
      </c>
      <c r="U4" s="28">
        <v>2006</v>
      </c>
      <c r="V4" s="28">
        <v>2007</v>
      </c>
      <c r="W4" s="28">
        <v>2008</v>
      </c>
      <c r="X4" s="28">
        <v>2009</v>
      </c>
      <c r="Y4" s="28">
        <v>2010</v>
      </c>
      <c r="Z4" s="28">
        <v>2011</v>
      </c>
      <c r="AA4" s="28">
        <v>2012</v>
      </c>
      <c r="AB4" s="28">
        <v>2013</v>
      </c>
      <c r="AC4" s="28">
        <v>2014</v>
      </c>
      <c r="AD4" s="28">
        <v>2015</v>
      </c>
      <c r="AE4" s="28">
        <v>2016</v>
      </c>
      <c r="AF4" s="28">
        <v>2017</v>
      </c>
      <c r="AG4" s="28">
        <v>2018</v>
      </c>
      <c r="AH4" s="28">
        <v>2019</v>
      </c>
      <c r="AK4" s="28">
        <v>2008</v>
      </c>
      <c r="AL4" s="28">
        <v>2009</v>
      </c>
      <c r="AM4" s="28">
        <v>2010</v>
      </c>
      <c r="AN4" s="28">
        <v>2011</v>
      </c>
      <c r="AO4" s="28">
        <v>2012</v>
      </c>
      <c r="AP4" s="28">
        <v>2013</v>
      </c>
      <c r="AQ4" s="28">
        <v>2014</v>
      </c>
      <c r="AR4" s="28">
        <v>2015</v>
      </c>
      <c r="AS4" s="28">
        <v>2016</v>
      </c>
      <c r="AT4" s="28">
        <v>2017</v>
      </c>
      <c r="AU4" s="28">
        <v>2018</v>
      </c>
      <c r="AW4" s="28">
        <v>2008</v>
      </c>
      <c r="AX4" s="28">
        <v>2009</v>
      </c>
      <c r="AY4" s="28">
        <v>2010</v>
      </c>
      <c r="AZ4" s="28">
        <v>2011</v>
      </c>
      <c r="BA4" s="28">
        <v>2012</v>
      </c>
      <c r="BB4" s="28">
        <v>2013</v>
      </c>
      <c r="BC4" s="28">
        <v>2014</v>
      </c>
      <c r="BD4" s="28">
        <v>2015</v>
      </c>
      <c r="BE4" s="28">
        <v>2016</v>
      </c>
      <c r="BF4" s="28">
        <v>2017</v>
      </c>
      <c r="BG4" s="28">
        <v>2018</v>
      </c>
    </row>
    <row r="5" spans="1:59" x14ac:dyDescent="0.25">
      <c r="A5" t="s">
        <v>167</v>
      </c>
      <c r="B5" t="s">
        <v>168</v>
      </c>
      <c r="C5" t="s">
        <v>2</v>
      </c>
      <c r="D5" t="s">
        <v>169</v>
      </c>
    </row>
    <row r="6" spans="1:59" x14ac:dyDescent="0.25">
      <c r="A6" t="s">
        <v>167</v>
      </c>
      <c r="B6" t="s">
        <v>170</v>
      </c>
      <c r="C6" t="s">
        <v>171</v>
      </c>
      <c r="D6" t="s">
        <v>172</v>
      </c>
    </row>
    <row r="7" spans="1:59" x14ac:dyDescent="0.25">
      <c r="A7" t="s">
        <v>167</v>
      </c>
      <c r="B7" t="s">
        <v>173</v>
      </c>
      <c r="C7" t="s">
        <v>171</v>
      </c>
      <c r="D7" t="s">
        <v>174</v>
      </c>
    </row>
    <row r="8" spans="1:59" x14ac:dyDescent="0.25">
      <c r="A8" t="s">
        <v>167</v>
      </c>
      <c r="B8" t="s">
        <v>175</v>
      </c>
      <c r="C8" t="s">
        <v>171</v>
      </c>
      <c r="D8" t="s">
        <v>176</v>
      </c>
    </row>
    <row r="9" spans="1:59" x14ac:dyDescent="0.25">
      <c r="A9" t="s">
        <v>167</v>
      </c>
      <c r="B9" t="s">
        <v>177</v>
      </c>
      <c r="C9" t="s">
        <v>171</v>
      </c>
      <c r="D9" t="s">
        <v>178</v>
      </c>
    </row>
    <row r="10" spans="1:59" x14ac:dyDescent="0.25">
      <c r="A10" t="s">
        <v>167</v>
      </c>
      <c r="B10" t="s">
        <v>179</v>
      </c>
      <c r="C10" t="s">
        <v>171</v>
      </c>
      <c r="D10" t="s">
        <v>180</v>
      </c>
    </row>
    <row r="11" spans="1:59" x14ac:dyDescent="0.25">
      <c r="A11" t="s">
        <v>167</v>
      </c>
      <c r="B11" t="s">
        <v>181</v>
      </c>
      <c r="C11" t="s">
        <v>171</v>
      </c>
      <c r="D11" t="s">
        <v>182</v>
      </c>
    </row>
    <row r="12" spans="1:59" x14ac:dyDescent="0.25">
      <c r="A12" t="s">
        <v>167</v>
      </c>
      <c r="B12" t="s">
        <v>183</v>
      </c>
      <c r="C12" t="s">
        <v>2</v>
      </c>
      <c r="D12" t="s">
        <v>184</v>
      </c>
    </row>
    <row r="13" spans="1:59" x14ac:dyDescent="0.25">
      <c r="A13" t="s">
        <v>167</v>
      </c>
      <c r="B13" t="s">
        <v>185</v>
      </c>
      <c r="C13" t="s">
        <v>2</v>
      </c>
      <c r="D13" t="s">
        <v>186</v>
      </c>
    </row>
    <row r="14" spans="1:59" x14ac:dyDescent="0.25">
      <c r="A14" t="s">
        <v>187</v>
      </c>
      <c r="B14" t="s">
        <v>168</v>
      </c>
      <c r="C14" t="s">
        <v>2</v>
      </c>
      <c r="D14" t="s">
        <v>169</v>
      </c>
    </row>
    <row r="15" spans="1:59" x14ac:dyDescent="0.25">
      <c r="A15" t="s">
        <v>187</v>
      </c>
      <c r="B15" t="s">
        <v>170</v>
      </c>
      <c r="C15" t="s">
        <v>171</v>
      </c>
      <c r="D15" t="s">
        <v>172</v>
      </c>
    </row>
    <row r="16" spans="1:59" x14ac:dyDescent="0.25">
      <c r="A16" t="s">
        <v>187</v>
      </c>
      <c r="B16" t="s">
        <v>173</v>
      </c>
      <c r="C16" t="s">
        <v>171</v>
      </c>
      <c r="D16" t="s">
        <v>174</v>
      </c>
    </row>
    <row r="17" spans="1:62" x14ac:dyDescent="0.25">
      <c r="A17" t="s">
        <v>187</v>
      </c>
      <c r="B17" t="s">
        <v>175</v>
      </c>
      <c r="C17" t="s">
        <v>171</v>
      </c>
      <c r="D17" t="s">
        <v>176</v>
      </c>
    </row>
    <row r="18" spans="1:62" x14ac:dyDescent="0.25">
      <c r="A18" t="s">
        <v>187</v>
      </c>
      <c r="B18" t="s">
        <v>177</v>
      </c>
      <c r="C18" t="s">
        <v>171</v>
      </c>
      <c r="D18" t="s">
        <v>178</v>
      </c>
    </row>
    <row r="19" spans="1:62" x14ac:dyDescent="0.25">
      <c r="A19" t="s">
        <v>187</v>
      </c>
      <c r="B19" t="s">
        <v>179</v>
      </c>
      <c r="C19" t="s">
        <v>171</v>
      </c>
      <c r="D19" t="s">
        <v>180</v>
      </c>
    </row>
    <row r="20" spans="1:62" x14ac:dyDescent="0.25">
      <c r="A20" t="s">
        <v>187</v>
      </c>
      <c r="B20" t="s">
        <v>181</v>
      </c>
      <c r="C20" t="s">
        <v>171</v>
      </c>
      <c r="D20" t="s">
        <v>182</v>
      </c>
    </row>
    <row r="21" spans="1:62" x14ac:dyDescent="0.25">
      <c r="A21" t="s">
        <v>187</v>
      </c>
      <c r="B21" t="s">
        <v>183</v>
      </c>
      <c r="C21" t="s">
        <v>2</v>
      </c>
      <c r="D21" t="s">
        <v>184</v>
      </c>
    </row>
    <row r="22" spans="1:62" x14ac:dyDescent="0.25">
      <c r="A22" t="s">
        <v>187</v>
      </c>
      <c r="B22" t="s">
        <v>185</v>
      </c>
      <c r="C22" t="s">
        <v>2</v>
      </c>
      <c r="D22" t="s">
        <v>186</v>
      </c>
    </row>
    <row r="23" spans="1:62" x14ac:dyDescent="0.25">
      <c r="A23" t="s">
        <v>188</v>
      </c>
      <c r="B23" t="s">
        <v>168</v>
      </c>
      <c r="C23" t="s">
        <v>2</v>
      </c>
      <c r="D23" t="s">
        <v>169</v>
      </c>
      <c r="E23" s="29">
        <f>Landwirtschaft!C76+Fischerei!C76</f>
        <v>200</v>
      </c>
      <c r="F23" s="29">
        <f>Landwirtschaft!D76+Fischerei!D76</f>
        <v>128.876</v>
      </c>
      <c r="G23" s="29">
        <f>Landwirtschaft!E76+Fischerei!E76</f>
        <v>146.309</v>
      </c>
      <c r="H23" s="29">
        <f>Landwirtschaft!F76+Fischerei!F76</f>
        <v>73</v>
      </c>
      <c r="I23" s="29">
        <f>Landwirtschaft!G76+Fischerei!G76</f>
        <v>74</v>
      </c>
      <c r="J23" s="29">
        <f>Landwirtschaft!H76+Fischerei!H76</f>
        <v>126.84399999999999</v>
      </c>
      <c r="K23" s="29">
        <f>Landwirtschaft!I76+Fischerei!I76</f>
        <v>130.31899999999999</v>
      </c>
      <c r="L23" s="29">
        <f>Landwirtschaft!J76+Fischerei!J76</f>
        <v>115.252</v>
      </c>
      <c r="M23" s="29">
        <f>Landwirtschaft!K76+Fischerei!K76</f>
        <v>122.352</v>
      </c>
      <c r="N23" s="29">
        <f>Landwirtschaft!L76+Fischerei!L76</f>
        <v>125.78</v>
      </c>
      <c r="O23" s="29">
        <f>Landwirtschaft!M76+Fischerei!M76</f>
        <v>131.185</v>
      </c>
      <c r="P23" s="29">
        <f>Landwirtschaft!N76+Fischerei!N76</f>
        <v>132.77799999999999</v>
      </c>
      <c r="Q23" s="29">
        <f>Landwirtschaft!O76+Fischerei!O76</f>
        <v>132.39500000000001</v>
      </c>
      <c r="R23" s="29">
        <f>Landwirtschaft!P76+Fischerei!P76</f>
        <v>125.967</v>
      </c>
      <c r="S23" s="29">
        <f>Landwirtschaft!Q76+Fischerei!Q76</f>
        <v>131.489</v>
      </c>
      <c r="T23" s="29">
        <f>Landwirtschaft!R76+Fischerei!R76</f>
        <v>137.10400000000001</v>
      </c>
      <c r="U23" s="29">
        <f>Landwirtschaft!S76+Fischerei!S76</f>
        <v>140.744</v>
      </c>
      <c r="V23" s="29">
        <f>Landwirtschaft!T76+Fischerei!T76</f>
        <v>142.33699999999999</v>
      </c>
      <c r="W23" s="29">
        <f>Landwirtschaft!U76+Fischerei!U76</f>
        <v>148.16300000000001</v>
      </c>
      <c r="X23" s="29">
        <f>Landwirtschaft!V76+Fischerei!V76</f>
        <v>149.803</v>
      </c>
      <c r="Y23" s="29">
        <f>Landwirtschaft!W76+Fischerei!W76</f>
        <v>147.11600000000001</v>
      </c>
      <c r="Z23" s="29">
        <f>Landwirtschaft!X76+Fischerei!X76</f>
        <v>148.709</v>
      </c>
      <c r="AA23" s="29">
        <f>Landwirtschaft!Y76+Fischerei!Y76</f>
        <v>139.25</v>
      </c>
      <c r="AB23" s="29">
        <f>Landwirtschaft!Z76+Fischerei!Z76</f>
        <v>138.49299999999999</v>
      </c>
      <c r="AC23" s="29">
        <f>Landwirtschaft!AA76+Fischerei!AA76</f>
        <v>142.202</v>
      </c>
      <c r="AD23" s="29">
        <f>Landwirtschaft!AB76+Fischerei!AB76</f>
        <v>141.398</v>
      </c>
      <c r="AE23" s="29">
        <f>Landwirtschaft!AC76+Fischerei!AC76</f>
        <v>142.85</v>
      </c>
      <c r="AF23" s="29">
        <f>Landwirtschaft!AD76+Fischerei!AD76</f>
        <v>141.80000000000001</v>
      </c>
      <c r="AG23" s="29">
        <f>Landwirtschaft!AE76+Fischerei!AE76</f>
        <v>148.9</v>
      </c>
      <c r="AH23" s="29">
        <f>Landwirtschaft!AF76+Fischerei!AF76</f>
        <v>148.958</v>
      </c>
      <c r="AJ23" s="31"/>
      <c r="AK23" s="31">
        <f>W23/$W$31</f>
        <v>2.7652668906308325E-2</v>
      </c>
      <c r="AL23" s="31">
        <f>X23/$X$31</f>
        <v>2.7839249210183981E-2</v>
      </c>
      <c r="AM23" s="31">
        <f>Y23/$Y$31</f>
        <v>2.6978910691362556E-2</v>
      </c>
      <c r="AN23" s="31">
        <f>Z23/$Z$31</f>
        <v>2.6631267908309456E-2</v>
      </c>
      <c r="AO23" s="31">
        <f>AA23/$AA$31</f>
        <v>2.4973098995695841E-2</v>
      </c>
      <c r="AP23" s="31">
        <f>AB23/$AB$31</f>
        <v>2.5416223160212883E-2</v>
      </c>
      <c r="AQ23" s="31">
        <f>AC23/$AC$31</f>
        <v>2.6942402425161046E-2</v>
      </c>
      <c r="AR23" s="31">
        <f>AD23/$AD$31</f>
        <v>2.5863910737150175E-2</v>
      </c>
      <c r="AS23" s="31">
        <f>AE23/$AE$31</f>
        <v>2.5996360327570519E-2</v>
      </c>
      <c r="AT23" s="31">
        <f>AF23/$AF$31</f>
        <v>2.4286228098720608E-2</v>
      </c>
      <c r="AU23" s="31">
        <f>AG23/$AG$31</f>
        <v>2.47815594574353E-2</v>
      </c>
      <c r="AV23" s="31"/>
      <c r="AW23" s="32">
        <f>AK23</f>
        <v>2.7652668906308325E-2</v>
      </c>
      <c r="AX23" s="32">
        <f t="shared" ref="AX23:AY23" si="0">AL23</f>
        <v>2.7839249210183981E-2</v>
      </c>
      <c r="AY23" s="32">
        <f t="shared" si="0"/>
        <v>2.6978910691362556E-2</v>
      </c>
      <c r="AZ23" s="32">
        <f t="shared" ref="AZ23" si="1">AN23</f>
        <v>2.6631267908309456E-2</v>
      </c>
      <c r="BA23" s="32">
        <f t="shared" ref="BA23" si="2">AO23</f>
        <v>2.4973098995695841E-2</v>
      </c>
      <c r="BB23" s="32">
        <f t="shared" ref="BB23" si="3">AP23</f>
        <v>2.5416223160212883E-2</v>
      </c>
      <c r="BC23" s="32">
        <f t="shared" ref="BC23" si="4">AQ23</f>
        <v>2.6942402425161046E-2</v>
      </c>
      <c r="BD23" s="32">
        <f t="shared" ref="BD23" si="5">AR23</f>
        <v>2.5863910737150175E-2</v>
      </c>
      <c r="BE23" s="32">
        <f t="shared" ref="BE23" si="6">AS23</f>
        <v>2.5996360327570519E-2</v>
      </c>
      <c r="BF23" s="32">
        <f t="shared" ref="BF23:BG23" si="7">AT23</f>
        <v>2.4286228098720608E-2</v>
      </c>
      <c r="BG23" s="32">
        <f t="shared" si="7"/>
        <v>2.47815594574353E-2</v>
      </c>
      <c r="BH23" s="31"/>
      <c r="BI23" s="31"/>
      <c r="BJ23" s="31"/>
    </row>
    <row r="24" spans="1:62" x14ac:dyDescent="0.25">
      <c r="A24" t="s">
        <v>188</v>
      </c>
      <c r="B24" t="s">
        <v>170</v>
      </c>
      <c r="C24" t="s">
        <v>171</v>
      </c>
      <c r="D24" t="s">
        <v>172</v>
      </c>
      <c r="E24">
        <f>'Stromverbräuche Odyssee'!C93*1000</f>
        <v>687.9</v>
      </c>
      <c r="F24">
        <f>'Stromverbräuche Odyssee'!D93*1000</f>
        <v>571</v>
      </c>
      <c r="G24">
        <f>'Stromverbräuche Odyssee'!E93*1000</f>
        <v>514.9</v>
      </c>
      <c r="H24">
        <f>'Stromverbräuche Odyssee'!F93*1000</f>
        <v>545.79999999999995</v>
      </c>
      <c r="I24">
        <f>'Stromverbräuche Odyssee'!G93*1000</f>
        <v>616.80000000000007</v>
      </c>
      <c r="J24">
        <f>'Stromverbräuche Odyssee'!H93*1000</f>
        <v>665.4</v>
      </c>
      <c r="K24">
        <f>'Stromverbräuche Odyssee'!I93*1000</f>
        <v>715.30000000000007</v>
      </c>
      <c r="L24">
        <f>'Stromverbräuche Odyssee'!J93*1000</f>
        <v>786</v>
      </c>
      <c r="M24">
        <f>'Stromverbräuche Odyssee'!K93*1000</f>
        <v>714.8</v>
      </c>
      <c r="N24">
        <f>'Stromverbräuche Odyssee'!L93*1000</f>
        <v>639.9</v>
      </c>
      <c r="O24">
        <f>'Stromverbräuche Odyssee'!M93*1000</f>
        <v>645.1</v>
      </c>
      <c r="P24">
        <f>'Stromverbräuche Odyssee'!N93*1000</f>
        <v>791.1</v>
      </c>
      <c r="Q24">
        <f>'Stromverbräuche Odyssee'!O93*1000</f>
        <v>905.4</v>
      </c>
      <c r="R24">
        <f>'Stromverbräuche Odyssee'!P93*1000</f>
        <v>1029.0999999999999</v>
      </c>
      <c r="S24">
        <f>'Stromverbräuche Odyssee'!Q93*1000</f>
        <v>1039.7</v>
      </c>
      <c r="T24">
        <f>'Stromverbräuche Odyssee'!R93*1000</f>
        <v>1139.5</v>
      </c>
      <c r="U24">
        <f>'Stromverbräuche Odyssee'!S93*1000</f>
        <v>1246.5999999999999</v>
      </c>
      <c r="V24">
        <f>'Stromverbräuche Odyssee'!T93*1000</f>
        <v>1253.7</v>
      </c>
      <c r="W24">
        <f>'Stromverbräuche Odyssee'!U93*1000</f>
        <v>1363.6999999999998</v>
      </c>
      <c r="X24">
        <f>'Stromverbräuche Odyssee'!V93*1000</f>
        <v>1204.2</v>
      </c>
      <c r="Y24">
        <f>'Stromverbräuche Odyssee'!W93*1000</f>
        <v>1243.4000000000001</v>
      </c>
      <c r="Z24">
        <f>'Stromverbräuche Odyssee'!X93*1000</f>
        <v>1248.5</v>
      </c>
      <c r="AA24">
        <f>'Stromverbräuche Odyssee'!Y93*1000</f>
        <v>1218.5999999999999</v>
      </c>
      <c r="AB24">
        <f>'Stromverbräuche Odyssee'!Z93*1000</f>
        <v>1150.9000000000001</v>
      </c>
      <c r="AC24">
        <f>'Stromverbräuche Odyssee'!AA93*1000</f>
        <v>1117.8999999999999</v>
      </c>
      <c r="AD24">
        <f>'Stromverbräuche Odyssee'!AB93*1000</f>
        <v>1113.8999999999999</v>
      </c>
      <c r="AE24">
        <f>'Stromverbräuche Odyssee'!AC93*1000</f>
        <v>1164.3</v>
      </c>
      <c r="AF24">
        <f>'Stromverbräuche Odyssee'!AD93*1000</f>
        <v>1226.6999999999998</v>
      </c>
      <c r="AG24">
        <f>'Stromverbräuche Odyssee'!AE93*1000</f>
        <v>1232.0999999999999</v>
      </c>
      <c r="AH24" t="e">
        <f>'Stromverbräuche Odyssee'!AF93*1000</f>
        <v>#VALUE!</v>
      </c>
      <c r="AJ24" s="31"/>
      <c r="AK24" s="31">
        <f t="shared" ref="AK24:AK30" si="8">W24/$W$31</f>
        <v>0.2545166106756252</v>
      </c>
      <c r="AL24" s="31">
        <f t="shared" ref="AL24:AL30" si="9">X24/$X$31</f>
        <v>0.22378740011150344</v>
      </c>
      <c r="AM24" s="31">
        <f t="shared" ref="AM24:AM30" si="10">Y24/$Y$31</f>
        <v>0.22802127269392997</v>
      </c>
      <c r="AN24" s="31">
        <f t="shared" ref="AN24:AN30" si="11">Z24/$Z$31</f>
        <v>0.2235852435530086</v>
      </c>
      <c r="AO24" s="31">
        <f t="shared" ref="AO24:AO30" si="12">AA24/$AA$31</f>
        <v>0.21854375896700143</v>
      </c>
      <c r="AP24" s="31">
        <f t="shared" ref="AP24:AP30" si="13">AB24/$AB$31</f>
        <v>0.21121306661772804</v>
      </c>
      <c r="AQ24" s="31">
        <f t="shared" ref="AQ24:AQ30" si="14">AC24/$AC$31</f>
        <v>0.21180371352785143</v>
      </c>
      <c r="AR24" s="31">
        <f t="shared" ref="AR24:AR30" si="15">AD24/$AD$31</f>
        <v>0.20374977135540515</v>
      </c>
      <c r="AS24" s="31">
        <f t="shared" ref="AS24:AS30" si="16">AE24/$AE$31</f>
        <v>0.21188353048225658</v>
      </c>
      <c r="AT24" s="31">
        <f t="shared" ref="AT24:AT30" si="17">AF24/$AF$31</f>
        <v>0.21009813828420706</v>
      </c>
      <c r="AU24" s="31">
        <f t="shared" ref="AU24:AU30" si="18">AG24/$AG$31</f>
        <v>0.20505949904302237</v>
      </c>
      <c r="AW24" s="41">
        <f>SUM(AK24:AK26)</f>
        <v>0.60767077267637171</v>
      </c>
      <c r="AX24" s="41">
        <f t="shared" ref="AX24:AY24" si="19">SUM(AL24:AL26)</f>
        <v>0.58093291209812303</v>
      </c>
      <c r="AY24" s="41">
        <f t="shared" si="19"/>
        <v>0.58565927012653585</v>
      </c>
      <c r="AZ24" s="41">
        <f t="shared" ref="AZ24" si="20">SUM(AN24:AN26)</f>
        <v>0.58090974212034385</v>
      </c>
      <c r="BA24" s="41">
        <f t="shared" ref="BA24" si="21">SUM(AO24:AO26)</f>
        <v>0.57926829268292679</v>
      </c>
      <c r="BB24" s="41">
        <f t="shared" ref="BB24" si="22">SUM(AP24:AP26)</f>
        <v>0.57331620480822165</v>
      </c>
      <c r="BC24" s="41">
        <f t="shared" ref="BC24" si="23">SUM(AQ24:AQ26)</f>
        <v>0.58158393330807123</v>
      </c>
      <c r="BD24" s="41">
        <f t="shared" ref="BD24" si="24">SUM(AR24:AR26)</f>
        <v>0.57210535942930307</v>
      </c>
      <c r="BE24" s="41">
        <f t="shared" ref="BE24" si="25">SUM(AS24:AS26)</f>
        <v>0.58609645131938126</v>
      </c>
      <c r="BF24" s="41">
        <f t="shared" ref="BF24:BG24" si="26">SUM(AT24:AT26)</f>
        <v>0.58915512014660787</v>
      </c>
      <c r="BG24" s="41">
        <f t="shared" si="26"/>
        <v>0.58853291170841315</v>
      </c>
    </row>
    <row r="25" spans="1:62" x14ac:dyDescent="0.25">
      <c r="A25" t="s">
        <v>188</v>
      </c>
      <c r="B25" t="s">
        <v>173</v>
      </c>
      <c r="C25" t="s">
        <v>171</v>
      </c>
      <c r="D25" t="s">
        <v>174</v>
      </c>
      <c r="E25">
        <f>'Stromverbräuche Odyssee'!C94*1000</f>
        <v>572.30000000000007</v>
      </c>
      <c r="F25">
        <f>'Stromverbräuche Odyssee'!D94*1000</f>
        <v>475</v>
      </c>
      <c r="G25">
        <f>'Stromverbräuche Odyssee'!E94*1000</f>
        <v>428.3</v>
      </c>
      <c r="H25">
        <f>'Stromverbräuche Odyssee'!F94*1000</f>
        <v>454</v>
      </c>
      <c r="I25">
        <f>'Stromverbräuche Odyssee'!G94*1000</f>
        <v>513</v>
      </c>
      <c r="J25">
        <f>'Stromverbräuche Odyssee'!H94*1000</f>
        <v>585.20000000000005</v>
      </c>
      <c r="K25">
        <f>'Stromverbräuche Odyssee'!I94*1000</f>
        <v>598.19999999999993</v>
      </c>
      <c r="L25">
        <f>'Stromverbräuche Odyssee'!J94*1000</f>
        <v>614.19999999999993</v>
      </c>
      <c r="M25">
        <f>'Stromverbräuche Odyssee'!K94*1000</f>
        <v>581.6</v>
      </c>
      <c r="N25">
        <f>'Stromverbräuche Odyssee'!L94*1000</f>
        <v>651</v>
      </c>
      <c r="O25">
        <f>'Stromverbräuche Odyssee'!M94*1000</f>
        <v>672.4</v>
      </c>
      <c r="P25">
        <f>'Stromverbräuche Odyssee'!N94*1000</f>
        <v>759.7</v>
      </c>
      <c r="Q25">
        <f>'Stromverbräuche Odyssee'!O94*1000</f>
        <v>819.9</v>
      </c>
      <c r="R25">
        <f>'Stromverbräuche Odyssee'!P94*1000</f>
        <v>901.59999999999991</v>
      </c>
      <c r="S25">
        <f>'Stromverbräuche Odyssee'!Q94*1000</f>
        <v>1013.8000000000001</v>
      </c>
      <c r="T25">
        <f>'Stromverbräuche Odyssee'!R94*1000</f>
        <v>1128.7</v>
      </c>
      <c r="U25">
        <f>'Stromverbräuche Odyssee'!S94*1000</f>
        <v>1220.0999999999999</v>
      </c>
      <c r="V25">
        <f>'Stromverbräuche Odyssee'!T94*1000</f>
        <v>1319.1</v>
      </c>
      <c r="W25">
        <f>'Stromverbräuche Odyssee'!U94*1000</f>
        <v>1440.3</v>
      </c>
      <c r="X25">
        <f>'Stromverbräuche Odyssee'!V94*1000</f>
        <v>1448.8000000000002</v>
      </c>
      <c r="Y25">
        <f>'Stromverbräuche Odyssee'!W94*1000</f>
        <v>1442.7</v>
      </c>
      <c r="Z25">
        <f>'Stromverbräuche Odyssee'!X94*1000</f>
        <v>1475.6</v>
      </c>
      <c r="AA25">
        <f>'Stromverbräuche Odyssee'!Y94*1000</f>
        <v>1487</v>
      </c>
      <c r="AB25">
        <f>'Stromverbräuche Odyssee'!Z94*1000</f>
        <v>1451.5</v>
      </c>
      <c r="AC25">
        <f>'Stromverbräuche Odyssee'!AA94*1000</f>
        <v>1421.3</v>
      </c>
      <c r="AD25">
        <f>'Stromverbräuche Odyssee'!AB94*1000</f>
        <v>1483</v>
      </c>
      <c r="AE25">
        <f>'Stromverbräuche Odyssee'!AC94*1000</f>
        <v>1493.9</v>
      </c>
      <c r="AF25">
        <f>'Stromverbräuche Odyssee'!AD94*1000</f>
        <v>1591.3</v>
      </c>
      <c r="AG25">
        <f>'Stromverbräuche Odyssee'!AE94*1000</f>
        <v>1649.7</v>
      </c>
      <c r="AH25" t="e">
        <f>'Stromverbräuche Odyssee'!AF94*1000</f>
        <v>#VALUE!</v>
      </c>
      <c r="AJ25" s="31"/>
      <c r="AK25" s="31">
        <f t="shared" si="8"/>
        <v>0.26881298992161251</v>
      </c>
      <c r="AL25" s="31">
        <f t="shared" si="9"/>
        <v>0.2692436350120796</v>
      </c>
      <c r="AM25" s="31">
        <f t="shared" si="10"/>
        <v>0.26456996148908857</v>
      </c>
      <c r="AN25" s="31">
        <f t="shared" si="11"/>
        <v>0.26425501432664755</v>
      </c>
      <c r="AO25" s="31">
        <f t="shared" si="12"/>
        <v>0.26667862266857961</v>
      </c>
      <c r="AP25" s="31">
        <f t="shared" si="13"/>
        <v>0.26637915213800695</v>
      </c>
      <c r="AQ25" s="31">
        <f t="shared" si="14"/>
        <v>0.26928760894278136</v>
      </c>
      <c r="AR25" s="31">
        <f t="shared" si="15"/>
        <v>0.27126394732028536</v>
      </c>
      <c r="AS25" s="31">
        <f t="shared" si="16"/>
        <v>0.27186533212010922</v>
      </c>
      <c r="AT25" s="31">
        <f t="shared" si="17"/>
        <v>0.27254354565228561</v>
      </c>
      <c r="AU25" s="31">
        <f t="shared" si="18"/>
        <v>0.27456103852875097</v>
      </c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</row>
    <row r="26" spans="1:62" x14ac:dyDescent="0.25">
      <c r="A26" t="s">
        <v>188</v>
      </c>
      <c r="B26" t="s">
        <v>175</v>
      </c>
      <c r="C26" t="s">
        <v>171</v>
      </c>
      <c r="D26" t="s">
        <v>176</v>
      </c>
      <c r="E26">
        <f>'Stromverbräuche Odyssee'!C95*1000</f>
        <v>161.89999999999998</v>
      </c>
      <c r="F26">
        <f>'Stromverbräuche Odyssee'!D95*1000</f>
        <v>134.4</v>
      </c>
      <c r="G26">
        <f>'Stromverbräuche Odyssee'!E95*1000</f>
        <v>121.2</v>
      </c>
      <c r="H26">
        <f>'Stromverbräuche Odyssee'!F95*1000</f>
        <v>128.5</v>
      </c>
      <c r="I26">
        <f>'Stromverbräuche Odyssee'!G95*1000</f>
        <v>145.19999999999999</v>
      </c>
      <c r="J26">
        <f>'Stromverbräuche Odyssee'!H95*1000</f>
        <v>139.69999999999999</v>
      </c>
      <c r="K26">
        <f>'Stromverbräuche Odyssee'!I95*1000</f>
        <v>174.1</v>
      </c>
      <c r="L26">
        <f>'Stromverbräuche Odyssee'!J95*1000</f>
        <v>198.2</v>
      </c>
      <c r="M26">
        <f>'Stromverbräuche Odyssee'!K95*1000</f>
        <v>192.20000000000002</v>
      </c>
      <c r="N26">
        <f>'Stromverbräuche Odyssee'!L95*1000</f>
        <v>193.1</v>
      </c>
      <c r="O26">
        <f>'Stromverbräuche Odyssee'!M95*1000</f>
        <v>221.4</v>
      </c>
      <c r="P26">
        <f>'Stromverbräuche Odyssee'!N95*1000</f>
        <v>259.2</v>
      </c>
      <c r="Q26">
        <f>'Stromverbräuche Odyssee'!O95*1000</f>
        <v>296.39999999999998</v>
      </c>
      <c r="R26">
        <f>'Stromverbräuche Odyssee'!P95*1000</f>
        <v>330.90000000000003</v>
      </c>
      <c r="S26">
        <f>'Stromverbräuche Odyssee'!Q95*1000</f>
        <v>358.3</v>
      </c>
      <c r="T26">
        <f>'Stromverbräuche Odyssee'!R95*1000</f>
        <v>395.3</v>
      </c>
      <c r="U26">
        <f>'Stromverbräuche Odyssee'!S95*1000</f>
        <v>411.2</v>
      </c>
      <c r="V26">
        <f>'Stromverbräuche Odyssee'!T95*1000</f>
        <v>434.09999999999997</v>
      </c>
      <c r="W26">
        <f>'Stromverbräuche Odyssee'!U95*1000</f>
        <v>451.90000000000003</v>
      </c>
      <c r="X26">
        <f>'Stromverbräuche Odyssee'!V95*1000</f>
        <v>473</v>
      </c>
      <c r="Y26">
        <f>'Stromverbräuche Odyssee'!W95*1000</f>
        <v>507.49999999999994</v>
      </c>
      <c r="Z26">
        <f>'Stromverbräuche Odyssee'!X95*1000</f>
        <v>519.70000000000005</v>
      </c>
      <c r="AA26">
        <f>'Stromverbräuche Odyssee'!Y95*1000</f>
        <v>524.4</v>
      </c>
      <c r="AB26">
        <f>'Stromverbräuche Odyssee'!Z95*1000</f>
        <v>521.59999999999991</v>
      </c>
      <c r="AC26">
        <f>'Stromverbräuche Odyssee'!AA95*1000</f>
        <v>530.4</v>
      </c>
      <c r="AD26">
        <f>'Stromverbräuche Odyssee'!AB95*1000</f>
        <v>530.80000000000007</v>
      </c>
      <c r="AE26">
        <f>'Stromverbräuche Odyssee'!AC95*1000</f>
        <v>562.4</v>
      </c>
      <c r="AF26">
        <f>'Stromverbräuche Odyssee'!AD95*1000</f>
        <v>621.9</v>
      </c>
      <c r="AG26">
        <f>'Stromverbräuche Odyssee'!AE95*1000</f>
        <v>654.4</v>
      </c>
      <c r="AH26" t="e">
        <f>'Stromverbräuche Odyssee'!AF95*1000</f>
        <v>#VALUE!</v>
      </c>
      <c r="AJ26" s="31"/>
      <c r="AK26" s="31">
        <f t="shared" si="8"/>
        <v>8.4341172079134011E-2</v>
      </c>
      <c r="AL26" s="31">
        <f t="shared" si="9"/>
        <v>8.790187697454005E-2</v>
      </c>
      <c r="AM26" s="31">
        <f t="shared" si="10"/>
        <v>9.3068035943517313E-2</v>
      </c>
      <c r="AN26" s="31">
        <f t="shared" si="11"/>
        <v>9.3069484240687686E-2</v>
      </c>
      <c r="AO26" s="31">
        <f t="shared" si="12"/>
        <v>9.4045911047345762E-2</v>
      </c>
      <c r="AP26" s="31">
        <f t="shared" si="13"/>
        <v>9.5723986052486679E-2</v>
      </c>
      <c r="AQ26" s="31">
        <f t="shared" si="14"/>
        <v>0.10049261083743842</v>
      </c>
      <c r="AR26" s="31">
        <f t="shared" si="15"/>
        <v>9.7091640753612596E-2</v>
      </c>
      <c r="AS26" s="31">
        <f t="shared" si="16"/>
        <v>0.10234758871701546</v>
      </c>
      <c r="AT26" s="31">
        <f t="shared" si="17"/>
        <v>0.10651343621011526</v>
      </c>
      <c r="AU26" s="31">
        <f t="shared" si="18"/>
        <v>0.10891237413663976</v>
      </c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</row>
    <row r="27" spans="1:62" x14ac:dyDescent="0.25">
      <c r="A27" t="s">
        <v>188</v>
      </c>
      <c r="B27" t="s">
        <v>177</v>
      </c>
      <c r="C27" t="s">
        <v>171</v>
      </c>
      <c r="D27" t="s">
        <v>178</v>
      </c>
      <c r="E27">
        <f>'Stromverbräuche Odyssee'!C96*1000</f>
        <v>405.3</v>
      </c>
      <c r="F27">
        <f>'Stromverbräuche Odyssee'!D96*1000</f>
        <v>336.4</v>
      </c>
      <c r="G27">
        <f>'Stromverbräuche Odyssee'!E96*1000</f>
        <v>303.39999999999998</v>
      </c>
      <c r="H27">
        <f>'Stromverbräuche Odyssee'!F96*1000</f>
        <v>321.60000000000002</v>
      </c>
      <c r="I27">
        <f>'Stromverbräuche Odyssee'!G96*1000</f>
        <v>363.4</v>
      </c>
      <c r="J27">
        <f>'Stromverbräuche Odyssee'!H96*1000</f>
        <v>390.90000000000003</v>
      </c>
      <c r="K27">
        <f>'Stromverbräuche Odyssee'!I96*1000</f>
        <v>422.20000000000005</v>
      </c>
      <c r="L27">
        <f>'Stromverbräuche Odyssee'!J96*1000</f>
        <v>463.6</v>
      </c>
      <c r="M27">
        <f>'Stromverbräuche Odyssee'!K96*1000</f>
        <v>494</v>
      </c>
      <c r="N27">
        <f>'Stromverbräuche Odyssee'!L96*1000</f>
        <v>530.59999999999991</v>
      </c>
      <c r="O27">
        <f>'Stromverbräuche Odyssee'!M96*1000</f>
        <v>515.70000000000005</v>
      </c>
      <c r="P27">
        <f>'Stromverbräuche Odyssee'!N96*1000</f>
        <v>490.70000000000005</v>
      </c>
      <c r="Q27">
        <f>'Stromverbräuche Odyssee'!O96*1000</f>
        <v>491.5</v>
      </c>
      <c r="R27">
        <f>'Stromverbräuche Odyssee'!P96*1000</f>
        <v>484.5</v>
      </c>
      <c r="S27">
        <f>'Stromverbräuche Odyssee'!Q96*1000</f>
        <v>508.90000000000003</v>
      </c>
      <c r="T27">
        <f>'Stromverbräuche Odyssee'!R96*1000</f>
        <v>527.59999999999991</v>
      </c>
      <c r="U27">
        <f>'Stromverbräuche Odyssee'!S96*1000</f>
        <v>545.5</v>
      </c>
      <c r="V27">
        <f>'Stromverbräuche Odyssee'!T96*1000</f>
        <v>562.20000000000005</v>
      </c>
      <c r="W27">
        <f>'Stromverbräuche Odyssee'!U96*1000</f>
        <v>602.5</v>
      </c>
      <c r="X27">
        <f>'Stromverbräuche Odyssee'!V96*1000</f>
        <v>652.80000000000007</v>
      </c>
      <c r="Y27">
        <f>'Stromverbräuche Odyssee'!W96*1000</f>
        <v>638.1</v>
      </c>
      <c r="Z27">
        <f>'Stromverbräuche Odyssee'!X96*1000</f>
        <v>659</v>
      </c>
      <c r="AA27">
        <f>'Stromverbräuche Odyssee'!Y96*1000</f>
        <v>654.90000000000009</v>
      </c>
      <c r="AB27">
        <f>'Stromverbräuche Odyssee'!Z96*1000</f>
        <v>644.9</v>
      </c>
      <c r="AC27">
        <f>'Stromverbräuche Odyssee'!AA96*1000</f>
        <v>604.5</v>
      </c>
      <c r="AD27">
        <f>'Stromverbräuche Odyssee'!AB96*1000</f>
        <v>611</v>
      </c>
      <c r="AE27">
        <f>'Stromverbräuche Odyssee'!AC96*1000</f>
        <v>620.5</v>
      </c>
      <c r="AF27">
        <f>'Stromverbräuche Odyssee'!AD96*1000</f>
        <v>639.9</v>
      </c>
      <c r="AG27">
        <f>'Stromverbräuche Odyssee'!AE96*1000</f>
        <v>662.90000000000009</v>
      </c>
      <c r="AH27" t="e">
        <f>'Stromverbräuche Odyssee'!AF96*1000</f>
        <v>#VALUE!</v>
      </c>
      <c r="AJ27" s="31"/>
      <c r="AK27" s="31">
        <f t="shared" si="8"/>
        <v>0.11244867487868608</v>
      </c>
      <c r="AL27" s="31">
        <f t="shared" si="9"/>
        <v>0.12131574056866755</v>
      </c>
      <c r="AM27" s="31">
        <f t="shared" si="10"/>
        <v>0.11701815514395746</v>
      </c>
      <c r="AN27" s="31">
        <f t="shared" si="11"/>
        <v>0.11801575931232092</v>
      </c>
      <c r="AO27" s="31">
        <f t="shared" si="12"/>
        <v>0.11744978479196558</v>
      </c>
      <c r="AP27" s="31">
        <f t="shared" si="13"/>
        <v>0.11835199119104423</v>
      </c>
      <c r="AQ27" s="31">
        <f t="shared" si="14"/>
        <v>0.1145320197044335</v>
      </c>
      <c r="AR27" s="31">
        <f t="shared" si="15"/>
        <v>0.11176147795866105</v>
      </c>
      <c r="AS27" s="31">
        <f t="shared" si="16"/>
        <v>0.11292083712465878</v>
      </c>
      <c r="AT27" s="31">
        <f t="shared" si="17"/>
        <v>0.10959631424803466</v>
      </c>
      <c r="AU27" s="31">
        <f t="shared" si="18"/>
        <v>0.11032703669801117</v>
      </c>
      <c r="AW27" s="41">
        <f>SUM(AK27:AK29)</f>
        <v>0.3296939156401642</v>
      </c>
      <c r="AX27" s="41">
        <f t="shared" ref="AX27:AY27" si="27">SUM(AL27:AL29)</f>
        <v>0.35526853744657128</v>
      </c>
      <c r="AY27" s="41">
        <f t="shared" si="27"/>
        <v>0.34885384192187785</v>
      </c>
      <c r="AZ27" s="41">
        <f t="shared" ref="AZ27" si="28">SUM(AN27:AN29)</f>
        <v>0.35361747851002867</v>
      </c>
      <c r="BA27" s="41">
        <f t="shared" ref="BA27" si="29">SUM(AO27:AO29)</f>
        <v>0.35548780487804876</v>
      </c>
      <c r="BB27" s="41">
        <f t="shared" ref="BB27" si="30">SUM(AP27:AP29)</f>
        <v>0.36056157093044594</v>
      </c>
      <c r="BC27" s="41">
        <f t="shared" ref="BC27" si="31">SUM(AQ27:AQ29)</f>
        <v>0.35574081091322474</v>
      </c>
      <c r="BD27" s="41">
        <f t="shared" ref="BD27" si="32">SUM(AR27:AR29)</f>
        <v>0.35974025974025975</v>
      </c>
      <c r="BE27" s="41">
        <f t="shared" ref="BE27" si="33">SUM(AS27:AS29)</f>
        <v>0.34649681528662418</v>
      </c>
      <c r="BF27" s="41">
        <f t="shared" ref="BF27:BG27" si="34">SUM(AT27:AT29)</f>
        <v>0.34367239282717044</v>
      </c>
      <c r="BG27" s="41">
        <f t="shared" si="34"/>
        <v>0.34372971623533333</v>
      </c>
    </row>
    <row r="28" spans="1:62" x14ac:dyDescent="0.25">
      <c r="A28" t="s">
        <v>188</v>
      </c>
      <c r="B28" t="s">
        <v>179</v>
      </c>
      <c r="C28" t="s">
        <v>171</v>
      </c>
      <c r="D28" t="s">
        <v>180</v>
      </c>
      <c r="E28">
        <f>'Stromverbräuche Odyssee'!C97*1000</f>
        <v>223.6</v>
      </c>
      <c r="F28">
        <f>'Stromverbräuche Odyssee'!D97*1000</f>
        <v>185.6</v>
      </c>
      <c r="G28">
        <f>'Stromverbräuche Odyssee'!E97*1000</f>
        <v>167.4</v>
      </c>
      <c r="H28">
        <f>'Stromverbräuche Odyssee'!F97*1000</f>
        <v>177.4</v>
      </c>
      <c r="I28">
        <f>'Stromverbräuche Odyssee'!G97*1000</f>
        <v>200.5</v>
      </c>
      <c r="J28">
        <f>'Stromverbräuche Odyssee'!H97*1000</f>
        <v>189.4</v>
      </c>
      <c r="K28">
        <f>'Stromverbräuche Odyssee'!I97*1000</f>
        <v>236.9</v>
      </c>
      <c r="L28">
        <f>'Stromverbräuche Odyssee'!J97*1000</f>
        <v>281.5</v>
      </c>
      <c r="M28">
        <f>'Stromverbräuche Odyssee'!K97*1000</f>
        <v>317.5</v>
      </c>
      <c r="N28">
        <f>'Stromverbräuche Odyssee'!L97*1000</f>
        <v>380</v>
      </c>
      <c r="O28">
        <f>'Stromverbräuche Odyssee'!M97*1000</f>
        <v>379.3</v>
      </c>
      <c r="P28">
        <f>'Stromverbräuche Odyssee'!N97*1000</f>
        <v>392.6</v>
      </c>
      <c r="Q28">
        <f>'Stromverbräuche Odyssee'!O97*1000</f>
        <v>407.2</v>
      </c>
      <c r="R28">
        <f>'Stromverbräuche Odyssee'!P97*1000</f>
        <v>414.5</v>
      </c>
      <c r="S28">
        <f>'Stromverbräuche Odyssee'!Q97*1000</f>
        <v>454.29999999999995</v>
      </c>
      <c r="T28">
        <f>'Stromverbräuche Odyssee'!R97*1000</f>
        <v>491</v>
      </c>
      <c r="U28">
        <f>'Stromverbräuche Odyssee'!S97*1000</f>
        <v>503.49999999999994</v>
      </c>
      <c r="V28">
        <f>'Stromverbräuche Odyssee'!T97*1000</f>
        <v>521.20000000000005</v>
      </c>
      <c r="W28">
        <f>'Stromverbräuche Odyssee'!U97*1000</f>
        <v>569.9</v>
      </c>
      <c r="X28">
        <f>'Stromverbräuche Odyssee'!V97*1000</f>
        <v>618.9</v>
      </c>
      <c r="Y28">
        <f>'Stromverbräuche Odyssee'!W97*1000</f>
        <v>623.29999999999995</v>
      </c>
      <c r="Z28">
        <f>'Stromverbräuche Odyssee'!X97*1000</f>
        <v>648</v>
      </c>
      <c r="AA28">
        <f>'Stromverbräuche Odyssee'!Y97*1000</f>
        <v>655.29999999999995</v>
      </c>
      <c r="AB28">
        <f>'Stromverbräuche Odyssee'!Z97*1000</f>
        <v>649</v>
      </c>
      <c r="AC28">
        <f>'Stromverbräuche Odyssee'!AA97*1000</f>
        <v>615.4</v>
      </c>
      <c r="AD28">
        <f>'Stromverbräuche Odyssee'!AB97*1000</f>
        <v>680.5</v>
      </c>
      <c r="AE28">
        <f>'Stromverbräuche Odyssee'!AC97*1000</f>
        <v>639.20000000000005</v>
      </c>
      <c r="AF28">
        <f>'Stromverbräuche Odyssee'!AD97*1000</f>
        <v>677.8</v>
      </c>
      <c r="AG28">
        <f>'Stromverbräuche Odyssee'!AE97*1000</f>
        <v>694.8</v>
      </c>
      <c r="AH28" t="e">
        <f>'Stromverbräuche Odyssee'!AF97*1000</f>
        <v>#VALUE!</v>
      </c>
      <c r="AJ28" s="31"/>
      <c r="AK28" s="31">
        <f t="shared" si="8"/>
        <v>0.10636431504292646</v>
      </c>
      <c r="AL28" s="31">
        <f t="shared" si="9"/>
        <v>0.11501579632038654</v>
      </c>
      <c r="AM28" s="31">
        <f t="shared" si="10"/>
        <v>0.11430405281496424</v>
      </c>
      <c r="AN28" s="31">
        <f t="shared" si="11"/>
        <v>0.11604584527220631</v>
      </c>
      <c r="AO28" s="31">
        <f t="shared" si="12"/>
        <v>0.11752152080344332</v>
      </c>
      <c r="AP28" s="31">
        <f t="shared" si="13"/>
        <v>0.11910442282987704</v>
      </c>
      <c r="AQ28" s="31">
        <f t="shared" si="14"/>
        <v>0.11659719590754074</v>
      </c>
      <c r="AR28" s="31">
        <f t="shared" si="15"/>
        <v>0.12447411743186391</v>
      </c>
      <c r="AS28" s="31">
        <f t="shared" si="16"/>
        <v>0.11632393084622385</v>
      </c>
      <c r="AT28" s="31">
        <f t="shared" si="17"/>
        <v>0.11608748522787607</v>
      </c>
      <c r="AU28" s="31">
        <f t="shared" si="18"/>
        <v>0.11563618207539318</v>
      </c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</row>
    <row r="29" spans="1:62" x14ac:dyDescent="0.25">
      <c r="A29" t="s">
        <v>188</v>
      </c>
      <c r="B29" t="s">
        <v>181</v>
      </c>
      <c r="C29" t="s">
        <v>171</v>
      </c>
      <c r="D29" t="s">
        <v>182</v>
      </c>
      <c r="E29">
        <f>'Stromverbräuche Odyssee'!C98*1000</f>
        <v>225.39999999999998</v>
      </c>
      <c r="F29">
        <f>'Stromverbräuche Odyssee'!D98*1000</f>
        <v>187.1</v>
      </c>
      <c r="G29">
        <f>'Stromverbräuche Odyssee'!E98*1000</f>
        <v>168.7</v>
      </c>
      <c r="H29">
        <f>'Stromverbräuche Odyssee'!F98*1000</f>
        <v>178.79999999999998</v>
      </c>
      <c r="I29">
        <f>'Stromverbräuche Odyssee'!G98*1000</f>
        <v>202.1</v>
      </c>
      <c r="J29">
        <f>'Stromverbräuche Odyssee'!H98*1000</f>
        <v>214.9</v>
      </c>
      <c r="K29">
        <f>'Stromverbräuche Odyssee'!I98*1000</f>
        <v>239.6</v>
      </c>
      <c r="L29">
        <f>'Stromverbräuche Odyssee'!J98*1000</f>
        <v>255.5</v>
      </c>
      <c r="M29">
        <f>'Stromverbräuche Odyssee'!K98*1000</f>
        <v>287</v>
      </c>
      <c r="N29">
        <f>'Stromverbräuche Odyssee'!L98*1000</f>
        <v>341.6</v>
      </c>
      <c r="O29">
        <f>'Stromverbräuche Odyssee'!M98*1000</f>
        <v>362</v>
      </c>
      <c r="P29">
        <f>'Stromverbräuche Odyssee'!N98*1000</f>
        <v>378.40000000000003</v>
      </c>
      <c r="Q29">
        <f>'Stromverbräuche Odyssee'!O98*1000</f>
        <v>387.1</v>
      </c>
      <c r="R29">
        <f>'Stromverbräuche Odyssee'!P98*1000</f>
        <v>415.3</v>
      </c>
      <c r="S29">
        <f>'Stromverbräuche Odyssee'!Q98*1000</f>
        <v>457.2</v>
      </c>
      <c r="T29">
        <f>'Stromverbräuche Odyssee'!R98*1000</f>
        <v>510.60000000000008</v>
      </c>
      <c r="U29">
        <f>'Stromverbräuche Odyssee'!S98*1000</f>
        <v>515</v>
      </c>
      <c r="V29">
        <f>'Stromverbräuche Odyssee'!T98*1000</f>
        <v>540.6</v>
      </c>
      <c r="W29">
        <f>'Stromverbräuche Odyssee'!U98*1000</f>
        <v>594.09999999999991</v>
      </c>
      <c r="X29">
        <f>'Stromverbräuche Odyssee'!V98*1000</f>
        <v>640</v>
      </c>
      <c r="Y29">
        <f>'Stromverbräuche Odyssee'!W98*1000</f>
        <v>640.9</v>
      </c>
      <c r="Z29">
        <f>'Stromverbräuche Odyssee'!X98*1000</f>
        <v>667.6</v>
      </c>
      <c r="AA29">
        <f>'Stromverbräuche Odyssee'!Y98*1000</f>
        <v>672</v>
      </c>
      <c r="AB29">
        <f>'Stromverbräuche Odyssee'!Z98*1000</f>
        <v>670.8</v>
      </c>
      <c r="AC29">
        <f>'Stromverbräuche Odyssee'!AA98*1000</f>
        <v>657.69999999999993</v>
      </c>
      <c r="AD29">
        <f>'Stromverbräuche Odyssee'!AB98*1000</f>
        <v>675.2</v>
      </c>
      <c r="AE29">
        <f>'Stromverbräuche Odyssee'!AC98*1000</f>
        <v>644.29999999999995</v>
      </c>
      <c r="AF29">
        <f>'Stromverbräuche Odyssee'!AD98*1000</f>
        <v>688.9</v>
      </c>
      <c r="AG29">
        <f>'Stromverbräuche Odyssee'!AE98*1000</f>
        <v>707.6</v>
      </c>
      <c r="AH29" t="e">
        <f>'Stromverbräuche Odyssee'!AF98*1000</f>
        <v>#VALUE!</v>
      </c>
      <c r="AJ29" s="31"/>
      <c r="AK29" s="31">
        <f t="shared" si="8"/>
        <v>0.11088092571855168</v>
      </c>
      <c r="AL29" s="31">
        <f t="shared" si="9"/>
        <v>0.11893700055751719</v>
      </c>
      <c r="AM29" s="31">
        <f t="shared" si="10"/>
        <v>0.11753163396295617</v>
      </c>
      <c r="AN29" s="31">
        <f t="shared" si="11"/>
        <v>0.11955587392550143</v>
      </c>
      <c r="AO29" s="31">
        <f t="shared" si="12"/>
        <v>0.12051649928263988</v>
      </c>
      <c r="AP29" s="31">
        <f t="shared" si="13"/>
        <v>0.12310515690952467</v>
      </c>
      <c r="AQ29" s="31">
        <f t="shared" si="14"/>
        <v>0.12461159530125046</v>
      </c>
      <c r="AR29" s="31">
        <f t="shared" si="15"/>
        <v>0.12350466434973478</v>
      </c>
      <c r="AS29" s="31">
        <f t="shared" si="16"/>
        <v>0.11725204731574157</v>
      </c>
      <c r="AT29" s="31">
        <f t="shared" si="17"/>
        <v>0.1179885933512597</v>
      </c>
      <c r="AU29" s="31">
        <f t="shared" si="18"/>
        <v>0.11776649746192894</v>
      </c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</row>
    <row r="30" spans="1:62" x14ac:dyDescent="0.25">
      <c r="A30" t="s">
        <v>188</v>
      </c>
      <c r="B30" t="s">
        <v>183</v>
      </c>
      <c r="C30" t="s">
        <v>2</v>
      </c>
      <c r="D30" t="s">
        <v>184</v>
      </c>
      <c r="E30" s="29">
        <f>E31-SUM(E23:E29)</f>
        <v>8.5999999999999091</v>
      </c>
      <c r="F30" s="29">
        <f t="shared" ref="F30:AH30" si="35">F31-SUM(F23:F29)</f>
        <v>20.624000000000251</v>
      </c>
      <c r="G30" s="29">
        <f t="shared" si="35"/>
        <v>-23.20900000000006</v>
      </c>
      <c r="H30" s="29">
        <f t="shared" si="35"/>
        <v>71.899999999999864</v>
      </c>
      <c r="I30" s="29">
        <f t="shared" si="35"/>
        <v>68</v>
      </c>
      <c r="J30" s="29">
        <f t="shared" si="35"/>
        <v>88.655999999999949</v>
      </c>
      <c r="K30" s="29">
        <f t="shared" si="35"/>
        <v>88.381000000000313</v>
      </c>
      <c r="L30" s="29">
        <f t="shared" si="35"/>
        <v>103.74800000000005</v>
      </c>
      <c r="M30" s="29">
        <f t="shared" si="35"/>
        <v>44.547999999999774</v>
      </c>
      <c r="N30" s="29">
        <f t="shared" si="35"/>
        <v>67.020000000000437</v>
      </c>
      <c r="O30" s="29">
        <f t="shared" si="35"/>
        <v>66.914999999999964</v>
      </c>
      <c r="P30" s="29">
        <f t="shared" si="35"/>
        <v>87.521999999999935</v>
      </c>
      <c r="Q30" s="29">
        <f t="shared" si="35"/>
        <v>111.10500000000002</v>
      </c>
      <c r="R30" s="29">
        <f t="shared" si="35"/>
        <v>118.13299999999981</v>
      </c>
      <c r="S30" s="29">
        <f t="shared" si="35"/>
        <v>131.31099999999969</v>
      </c>
      <c r="T30" s="29">
        <f t="shared" si="35"/>
        <v>150.19599999999991</v>
      </c>
      <c r="U30" s="29">
        <f t="shared" si="35"/>
        <v>171.35600000000068</v>
      </c>
      <c r="V30" s="29">
        <f t="shared" si="35"/>
        <v>167.76299999999992</v>
      </c>
      <c r="W30" s="29">
        <f t="shared" si="35"/>
        <v>187.4369999999999</v>
      </c>
      <c r="X30" s="29">
        <f t="shared" si="35"/>
        <v>193.49699999999939</v>
      </c>
      <c r="Y30" s="29">
        <f t="shared" si="35"/>
        <v>209.98400000000038</v>
      </c>
      <c r="Z30" s="29">
        <f t="shared" si="35"/>
        <v>216.89099999999962</v>
      </c>
      <c r="AA30" s="29">
        <f t="shared" si="35"/>
        <v>224.55000000000018</v>
      </c>
      <c r="AB30" s="29">
        <f t="shared" si="35"/>
        <v>221.80699999999979</v>
      </c>
      <c r="AC30" s="29">
        <f t="shared" si="35"/>
        <v>188.59799999999996</v>
      </c>
      <c r="AD30" s="29">
        <f t="shared" si="35"/>
        <v>231.20200000000023</v>
      </c>
      <c r="AE30" s="29">
        <f t="shared" si="35"/>
        <v>227.54999999999927</v>
      </c>
      <c r="AF30" s="29">
        <f t="shared" si="35"/>
        <v>250.40000000000055</v>
      </c>
      <c r="AG30" s="29">
        <f t="shared" si="35"/>
        <v>258.09999999999945</v>
      </c>
      <c r="AH30" s="29" t="e">
        <f t="shared" si="35"/>
        <v>#VALUE!</v>
      </c>
      <c r="AJ30" s="31"/>
      <c r="AK30" s="31">
        <f t="shared" si="8"/>
        <v>3.4982642777155633E-2</v>
      </c>
      <c r="AL30" s="31">
        <f t="shared" si="9"/>
        <v>3.595930124512161E-2</v>
      </c>
      <c r="AM30" s="31">
        <f t="shared" si="10"/>
        <v>3.85079772602238E-2</v>
      </c>
      <c r="AN30" s="31">
        <f t="shared" si="11"/>
        <v>3.8841511461317986E-2</v>
      </c>
      <c r="AO30" s="31">
        <f t="shared" si="12"/>
        <v>4.0270803443328583E-2</v>
      </c>
      <c r="AP30" s="31">
        <f t="shared" si="13"/>
        <v>4.0706001101119431E-2</v>
      </c>
      <c r="AQ30" s="31">
        <f t="shared" si="14"/>
        <v>3.5732853353543002E-2</v>
      </c>
      <c r="AR30" s="31">
        <f t="shared" si="15"/>
        <v>4.2290470093287034E-2</v>
      </c>
      <c r="AS30" s="31">
        <f t="shared" si="16"/>
        <v>4.1410373066423888E-2</v>
      </c>
      <c r="AT30" s="31">
        <f t="shared" si="17"/>
        <v>4.2886258927501079E-2</v>
      </c>
      <c r="AU30" s="31">
        <f t="shared" si="18"/>
        <v>4.2955812598818248E-2</v>
      </c>
      <c r="AW30" s="32">
        <f>AK30</f>
        <v>3.4982642777155633E-2</v>
      </c>
      <c r="AX30" s="32">
        <f t="shared" ref="AX30:BG30" si="36">AL30</f>
        <v>3.595930124512161E-2</v>
      </c>
      <c r="AY30" s="32">
        <f t="shared" si="36"/>
        <v>3.85079772602238E-2</v>
      </c>
      <c r="AZ30" s="32">
        <f t="shared" si="36"/>
        <v>3.8841511461317986E-2</v>
      </c>
      <c r="BA30" s="32">
        <f t="shared" si="36"/>
        <v>4.0270803443328583E-2</v>
      </c>
      <c r="BB30" s="32">
        <f t="shared" si="36"/>
        <v>4.0706001101119431E-2</v>
      </c>
      <c r="BC30" s="32">
        <f t="shared" si="36"/>
        <v>3.5732853353543002E-2</v>
      </c>
      <c r="BD30" s="32">
        <f t="shared" si="36"/>
        <v>4.2290470093287034E-2</v>
      </c>
      <c r="BE30" s="32">
        <f t="shared" si="36"/>
        <v>4.1410373066423888E-2</v>
      </c>
      <c r="BF30" s="32">
        <f t="shared" si="36"/>
        <v>4.2886258927501079E-2</v>
      </c>
      <c r="BG30" s="32">
        <f t="shared" si="36"/>
        <v>4.2955812598818248E-2</v>
      </c>
    </row>
    <row r="31" spans="1:62" x14ac:dyDescent="0.25">
      <c r="A31" t="s">
        <v>188</v>
      </c>
      <c r="B31" t="s">
        <v>185</v>
      </c>
      <c r="C31" t="s">
        <v>2</v>
      </c>
      <c r="D31" t="s">
        <v>186</v>
      </c>
      <c r="E31" s="29">
        <f>'Energieverbrauch_GHD+A(Landw+F)'!C70</f>
        <v>2485</v>
      </c>
      <c r="F31" s="29">
        <f>'Energieverbrauch_GHD+A(Landw+F)'!D70</f>
        <v>2039</v>
      </c>
      <c r="G31" s="29">
        <f>'Energieverbrauch_GHD+A(Landw+F)'!E70</f>
        <v>1827</v>
      </c>
      <c r="H31" s="29">
        <f>'Energieverbrauch_GHD+A(Landw+F)'!F70</f>
        <v>1951</v>
      </c>
      <c r="I31" s="29">
        <f>'Energieverbrauch_GHD+A(Landw+F)'!G70</f>
        <v>2183</v>
      </c>
      <c r="J31" s="29">
        <f>'Energieverbrauch_GHD+A(Landw+F)'!H70</f>
        <v>2401</v>
      </c>
      <c r="K31" s="29">
        <f>'Energieverbrauch_GHD+A(Landw+F)'!I70</f>
        <v>2605</v>
      </c>
      <c r="L31" s="29">
        <f>'Energieverbrauch_GHD+A(Landw+F)'!J70</f>
        <v>2818</v>
      </c>
      <c r="M31" s="29">
        <f>'Energieverbrauch_GHD+A(Landw+F)'!K70</f>
        <v>2754</v>
      </c>
      <c r="N31" s="29">
        <f>'Energieverbrauch_GHD+A(Landw+F)'!L70</f>
        <v>2929</v>
      </c>
      <c r="O31" s="29">
        <f>'Energieverbrauch_GHD+A(Landw+F)'!M70</f>
        <v>2994</v>
      </c>
      <c r="P31" s="29">
        <f>'Energieverbrauch_GHD+A(Landw+F)'!N70</f>
        <v>3292</v>
      </c>
      <c r="Q31" s="29">
        <f>'Energieverbrauch_GHD+A(Landw+F)'!O70</f>
        <v>3551</v>
      </c>
      <c r="R31" s="29">
        <f>'Energieverbrauch_GHD+A(Landw+F)'!P70</f>
        <v>3820</v>
      </c>
      <c r="S31" s="29">
        <f>'Energieverbrauch_GHD+A(Landw+F)'!Q70</f>
        <v>4095</v>
      </c>
      <c r="T31" s="29">
        <f>'Energieverbrauch_GHD+A(Landw+F)'!R70</f>
        <v>4480</v>
      </c>
      <c r="U31" s="29">
        <f>'Energieverbrauch_GHD+A(Landw+F)'!S70</f>
        <v>4754</v>
      </c>
      <c r="V31" s="29">
        <f>'Energieverbrauch_GHD+A(Landw+F)'!T70</f>
        <v>4941</v>
      </c>
      <c r="W31" s="29">
        <f>'Energieverbrauch_GHD+A(Landw+F)'!U70</f>
        <v>5358</v>
      </c>
      <c r="X31" s="29">
        <f>'Energieverbrauch_GHD+A(Landw+F)'!V70</f>
        <v>5381</v>
      </c>
      <c r="Y31" s="29">
        <f>'Energieverbrauch_GHD+A(Landw+F)'!W70</f>
        <v>5453</v>
      </c>
      <c r="Z31" s="29">
        <f>'Energieverbrauch_GHD+A(Landw+F)'!X70</f>
        <v>5584</v>
      </c>
      <c r="AA31" s="29">
        <f>'Energieverbrauch_GHD+A(Landw+F)'!Y70</f>
        <v>5576</v>
      </c>
      <c r="AB31" s="29">
        <f>'Energieverbrauch_GHD+A(Landw+F)'!Z70</f>
        <v>5449</v>
      </c>
      <c r="AC31" s="29">
        <f>'Energieverbrauch_GHD+A(Landw+F)'!AA70</f>
        <v>5278</v>
      </c>
      <c r="AD31" s="29">
        <f>'Energieverbrauch_GHD+A(Landw+F)'!AB70</f>
        <v>5467</v>
      </c>
      <c r="AE31" s="29">
        <f>'Energieverbrauch_GHD+A(Landw+F)'!AC70</f>
        <v>5495</v>
      </c>
      <c r="AF31" s="29">
        <f>'Energieverbrauch_GHD+A(Landw+F)'!AD70</f>
        <v>5838.7</v>
      </c>
      <c r="AG31" s="29">
        <f>'Energieverbrauch_GHD+A(Landw+F)'!AE70</f>
        <v>6008.5</v>
      </c>
      <c r="AH31" s="29">
        <f>'Energieverbrauch_GHD+A(Landw+F)'!AF70</f>
        <v>6064</v>
      </c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W31" s="33"/>
    </row>
    <row r="32" spans="1:62" x14ac:dyDescent="0.25">
      <c r="A32" t="s">
        <v>189</v>
      </c>
      <c r="B32" t="s">
        <v>168</v>
      </c>
      <c r="C32" t="s">
        <v>2</v>
      </c>
      <c r="D32" t="s">
        <v>169</v>
      </c>
      <c r="AJ32" s="31">
        <f t="shared" ref="AJ32:AJ38" si="37">E32/$E$31</f>
        <v>0</v>
      </c>
    </row>
    <row r="33" spans="1:59" x14ac:dyDescent="0.25">
      <c r="A33" t="s">
        <v>189</v>
      </c>
      <c r="B33" t="s">
        <v>170</v>
      </c>
      <c r="C33" t="s">
        <v>171</v>
      </c>
      <c r="D33" t="s">
        <v>172</v>
      </c>
      <c r="AJ33" s="31">
        <f t="shared" si="37"/>
        <v>0</v>
      </c>
    </row>
    <row r="34" spans="1:59" x14ac:dyDescent="0.25">
      <c r="A34" t="s">
        <v>189</v>
      </c>
      <c r="B34" t="s">
        <v>173</v>
      </c>
      <c r="C34" t="s">
        <v>171</v>
      </c>
      <c r="D34" t="s">
        <v>174</v>
      </c>
      <c r="AJ34" s="31">
        <f t="shared" si="37"/>
        <v>0</v>
      </c>
    </row>
    <row r="35" spans="1:59" x14ac:dyDescent="0.25">
      <c r="A35" t="s">
        <v>189</v>
      </c>
      <c r="B35" t="s">
        <v>175</v>
      </c>
      <c r="C35" t="s">
        <v>171</v>
      </c>
      <c r="D35" t="s">
        <v>176</v>
      </c>
      <c r="AJ35" s="31">
        <f t="shared" si="37"/>
        <v>0</v>
      </c>
    </row>
    <row r="36" spans="1:59" x14ac:dyDescent="0.25">
      <c r="A36" t="s">
        <v>189</v>
      </c>
      <c r="B36" t="s">
        <v>177</v>
      </c>
      <c r="C36" t="s">
        <v>171</v>
      </c>
      <c r="D36" t="s">
        <v>178</v>
      </c>
      <c r="AJ36" s="31">
        <f t="shared" si="37"/>
        <v>0</v>
      </c>
    </row>
    <row r="37" spans="1:59" x14ac:dyDescent="0.25">
      <c r="A37" t="s">
        <v>189</v>
      </c>
      <c r="B37" t="s">
        <v>179</v>
      </c>
      <c r="C37" t="s">
        <v>171</v>
      </c>
      <c r="D37" t="s">
        <v>180</v>
      </c>
      <c r="AJ37" s="31">
        <f t="shared" si="37"/>
        <v>0</v>
      </c>
    </row>
    <row r="38" spans="1:59" x14ac:dyDescent="0.25">
      <c r="A38" t="s">
        <v>189</v>
      </c>
      <c r="B38" t="s">
        <v>181</v>
      </c>
      <c r="C38" t="s">
        <v>171</v>
      </c>
      <c r="D38" t="s">
        <v>182</v>
      </c>
      <c r="AJ38" s="31">
        <f t="shared" si="37"/>
        <v>0</v>
      </c>
    </row>
    <row r="39" spans="1:59" x14ac:dyDescent="0.25">
      <c r="A39" t="s">
        <v>189</v>
      </c>
      <c r="B39" t="s">
        <v>183</v>
      </c>
      <c r="C39" t="s">
        <v>2</v>
      </c>
      <c r="D39" t="s">
        <v>184</v>
      </c>
    </row>
    <row r="40" spans="1:59" x14ac:dyDescent="0.25">
      <c r="A40" t="s">
        <v>189</v>
      </c>
      <c r="B40" t="s">
        <v>185</v>
      </c>
      <c r="C40" t="s">
        <v>2</v>
      </c>
      <c r="D40" t="s">
        <v>186</v>
      </c>
    </row>
    <row r="41" spans="1:59" x14ac:dyDescent="0.25">
      <c r="A41" t="s">
        <v>190</v>
      </c>
      <c r="B41" t="s">
        <v>168</v>
      </c>
      <c r="C41" t="s">
        <v>2</v>
      </c>
      <c r="D41" t="s">
        <v>169</v>
      </c>
      <c r="E41" s="29">
        <v>1694</v>
      </c>
      <c r="F41" s="29">
        <v>1714</v>
      </c>
      <c r="G41" s="29">
        <v>1825</v>
      </c>
      <c r="H41" s="29">
        <v>1904</v>
      </c>
      <c r="I41" s="29">
        <v>1877</v>
      </c>
      <c r="J41" s="29">
        <v>1799</v>
      </c>
      <c r="K41" s="29">
        <v>1915</v>
      </c>
      <c r="L41" s="29">
        <v>1955</v>
      </c>
      <c r="M41" s="29">
        <v>1892</v>
      </c>
      <c r="N41" s="29">
        <v>1937</v>
      </c>
      <c r="O41" s="29">
        <v>1947</v>
      </c>
      <c r="P41" s="29">
        <v>1882</v>
      </c>
      <c r="Q41" s="29">
        <v>1854</v>
      </c>
      <c r="R41" s="29">
        <v>1905</v>
      </c>
      <c r="S41" s="29">
        <v>1897</v>
      </c>
      <c r="T41" s="29">
        <v>1905</v>
      </c>
      <c r="U41" s="29">
        <v>1962</v>
      </c>
      <c r="V41" s="29">
        <v>1888</v>
      </c>
      <c r="W41" s="29">
        <v>1925</v>
      </c>
      <c r="X41" s="29">
        <v>1876</v>
      </c>
      <c r="Y41" s="29">
        <v>1916</v>
      </c>
      <c r="Z41" s="29">
        <v>1847</v>
      </c>
      <c r="AA41" s="29">
        <v>1783</v>
      </c>
      <c r="AB41" s="29">
        <v>1827</v>
      </c>
      <c r="AC41" s="29">
        <v>1784</v>
      </c>
      <c r="AD41" s="29">
        <v>1784.422</v>
      </c>
      <c r="AE41" s="29">
        <v>1742.9849999999999</v>
      </c>
      <c r="AF41" s="29">
        <v>1758.51</v>
      </c>
      <c r="AG41" s="29">
        <v>1740.4680000000001</v>
      </c>
      <c r="AH41" s="29" t="e">
        <v>#VALUE!</v>
      </c>
      <c r="AJ41" s="31"/>
      <c r="AK41" s="31">
        <f>W41/$W$49</f>
        <v>0.14921323928377644</v>
      </c>
      <c r="AL41" s="31">
        <f>X41/$X$49</f>
        <v>0.14941064033131571</v>
      </c>
      <c r="AM41" s="31">
        <f>Y41/$Y$49</f>
        <v>0.15026272449219669</v>
      </c>
      <c r="AN41" s="31">
        <f>Z41/$Z$49</f>
        <v>0.14772454610893385</v>
      </c>
      <c r="AO41" s="31">
        <f>AA41/$AA$49</f>
        <v>0.14538486627527725</v>
      </c>
      <c r="AP41" s="31">
        <f>AB41/$AB$49</f>
        <v>0.15156794425087108</v>
      </c>
      <c r="AQ41" s="31">
        <f>AC41/$AC$49</f>
        <v>0.14777998674618953</v>
      </c>
      <c r="AR41" s="31">
        <f>AD41/$AD$49</f>
        <v>0.15030949357343021</v>
      </c>
      <c r="AS41" s="31">
        <f>AE41/$AE$49</f>
        <v>0.14574038088485156</v>
      </c>
      <c r="AT41" s="31">
        <f>AF41/$AF$49</f>
        <v>0.14131664576863723</v>
      </c>
      <c r="AU41" s="31">
        <f>AG41/$AG$49</f>
        <v>0.14110161813819455</v>
      </c>
      <c r="AW41" s="32">
        <f>AK41</f>
        <v>0.14921323928377644</v>
      </c>
      <c r="AX41" s="32">
        <f t="shared" ref="AX41:BG41" si="38">AL41</f>
        <v>0.14941064033131571</v>
      </c>
      <c r="AY41" s="32">
        <f t="shared" si="38"/>
        <v>0.15026272449219669</v>
      </c>
      <c r="AZ41" s="32">
        <f t="shared" si="38"/>
        <v>0.14772454610893385</v>
      </c>
      <c r="BA41" s="32">
        <f t="shared" si="38"/>
        <v>0.14538486627527725</v>
      </c>
      <c r="BB41" s="32">
        <f t="shared" si="38"/>
        <v>0.15156794425087108</v>
      </c>
      <c r="BC41" s="32">
        <f t="shared" si="38"/>
        <v>0.14777998674618953</v>
      </c>
      <c r="BD41" s="32">
        <f t="shared" si="38"/>
        <v>0.15030949357343021</v>
      </c>
      <c r="BE41" s="32">
        <f t="shared" si="38"/>
        <v>0.14574038088485156</v>
      </c>
      <c r="BF41" s="32">
        <f t="shared" si="38"/>
        <v>0.14131664576863723</v>
      </c>
      <c r="BG41" s="32">
        <f t="shared" si="38"/>
        <v>0.14110161813819455</v>
      </c>
    </row>
    <row r="42" spans="1:59" x14ac:dyDescent="0.25">
      <c r="A42" t="s">
        <v>190</v>
      </c>
      <c r="B42" t="s">
        <v>170</v>
      </c>
      <c r="C42" t="s">
        <v>171</v>
      </c>
      <c r="D42" t="s">
        <v>172</v>
      </c>
      <c r="E42" s="29">
        <v>2952.7000000000003</v>
      </c>
      <c r="F42" s="29">
        <v>2952</v>
      </c>
      <c r="G42" s="29">
        <v>2825.4</v>
      </c>
      <c r="H42" s="29">
        <v>2855.9</v>
      </c>
      <c r="I42" s="29">
        <v>2904.2</v>
      </c>
      <c r="J42" s="29">
        <v>2898.5</v>
      </c>
      <c r="K42" s="29">
        <v>2946.6</v>
      </c>
      <c r="L42" s="29">
        <v>2927.4</v>
      </c>
      <c r="M42" s="29">
        <v>3140.2999999999997</v>
      </c>
      <c r="N42" s="29">
        <v>3174.7999999999997</v>
      </c>
      <c r="O42" s="29">
        <v>3238.2</v>
      </c>
      <c r="P42" s="29">
        <v>3308.3999999999996</v>
      </c>
      <c r="Q42" s="29">
        <v>3380.6</v>
      </c>
      <c r="R42" s="29">
        <v>3313.2999999999997</v>
      </c>
      <c r="S42" s="29">
        <v>3376</v>
      </c>
      <c r="T42" s="29">
        <v>3395.3</v>
      </c>
      <c r="U42" s="29">
        <v>3457.9</v>
      </c>
      <c r="V42" s="29">
        <v>3506.9</v>
      </c>
      <c r="W42" s="29">
        <v>3489.3</v>
      </c>
      <c r="X42" s="29">
        <v>3362.1</v>
      </c>
      <c r="Y42" s="29">
        <v>3419.1</v>
      </c>
      <c r="Z42" s="29">
        <v>3376.2</v>
      </c>
      <c r="AA42" s="29">
        <v>3290.4</v>
      </c>
      <c r="AB42" s="29">
        <v>3249</v>
      </c>
      <c r="AC42" s="29">
        <v>3275.3</v>
      </c>
      <c r="AD42" s="29">
        <v>3138.3</v>
      </c>
      <c r="AE42">
        <v>3119.9</v>
      </c>
      <c r="AF42">
        <v>3157</v>
      </c>
      <c r="AG42">
        <v>3083.5</v>
      </c>
      <c r="AH42" t="e">
        <v>#VALUE!</v>
      </c>
      <c r="AJ42" s="31"/>
      <c r="AK42" s="31">
        <f t="shared" ref="AK42:AK48" si="39">W42/$W$49</f>
        <v>0.27046740562747074</v>
      </c>
      <c r="AL42" s="31">
        <f t="shared" ref="AL42:AL48" si="40">X42/$X$49</f>
        <v>0.26776839757884674</v>
      </c>
      <c r="AM42" s="31">
        <f t="shared" ref="AM42:AM48" si="41">Y42/$Y$49</f>
        <v>0.26814367500588188</v>
      </c>
      <c r="AN42" s="31">
        <f t="shared" ref="AN42:AN48" si="42">Z42/$Z$49</f>
        <v>0.27003119251379665</v>
      </c>
      <c r="AO42" s="31">
        <f t="shared" ref="AO42:AO48" si="43">AA42/$AA$49</f>
        <v>0.26829745596868887</v>
      </c>
      <c r="AP42" s="31">
        <f t="shared" ref="AP42:AP48" si="44">AB42/$AB$49</f>
        <v>0.26953708312593327</v>
      </c>
      <c r="AQ42" s="31">
        <f t="shared" ref="AQ42:AQ48" si="45">AC42/$AC$49</f>
        <v>0.27131378396288935</v>
      </c>
      <c r="AR42" s="31">
        <f t="shared" ref="AR42:AR48" si="46">AD42/$AD$49</f>
        <v>0.26435242542486925</v>
      </c>
      <c r="AS42" s="31">
        <f t="shared" ref="AS42:AS48" si="47">AE42/$AE$49</f>
        <v>0.26087167377954967</v>
      </c>
      <c r="AT42" s="31">
        <f t="shared" ref="AT42:AT48" si="48">AF42/$AF$49</f>
        <v>0.2537015147434975</v>
      </c>
      <c r="AU42" s="31">
        <f t="shared" ref="AU42:AU48" si="49">AG42/$AG$49</f>
        <v>0.24998267105693578</v>
      </c>
      <c r="AW42" s="41">
        <f>SUM(AK42:AK44)</f>
        <v>0.48503216804898841</v>
      </c>
      <c r="AX42" s="41">
        <f t="shared" ref="AX42:BG42" si="50">SUM(AL42:AL44)</f>
        <v>0.47592386110226181</v>
      </c>
      <c r="AY42" s="41">
        <f t="shared" si="50"/>
        <v>0.47393145635636419</v>
      </c>
      <c r="AZ42" s="41">
        <f t="shared" si="50"/>
        <v>0.49419339358553943</v>
      </c>
      <c r="BA42" s="41">
        <f t="shared" si="50"/>
        <v>0.50459882583170257</v>
      </c>
      <c r="BB42" s="41">
        <f t="shared" si="50"/>
        <v>0.46942093910735017</v>
      </c>
      <c r="BC42" s="41">
        <f t="shared" si="50"/>
        <v>0.47033631544068927</v>
      </c>
      <c r="BD42" s="41">
        <f t="shared" si="50"/>
        <v>0.4633811705397024</v>
      </c>
      <c r="BE42" s="41">
        <f t="shared" si="50"/>
        <v>0.4722597562443977</v>
      </c>
      <c r="BF42" s="41">
        <f t="shared" si="50"/>
        <v>0.46309165310765871</v>
      </c>
      <c r="BG42" s="41">
        <f t="shared" si="50"/>
        <v>0.46058101209945301</v>
      </c>
    </row>
    <row r="43" spans="1:59" x14ac:dyDescent="0.25">
      <c r="A43" t="s">
        <v>190</v>
      </c>
      <c r="B43" t="s">
        <v>173</v>
      </c>
      <c r="C43" t="s">
        <v>171</v>
      </c>
      <c r="D43" t="s">
        <v>174</v>
      </c>
      <c r="E43" s="29">
        <v>1319.8000000000002</v>
      </c>
      <c r="F43" s="29">
        <v>1441</v>
      </c>
      <c r="G43" s="29">
        <v>1417.5</v>
      </c>
      <c r="H43" s="29">
        <v>1367</v>
      </c>
      <c r="I43" s="29">
        <v>1389.7</v>
      </c>
      <c r="J43" s="29">
        <v>1397</v>
      </c>
      <c r="K43" s="29">
        <v>1510.6</v>
      </c>
      <c r="L43" s="29">
        <v>1521.3000000000002</v>
      </c>
      <c r="M43" s="29">
        <v>1528</v>
      </c>
      <c r="N43" s="29">
        <v>1554.8</v>
      </c>
      <c r="O43" s="29">
        <v>1612.8</v>
      </c>
      <c r="P43" s="29">
        <v>1615.6</v>
      </c>
      <c r="Q43" s="29">
        <v>1776.5</v>
      </c>
      <c r="R43" s="29">
        <v>1985.6000000000001</v>
      </c>
      <c r="S43" s="29">
        <v>1944.1</v>
      </c>
      <c r="T43" s="29">
        <v>2001.6</v>
      </c>
      <c r="U43" s="29">
        <v>2130.1999999999998</v>
      </c>
      <c r="V43" s="29">
        <v>2210.7999999999997</v>
      </c>
      <c r="W43" s="29">
        <v>2085.6</v>
      </c>
      <c r="X43" s="29">
        <v>1952.3</v>
      </c>
      <c r="Y43" s="29">
        <v>1951.8</v>
      </c>
      <c r="Z43" s="29">
        <v>2038.4000000000003</v>
      </c>
      <c r="AA43" s="29">
        <v>1975.5</v>
      </c>
      <c r="AB43" s="29">
        <v>1632.8</v>
      </c>
      <c r="AC43" s="29">
        <v>1584.1000000000001</v>
      </c>
      <c r="AD43" s="29">
        <v>1600</v>
      </c>
      <c r="AE43">
        <v>1730.3999999999999</v>
      </c>
      <c r="AF43">
        <v>1749.7</v>
      </c>
      <c r="AG43">
        <v>1746.1</v>
      </c>
      <c r="AH43" t="e">
        <v>#VALUE!</v>
      </c>
      <c r="AJ43" s="31"/>
      <c r="AK43" s="31">
        <f t="shared" si="39"/>
        <v>0.1616618866754515</v>
      </c>
      <c r="AL43" s="31">
        <f t="shared" si="40"/>
        <v>0.15548741637464161</v>
      </c>
      <c r="AM43" s="31">
        <f t="shared" si="41"/>
        <v>0.15307034742373146</v>
      </c>
      <c r="AN43" s="31">
        <f t="shared" si="42"/>
        <v>0.16303287211069345</v>
      </c>
      <c r="AO43" s="31">
        <f t="shared" si="43"/>
        <v>0.16108121330724071</v>
      </c>
      <c r="AP43" s="31">
        <f t="shared" si="44"/>
        <v>0.13545710967313754</v>
      </c>
      <c r="AQ43" s="31">
        <f t="shared" si="45"/>
        <v>0.13122100728959576</v>
      </c>
      <c r="AR43" s="31">
        <f t="shared" si="46"/>
        <v>0.13477484009807564</v>
      </c>
      <c r="AS43" s="31">
        <f t="shared" si="47"/>
        <v>0.14468808112700174</v>
      </c>
      <c r="AT43" s="31">
        <f t="shared" si="48"/>
        <v>0.14060866023018612</v>
      </c>
      <c r="AU43" s="31">
        <f t="shared" si="49"/>
        <v>0.14155821045322378</v>
      </c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</row>
    <row r="44" spans="1:59" x14ac:dyDescent="0.25">
      <c r="A44" t="s">
        <v>190</v>
      </c>
      <c r="B44" t="s">
        <v>175</v>
      </c>
      <c r="C44" t="s">
        <v>171</v>
      </c>
      <c r="D44" t="s">
        <v>176</v>
      </c>
      <c r="E44" s="29">
        <v>504.70000000000005</v>
      </c>
      <c r="F44" s="29">
        <v>515.1</v>
      </c>
      <c r="G44" s="29">
        <v>552.9</v>
      </c>
      <c r="H44" s="29">
        <v>568.5</v>
      </c>
      <c r="I44" s="29">
        <v>588</v>
      </c>
      <c r="J44" s="29">
        <v>594.70000000000005</v>
      </c>
      <c r="K44" s="29">
        <v>561.1</v>
      </c>
      <c r="L44" s="29">
        <v>563.20000000000005</v>
      </c>
      <c r="M44" s="29">
        <v>584.30000000000007</v>
      </c>
      <c r="N44" s="29">
        <v>576.9</v>
      </c>
      <c r="O44" s="29">
        <v>589.9</v>
      </c>
      <c r="P44" s="29">
        <v>624.5</v>
      </c>
      <c r="Q44" s="29">
        <v>589.79999999999995</v>
      </c>
      <c r="R44" s="29">
        <v>510.90000000000003</v>
      </c>
      <c r="S44" s="29">
        <v>581.20000000000005</v>
      </c>
      <c r="T44" s="29">
        <v>583.09999999999991</v>
      </c>
      <c r="U44" s="29">
        <v>622.80000000000007</v>
      </c>
      <c r="V44" s="29">
        <v>657.80000000000007</v>
      </c>
      <c r="W44" s="29">
        <v>682.5</v>
      </c>
      <c r="X44" s="29">
        <v>661.3</v>
      </c>
      <c r="Y44" s="29">
        <v>672.2</v>
      </c>
      <c r="Z44" s="29">
        <v>764.3</v>
      </c>
      <c r="AA44" s="29">
        <v>922.5</v>
      </c>
      <c r="AB44" s="29">
        <v>776.59999999999991</v>
      </c>
      <c r="AC44" s="29">
        <v>818.5</v>
      </c>
      <c r="AD44" s="29">
        <v>762.80000000000007</v>
      </c>
      <c r="AE44">
        <v>797.69999999999993</v>
      </c>
      <c r="AF44">
        <v>855.9</v>
      </c>
      <c r="AG44">
        <v>851.6</v>
      </c>
      <c r="AH44" t="e">
        <v>#VALUE!</v>
      </c>
      <c r="AJ44" s="31"/>
      <c r="AK44" s="31">
        <f t="shared" si="39"/>
        <v>5.2902875746066197E-2</v>
      </c>
      <c r="AL44" s="31">
        <f t="shared" si="40"/>
        <v>5.2668047148773489E-2</v>
      </c>
      <c r="AM44" s="31">
        <f t="shared" si="41"/>
        <v>5.2717433926750844E-2</v>
      </c>
      <c r="AN44" s="31">
        <f t="shared" si="42"/>
        <v>6.1129328961049348E-2</v>
      </c>
      <c r="AO44" s="31">
        <f t="shared" si="43"/>
        <v>7.5220156555772993E-2</v>
      </c>
      <c r="AP44" s="31">
        <f t="shared" si="44"/>
        <v>6.4426746308279395E-2</v>
      </c>
      <c r="AQ44" s="31">
        <f t="shared" si="45"/>
        <v>6.7801524188204107E-2</v>
      </c>
      <c r="AR44" s="31">
        <f t="shared" si="46"/>
        <v>6.4253905016757568E-2</v>
      </c>
      <c r="AS44" s="31">
        <f t="shared" si="47"/>
        <v>6.6700001337846329E-2</v>
      </c>
      <c r="AT44" s="31">
        <f t="shared" si="48"/>
        <v>6.878147813397513E-2</v>
      </c>
      <c r="AU44" s="31">
        <f t="shared" si="49"/>
        <v>6.9040130589293508E-2</v>
      </c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</row>
    <row r="45" spans="1:59" x14ac:dyDescent="0.25">
      <c r="A45" t="s">
        <v>190</v>
      </c>
      <c r="B45" t="s">
        <v>177</v>
      </c>
      <c r="C45" t="s">
        <v>171</v>
      </c>
      <c r="D45" t="s">
        <v>178</v>
      </c>
      <c r="E45" s="29">
        <v>292.60000000000002</v>
      </c>
      <c r="F45" s="29">
        <v>311</v>
      </c>
      <c r="G45" s="29">
        <v>345.9</v>
      </c>
      <c r="H45" s="29">
        <v>345.5</v>
      </c>
      <c r="I45" s="29">
        <v>367.59999999999997</v>
      </c>
      <c r="J45" s="29">
        <v>374.7</v>
      </c>
      <c r="K45" s="29">
        <v>374.09999999999997</v>
      </c>
      <c r="L45" s="29">
        <v>373.90000000000003</v>
      </c>
      <c r="M45" s="29">
        <v>352.9</v>
      </c>
      <c r="N45" s="29">
        <v>351.8</v>
      </c>
      <c r="O45" s="29">
        <v>337.5</v>
      </c>
      <c r="P45" s="29">
        <v>335.2</v>
      </c>
      <c r="Q45" s="29">
        <v>316.2</v>
      </c>
      <c r="R45" s="29">
        <v>318.40000000000003</v>
      </c>
      <c r="S45" s="29">
        <v>325.5</v>
      </c>
      <c r="T45" s="29">
        <v>324.60000000000002</v>
      </c>
      <c r="U45" s="29">
        <v>320.40000000000003</v>
      </c>
      <c r="V45" s="29">
        <v>326.90000000000003</v>
      </c>
      <c r="W45" s="29">
        <v>323.90000000000003</v>
      </c>
      <c r="X45" s="29">
        <v>303.3</v>
      </c>
      <c r="Y45" s="29">
        <v>304.39999999999998</v>
      </c>
      <c r="Z45" s="29">
        <v>333.9</v>
      </c>
      <c r="AA45" s="29">
        <v>336.9</v>
      </c>
      <c r="AB45" s="29">
        <v>327.2</v>
      </c>
      <c r="AC45" s="29">
        <v>293.7</v>
      </c>
      <c r="AD45" s="29">
        <v>305.8</v>
      </c>
      <c r="AE45">
        <v>357.5</v>
      </c>
      <c r="AF45">
        <v>373.09999999999997</v>
      </c>
      <c r="AG45">
        <v>373.40000000000003</v>
      </c>
      <c r="AH45" t="e">
        <v>#VALUE!</v>
      </c>
      <c r="AJ45" s="31"/>
      <c r="AK45" s="31">
        <f t="shared" si="39"/>
        <v>2.5106580885202699E-2</v>
      </c>
      <c r="AL45" s="31">
        <f t="shared" si="40"/>
        <v>2.4155782096208986E-2</v>
      </c>
      <c r="AM45" s="31">
        <f t="shared" si="41"/>
        <v>2.3872637440200767E-2</v>
      </c>
      <c r="AN45" s="31">
        <f t="shared" si="42"/>
        <v>2.6705590658242021E-2</v>
      </c>
      <c r="AO45" s="31">
        <f t="shared" si="43"/>
        <v>2.74706457925636E-2</v>
      </c>
      <c r="AP45" s="31">
        <f t="shared" si="44"/>
        <v>2.7144516343122614E-2</v>
      </c>
      <c r="AQ45" s="31">
        <f t="shared" si="45"/>
        <v>2.4329025844930418E-2</v>
      </c>
      <c r="AR45" s="31">
        <f t="shared" si="46"/>
        <v>2.5758841313744708E-2</v>
      </c>
      <c r="AS45" s="31">
        <f t="shared" si="47"/>
        <v>2.9892504046985163E-2</v>
      </c>
      <c r="AT45" s="31">
        <f t="shared" si="48"/>
        <v>2.9982906287867882E-2</v>
      </c>
      <c r="AU45" s="31">
        <f t="shared" si="49"/>
        <v>3.0271940772712773E-2</v>
      </c>
      <c r="AW45" s="41">
        <f>SUM(AK45:AK47)</f>
        <v>0.2007828850476707</v>
      </c>
      <c r="AX45" s="41">
        <f t="shared" ref="AX45:BG45" si="51">SUM(AL45:AL47)</f>
        <v>0.20424498247849632</v>
      </c>
      <c r="AY45" s="41">
        <f t="shared" si="51"/>
        <v>0.20585052152772332</v>
      </c>
      <c r="AZ45" s="41">
        <f t="shared" si="51"/>
        <v>0.20358314004638889</v>
      </c>
      <c r="BA45" s="41">
        <f t="shared" si="51"/>
        <v>0.20520221787345072</v>
      </c>
      <c r="BB45" s="41">
        <f t="shared" si="51"/>
        <v>0.20204911232785799</v>
      </c>
      <c r="BC45" s="41">
        <f t="shared" si="51"/>
        <v>0.19521206096752816</v>
      </c>
      <c r="BD45" s="41">
        <f t="shared" si="51"/>
        <v>0.20889257872451114</v>
      </c>
      <c r="BE45" s="41">
        <f t="shared" si="51"/>
        <v>0.23130526977671345</v>
      </c>
      <c r="BF45" s="41">
        <f t="shared" si="51"/>
        <v>0.2334102152589447</v>
      </c>
      <c r="BG45" s="41">
        <f t="shared" si="51"/>
        <v>0.23226053326123408</v>
      </c>
    </row>
    <row r="46" spans="1:59" x14ac:dyDescent="0.25">
      <c r="A46" t="s">
        <v>190</v>
      </c>
      <c r="B46" t="s">
        <v>179</v>
      </c>
      <c r="C46" t="s">
        <v>171</v>
      </c>
      <c r="D46" t="s">
        <v>180</v>
      </c>
      <c r="E46" s="29">
        <v>1168.4000000000001</v>
      </c>
      <c r="F46" s="29">
        <v>1235.7</v>
      </c>
      <c r="G46" s="29">
        <v>1334.8</v>
      </c>
      <c r="H46" s="29">
        <v>1333.5</v>
      </c>
      <c r="I46" s="29">
        <v>1317.8000000000002</v>
      </c>
      <c r="J46" s="29">
        <v>1323.1</v>
      </c>
      <c r="K46" s="29">
        <v>1371</v>
      </c>
      <c r="L46" s="29">
        <v>1396.4</v>
      </c>
      <c r="M46" s="29">
        <v>1359.9</v>
      </c>
      <c r="N46" s="29">
        <v>1372.7</v>
      </c>
      <c r="O46" s="29">
        <v>1393</v>
      </c>
      <c r="P46" s="29">
        <v>1432.3</v>
      </c>
      <c r="Q46" s="29">
        <v>1360.2</v>
      </c>
      <c r="R46" s="29">
        <v>1404.1</v>
      </c>
      <c r="S46" s="29">
        <v>1428.3999999999999</v>
      </c>
      <c r="T46" s="29">
        <v>1433.7</v>
      </c>
      <c r="U46" s="29">
        <v>1452.7</v>
      </c>
      <c r="V46" s="29">
        <v>1475.2</v>
      </c>
      <c r="W46" s="29">
        <v>1460.3999999999999</v>
      </c>
      <c r="X46" s="29">
        <v>1405.5</v>
      </c>
      <c r="Y46" s="29">
        <v>1444</v>
      </c>
      <c r="Z46" s="29">
        <v>1330.4</v>
      </c>
      <c r="AA46" s="29">
        <v>1319.9</v>
      </c>
      <c r="AB46" s="29">
        <v>1272.5999999999999</v>
      </c>
      <c r="AC46" s="29">
        <v>1246.0999999999999</v>
      </c>
      <c r="AD46" s="29">
        <v>1307</v>
      </c>
      <c r="AE46">
        <v>1370.3000000000002</v>
      </c>
      <c r="AF46">
        <v>1451.7</v>
      </c>
      <c r="AG46">
        <v>1432.9</v>
      </c>
      <c r="AH46" t="e">
        <v>#VALUE!</v>
      </c>
      <c r="AJ46" s="31"/>
      <c r="AK46" s="31">
        <f t="shared" si="39"/>
        <v>0.11320052709092317</v>
      </c>
      <c r="AL46" s="31">
        <f t="shared" si="40"/>
        <v>0.1119385154507805</v>
      </c>
      <c r="AM46" s="31">
        <f t="shared" si="41"/>
        <v>0.11324601992000627</v>
      </c>
      <c r="AN46" s="31">
        <f t="shared" si="42"/>
        <v>0.10640646244901225</v>
      </c>
      <c r="AO46" s="31">
        <f t="shared" si="43"/>
        <v>0.10762393998695369</v>
      </c>
      <c r="AP46" s="31">
        <f t="shared" si="44"/>
        <v>0.10557491289198606</v>
      </c>
      <c r="AQ46" s="31">
        <f t="shared" si="45"/>
        <v>0.10322233267064281</v>
      </c>
      <c r="AR46" s="31">
        <f t="shared" si="46"/>
        <v>0.11009419750511555</v>
      </c>
      <c r="AS46" s="31">
        <f t="shared" si="47"/>
        <v>0.11457817705058398</v>
      </c>
      <c r="AT46" s="31">
        <f t="shared" si="48"/>
        <v>0.11666090875930799</v>
      </c>
      <c r="AU46" s="31">
        <f t="shared" si="49"/>
        <v>0.11616674861601534</v>
      </c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</row>
    <row r="47" spans="1:59" x14ac:dyDescent="0.25">
      <c r="A47" t="s">
        <v>190</v>
      </c>
      <c r="B47" t="s">
        <v>181</v>
      </c>
      <c r="C47" t="s">
        <v>171</v>
      </c>
      <c r="D47" t="s">
        <v>182</v>
      </c>
      <c r="E47" s="29">
        <v>597.6</v>
      </c>
      <c r="F47" s="29">
        <v>634.70000000000005</v>
      </c>
      <c r="G47" s="29">
        <v>674.5</v>
      </c>
      <c r="H47" s="29">
        <v>695.5</v>
      </c>
      <c r="I47" s="29">
        <v>721.6</v>
      </c>
      <c r="J47" s="29">
        <v>731.40000000000009</v>
      </c>
      <c r="K47" s="29">
        <v>750.3</v>
      </c>
      <c r="L47" s="29">
        <v>752.3</v>
      </c>
      <c r="M47" s="29">
        <v>725.7</v>
      </c>
      <c r="N47" s="29">
        <v>726.40000000000009</v>
      </c>
      <c r="O47" s="29">
        <v>746.4</v>
      </c>
      <c r="P47" s="29">
        <v>753</v>
      </c>
      <c r="Q47" s="29">
        <v>725.19999999999993</v>
      </c>
      <c r="R47" s="29">
        <v>739.6</v>
      </c>
      <c r="S47" s="29">
        <v>778.1</v>
      </c>
      <c r="T47" s="29">
        <v>795.3</v>
      </c>
      <c r="U47" s="29">
        <v>793.1</v>
      </c>
      <c r="V47" s="29">
        <v>797</v>
      </c>
      <c r="W47" s="29">
        <v>806</v>
      </c>
      <c r="X47" s="29">
        <v>855.7</v>
      </c>
      <c r="Y47" s="29">
        <v>876.4</v>
      </c>
      <c r="Z47" s="29">
        <v>881.1</v>
      </c>
      <c r="AA47" s="29">
        <v>859.8</v>
      </c>
      <c r="AB47" s="29">
        <v>835.7</v>
      </c>
      <c r="AC47" s="29">
        <v>816.8</v>
      </c>
      <c r="AD47" s="29">
        <v>867.1</v>
      </c>
      <c r="AE47">
        <v>1038.5</v>
      </c>
      <c r="AF47">
        <v>1079.7</v>
      </c>
      <c r="AG47">
        <v>1058.5999999999999</v>
      </c>
      <c r="AH47" t="e">
        <v>#VALUE!</v>
      </c>
      <c r="AJ47" s="31"/>
      <c r="AK47" s="31">
        <f t="shared" si="39"/>
        <v>6.2475777071544843E-2</v>
      </c>
      <c r="AL47" s="31">
        <f t="shared" si="40"/>
        <v>6.8150684931506847E-2</v>
      </c>
      <c r="AM47" s="31">
        <f t="shared" si="41"/>
        <v>6.8731864167516268E-2</v>
      </c>
      <c r="AN47" s="31">
        <f t="shared" si="42"/>
        <v>7.0471086939134606E-2</v>
      </c>
      <c r="AO47" s="31">
        <f t="shared" si="43"/>
        <v>7.0107632093933461E-2</v>
      </c>
      <c r="AP47" s="31">
        <f t="shared" si="44"/>
        <v>6.9329683092749297E-2</v>
      </c>
      <c r="AQ47" s="31">
        <f t="shared" si="45"/>
        <v>6.7660702451954935E-2</v>
      </c>
      <c r="AR47" s="31">
        <f t="shared" si="46"/>
        <v>7.3039539905650874E-2</v>
      </c>
      <c r="AS47" s="31">
        <f t="shared" si="47"/>
        <v>8.6834588679144314E-2</v>
      </c>
      <c r="AT47" s="31">
        <f t="shared" si="48"/>
        <v>8.6766400211768846E-2</v>
      </c>
      <c r="AU47" s="31">
        <f t="shared" si="49"/>
        <v>8.5821843872505979E-2</v>
      </c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</row>
    <row r="48" spans="1:59" x14ac:dyDescent="0.25">
      <c r="A48" t="s">
        <v>190</v>
      </c>
      <c r="B48" t="s">
        <v>183</v>
      </c>
      <c r="C48" t="s">
        <v>222</v>
      </c>
      <c r="D48" t="s">
        <v>184</v>
      </c>
      <c r="E48" s="29">
        <v>1557.1999999999989</v>
      </c>
      <c r="F48" s="29">
        <v>1510.5</v>
      </c>
      <c r="G48" s="29">
        <v>1626.0000000000018</v>
      </c>
      <c r="H48" s="29">
        <v>1755.1000000000004</v>
      </c>
      <c r="I48" s="29">
        <v>1849.1000000000004</v>
      </c>
      <c r="J48" s="29">
        <v>1853.6000000000004</v>
      </c>
      <c r="K48" s="29">
        <v>1895.2999999999993</v>
      </c>
      <c r="L48" s="29">
        <v>1962.5000000000018</v>
      </c>
      <c r="M48" s="29">
        <v>2032.8999999999996</v>
      </c>
      <c r="N48" s="29">
        <v>2022.6000000000004</v>
      </c>
      <c r="O48" s="29">
        <v>2036.2000000000007</v>
      </c>
      <c r="P48" s="29">
        <v>2110</v>
      </c>
      <c r="Q48" s="29">
        <v>2098.4999999999982</v>
      </c>
      <c r="R48" s="29">
        <v>1917.1000000000004</v>
      </c>
      <c r="S48" s="29">
        <v>1965.6999999999989</v>
      </c>
      <c r="T48" s="29">
        <v>1938.3999999999996</v>
      </c>
      <c r="U48" s="29">
        <v>1959.8999999999996</v>
      </c>
      <c r="V48" s="29">
        <v>2014.4000000000015</v>
      </c>
      <c r="W48" s="29">
        <v>2128.3000000000011</v>
      </c>
      <c r="X48" s="29">
        <v>2139.7999999999993</v>
      </c>
      <c r="Y48" s="29">
        <v>2167.1000000000004</v>
      </c>
      <c r="Z48" s="29">
        <v>1931.6999999999989</v>
      </c>
      <c r="AA48" s="29">
        <v>1776.0000000000018</v>
      </c>
      <c r="AB48" s="29">
        <v>2133.1000000000004</v>
      </c>
      <c r="AC48" s="29">
        <v>2253.5</v>
      </c>
      <c r="AD48" s="29">
        <v>2106.2299999999996</v>
      </c>
      <c r="AE48" s="29">
        <v>1802.2350000000006</v>
      </c>
      <c r="AF48" s="29">
        <v>2018.146999999999</v>
      </c>
      <c r="AG48" s="29">
        <v>2048.2870000000021</v>
      </c>
      <c r="AH48" s="29" t="e">
        <v>#VALUE!</v>
      </c>
      <c r="AJ48" s="31"/>
      <c r="AK48" s="31">
        <f t="shared" si="39"/>
        <v>0.16497170761956445</v>
      </c>
      <c r="AL48" s="31">
        <f t="shared" si="40"/>
        <v>0.17042051608792602</v>
      </c>
      <c r="AM48" s="31">
        <f t="shared" si="41"/>
        <v>0.16995529762371581</v>
      </c>
      <c r="AN48" s="31">
        <f t="shared" si="42"/>
        <v>0.15449892025913772</v>
      </c>
      <c r="AO48" s="31">
        <f t="shared" si="43"/>
        <v>0.14481409001956963</v>
      </c>
      <c r="AP48" s="31">
        <f t="shared" si="44"/>
        <v>0.17696200431392073</v>
      </c>
      <c r="AQ48" s="31">
        <f t="shared" si="45"/>
        <v>0.1866716368455931</v>
      </c>
      <c r="AR48" s="31">
        <f t="shared" si="46"/>
        <v>0.17741675716235614</v>
      </c>
      <c r="AS48" s="31">
        <f t="shared" si="47"/>
        <v>0.15069459309403727</v>
      </c>
      <c r="AT48" s="31">
        <f t="shared" si="48"/>
        <v>0.16218148586475925</v>
      </c>
      <c r="AU48" s="31">
        <f t="shared" si="49"/>
        <v>0.16605683650111833</v>
      </c>
      <c r="AW48" s="32">
        <f t="shared" ref="AW48" si="52">AK48</f>
        <v>0.16497170761956445</v>
      </c>
      <c r="AX48" s="32">
        <f t="shared" ref="AX48" si="53">AL48</f>
        <v>0.17042051608792602</v>
      </c>
      <c r="AY48" s="32">
        <f t="shared" ref="AY48" si="54">AM48</f>
        <v>0.16995529762371581</v>
      </c>
      <c r="AZ48" s="32">
        <f t="shared" ref="AZ48" si="55">AN48</f>
        <v>0.15449892025913772</v>
      </c>
      <c r="BA48" s="32">
        <f t="shared" ref="BA48" si="56">AO48</f>
        <v>0.14481409001956963</v>
      </c>
      <c r="BB48" s="32">
        <f t="shared" ref="BB48" si="57">AP48</f>
        <v>0.17696200431392073</v>
      </c>
      <c r="BC48" s="32">
        <f t="shared" ref="BC48" si="58">AQ48</f>
        <v>0.1866716368455931</v>
      </c>
      <c r="BD48" s="32">
        <f t="shared" ref="BD48" si="59">AR48</f>
        <v>0.17741675716235614</v>
      </c>
      <c r="BE48" s="32">
        <f t="shared" ref="BE48" si="60">AS48</f>
        <v>0.15069459309403727</v>
      </c>
      <c r="BF48" s="32">
        <f t="shared" ref="BF48" si="61">AT48</f>
        <v>0.16218148586475925</v>
      </c>
      <c r="BG48" s="32">
        <f t="shared" ref="BG48" si="62">AU48</f>
        <v>0.16605683650111833</v>
      </c>
    </row>
    <row r="49" spans="1:37" x14ac:dyDescent="0.25">
      <c r="A49" t="s">
        <v>190</v>
      </c>
      <c r="B49" t="s">
        <v>185</v>
      </c>
      <c r="C49" t="s">
        <v>2</v>
      </c>
      <c r="D49" t="s">
        <v>186</v>
      </c>
      <c r="E49" s="29">
        <v>10087</v>
      </c>
      <c r="F49" s="29">
        <v>10314</v>
      </c>
      <c r="G49" s="29">
        <v>10602</v>
      </c>
      <c r="H49" s="29">
        <v>10825</v>
      </c>
      <c r="I49" s="29">
        <v>11015</v>
      </c>
      <c r="J49" s="29">
        <v>10972</v>
      </c>
      <c r="K49" s="29">
        <v>11324</v>
      </c>
      <c r="L49" s="29">
        <v>11452</v>
      </c>
      <c r="M49" s="29">
        <v>11616</v>
      </c>
      <c r="N49" s="29">
        <v>11717</v>
      </c>
      <c r="O49" s="29">
        <v>11901</v>
      </c>
      <c r="P49" s="29">
        <v>12061</v>
      </c>
      <c r="Q49" s="29">
        <v>12101</v>
      </c>
      <c r="R49" s="29">
        <v>12094</v>
      </c>
      <c r="S49" s="29">
        <v>12296</v>
      </c>
      <c r="T49" s="29">
        <v>12377</v>
      </c>
      <c r="U49" s="29">
        <v>12699</v>
      </c>
      <c r="V49" s="29">
        <v>12877</v>
      </c>
      <c r="W49" s="29">
        <v>12901</v>
      </c>
      <c r="X49" s="29">
        <v>12556</v>
      </c>
      <c r="Y49" s="29">
        <v>12751</v>
      </c>
      <c r="Z49" s="29">
        <v>12503</v>
      </c>
      <c r="AA49" s="29">
        <v>12264</v>
      </c>
      <c r="AB49" s="29">
        <v>12054</v>
      </c>
      <c r="AC49" s="29">
        <v>12072</v>
      </c>
      <c r="AD49" s="29">
        <v>11871.652</v>
      </c>
      <c r="AE49" s="29">
        <v>11959.52</v>
      </c>
      <c r="AF49" s="29">
        <v>12443.757</v>
      </c>
      <c r="AG49" s="29">
        <v>12334.855000000001</v>
      </c>
      <c r="AH49" s="29" t="e">
        <v>#VALUE!</v>
      </c>
      <c r="AK49" s="31"/>
    </row>
    <row r="50" spans="1:37" x14ac:dyDescent="0.25">
      <c r="A50" t="s">
        <v>191</v>
      </c>
      <c r="B50" t="s">
        <v>168</v>
      </c>
      <c r="C50" t="s">
        <v>2</v>
      </c>
      <c r="D50" t="s">
        <v>169</v>
      </c>
    </row>
    <row r="51" spans="1:37" x14ac:dyDescent="0.25">
      <c r="A51" t="s">
        <v>191</v>
      </c>
      <c r="B51" t="s">
        <v>170</v>
      </c>
      <c r="C51" t="s">
        <v>171</v>
      </c>
      <c r="D51" t="s">
        <v>172</v>
      </c>
    </row>
    <row r="52" spans="1:37" x14ac:dyDescent="0.25">
      <c r="A52" t="s">
        <v>191</v>
      </c>
      <c r="B52" t="s">
        <v>173</v>
      </c>
      <c r="C52" t="s">
        <v>171</v>
      </c>
      <c r="D52" t="s">
        <v>174</v>
      </c>
    </row>
    <row r="53" spans="1:37" x14ac:dyDescent="0.25">
      <c r="A53" t="s">
        <v>191</v>
      </c>
      <c r="B53" t="s">
        <v>175</v>
      </c>
      <c r="C53" t="s">
        <v>171</v>
      </c>
      <c r="D53" t="s">
        <v>176</v>
      </c>
    </row>
    <row r="54" spans="1:37" x14ac:dyDescent="0.25">
      <c r="A54" t="s">
        <v>191</v>
      </c>
      <c r="B54" t="s">
        <v>177</v>
      </c>
      <c r="C54" t="s">
        <v>171</v>
      </c>
      <c r="D54" t="s">
        <v>178</v>
      </c>
    </row>
    <row r="55" spans="1:37" x14ac:dyDescent="0.25">
      <c r="A55" t="s">
        <v>191</v>
      </c>
      <c r="B55" t="s">
        <v>179</v>
      </c>
      <c r="C55" t="s">
        <v>171</v>
      </c>
      <c r="D55" t="s">
        <v>180</v>
      </c>
    </row>
    <row r="56" spans="1:37" x14ac:dyDescent="0.25">
      <c r="A56" t="s">
        <v>191</v>
      </c>
      <c r="B56" t="s">
        <v>181</v>
      </c>
      <c r="C56" t="s">
        <v>171</v>
      </c>
      <c r="D56" t="s">
        <v>182</v>
      </c>
    </row>
    <row r="57" spans="1:37" x14ac:dyDescent="0.25">
      <c r="A57" t="s">
        <v>191</v>
      </c>
      <c r="B57" t="s">
        <v>183</v>
      </c>
      <c r="C57" t="s">
        <v>2</v>
      </c>
      <c r="D57" t="s">
        <v>184</v>
      </c>
    </row>
    <row r="58" spans="1:37" x14ac:dyDescent="0.25">
      <c r="A58" t="s">
        <v>191</v>
      </c>
      <c r="B58" t="s">
        <v>185</v>
      </c>
      <c r="C58" t="s">
        <v>2</v>
      </c>
      <c r="D58" t="s">
        <v>186</v>
      </c>
    </row>
    <row r="59" spans="1:37" x14ac:dyDescent="0.25">
      <c r="A59" t="s">
        <v>192</v>
      </c>
      <c r="B59" t="s">
        <v>168</v>
      </c>
      <c r="C59" t="s">
        <v>2</v>
      </c>
      <c r="D59" t="s">
        <v>169</v>
      </c>
    </row>
    <row r="60" spans="1:37" x14ac:dyDescent="0.25">
      <c r="A60" t="s">
        <v>192</v>
      </c>
      <c r="B60" t="s">
        <v>170</v>
      </c>
      <c r="C60" t="s">
        <v>171</v>
      </c>
      <c r="D60" t="s">
        <v>172</v>
      </c>
    </row>
    <row r="61" spans="1:37" x14ac:dyDescent="0.25">
      <c r="A61" t="s">
        <v>192</v>
      </c>
      <c r="B61" t="s">
        <v>173</v>
      </c>
      <c r="C61" t="s">
        <v>171</v>
      </c>
      <c r="D61" t="s">
        <v>174</v>
      </c>
    </row>
    <row r="62" spans="1:37" x14ac:dyDescent="0.25">
      <c r="A62" t="s">
        <v>192</v>
      </c>
      <c r="B62" t="s">
        <v>175</v>
      </c>
      <c r="C62" t="s">
        <v>171</v>
      </c>
      <c r="D62" t="s">
        <v>176</v>
      </c>
    </row>
    <row r="63" spans="1:37" x14ac:dyDescent="0.25">
      <c r="A63" t="s">
        <v>192</v>
      </c>
      <c r="B63" t="s">
        <v>177</v>
      </c>
      <c r="C63" t="s">
        <v>171</v>
      </c>
      <c r="D63" t="s">
        <v>178</v>
      </c>
    </row>
    <row r="64" spans="1:37" x14ac:dyDescent="0.25">
      <c r="A64" t="s">
        <v>192</v>
      </c>
      <c r="B64" t="s">
        <v>179</v>
      </c>
      <c r="C64" t="s">
        <v>171</v>
      </c>
      <c r="D64" t="s">
        <v>180</v>
      </c>
    </row>
    <row r="65" spans="1:59" x14ac:dyDescent="0.25">
      <c r="A65" t="s">
        <v>192</v>
      </c>
      <c r="B65" t="s">
        <v>181</v>
      </c>
      <c r="C65" t="s">
        <v>171</v>
      </c>
      <c r="D65" t="s">
        <v>182</v>
      </c>
    </row>
    <row r="66" spans="1:59" x14ac:dyDescent="0.25">
      <c r="A66" t="s">
        <v>192</v>
      </c>
      <c r="B66" t="s">
        <v>183</v>
      </c>
      <c r="C66" t="s">
        <v>2</v>
      </c>
      <c r="D66" t="s">
        <v>184</v>
      </c>
    </row>
    <row r="67" spans="1:59" x14ac:dyDescent="0.25">
      <c r="A67" t="s">
        <v>192</v>
      </c>
      <c r="B67" t="s">
        <v>185</v>
      </c>
      <c r="C67" t="s">
        <v>2</v>
      </c>
      <c r="D67" t="s">
        <v>186</v>
      </c>
    </row>
    <row r="68" spans="1:59" x14ac:dyDescent="0.25">
      <c r="A68" t="s">
        <v>193</v>
      </c>
      <c r="B68" t="s">
        <v>168</v>
      </c>
      <c r="C68" t="s">
        <v>2</v>
      </c>
      <c r="D68" t="s">
        <v>169</v>
      </c>
      <c r="E68" s="29">
        <f>Fischerei!C70+Landwirtschaft!C70</f>
        <v>2106</v>
      </c>
      <c r="F68" s="29">
        <f>Fischerei!D70+Landwirtschaft!D70</f>
        <v>2267</v>
      </c>
      <c r="G68" s="29">
        <f>Fischerei!E70+Landwirtschaft!E70</f>
        <v>2294</v>
      </c>
      <c r="H68" s="29">
        <f>Fischerei!F70+Landwirtschaft!F70</f>
        <v>2235</v>
      </c>
      <c r="I68" s="29">
        <f>Fischerei!G70+Landwirtschaft!G70</f>
        <v>2620</v>
      </c>
      <c r="J68" s="29">
        <f>Fischerei!H70+Landwirtschaft!H70</f>
        <v>2618</v>
      </c>
      <c r="K68" s="29">
        <f>Fischerei!I70+Landwirtschaft!I70</f>
        <v>2887</v>
      </c>
      <c r="L68" s="29">
        <f>Fischerei!J70+Landwirtschaft!J70</f>
        <v>2724</v>
      </c>
      <c r="M68" s="29">
        <f>Fischerei!K70+Landwirtschaft!K70</f>
        <v>2708</v>
      </c>
      <c r="N68" s="29">
        <f>Fischerei!L70+Landwirtschaft!L70</f>
        <v>2608</v>
      </c>
      <c r="O68" s="29">
        <f>Fischerei!M70+Landwirtschaft!M70</f>
        <v>2726</v>
      </c>
      <c r="P68" s="29">
        <f>Fischerei!N70+Landwirtschaft!N70</f>
        <v>2879</v>
      </c>
      <c r="Q68" s="29">
        <f>Fischerei!O70+Landwirtschaft!O70</f>
        <v>3002</v>
      </c>
      <c r="R68" s="29">
        <f>Fischerei!P70+Landwirtschaft!P70</f>
        <v>3388</v>
      </c>
      <c r="S68" s="29">
        <f>Fischerei!Q70+Landwirtschaft!Q70</f>
        <v>7004</v>
      </c>
      <c r="T68" s="29">
        <f>Fischerei!R70+Landwirtschaft!R70</f>
        <v>7435</v>
      </c>
      <c r="U68" s="29">
        <f>Fischerei!S70+Landwirtschaft!S70</f>
        <v>7598</v>
      </c>
      <c r="V68" s="29">
        <f>Fischerei!T70+Landwirtschaft!T70</f>
        <v>7022</v>
      </c>
      <c r="W68" s="29">
        <f>Fischerei!U70+Landwirtschaft!U70</f>
        <v>6724</v>
      </c>
      <c r="X68" s="29">
        <f>Fischerei!V70+Landwirtschaft!V70</f>
        <v>7578</v>
      </c>
      <c r="Y68" s="29">
        <f>Fischerei!W70+Landwirtschaft!W70</f>
        <v>7739</v>
      </c>
      <c r="Z68" s="29">
        <f>Fischerei!X70+Landwirtschaft!X70</f>
        <v>8292.08</v>
      </c>
      <c r="AA68" s="29">
        <f>Fischerei!Y70+Landwirtschaft!Y70</f>
        <v>8601.6420000000016</v>
      </c>
      <c r="AB68" s="29">
        <f>Fischerei!Z70+Landwirtschaft!Z70</f>
        <v>8892.8719999999994</v>
      </c>
      <c r="AC68" s="29">
        <f>Fischerei!AA70+Landwirtschaft!AA70</f>
        <v>8244.8729999999996</v>
      </c>
      <c r="AD68" s="29">
        <f>Fischerei!AB70+Landwirtschaft!AB70</f>
        <v>8905.362000000001</v>
      </c>
      <c r="AE68" s="29">
        <f>Fischerei!AC70+Landwirtschaft!AC70</f>
        <v>8914.1880000000001</v>
      </c>
      <c r="AF68" s="29">
        <f>Fischerei!AD70+Landwirtschaft!AD70</f>
        <v>8928.8329999999987</v>
      </c>
      <c r="AG68" s="29">
        <f>Fischerei!AE70+Landwirtschaft!AE70</f>
        <v>8641.9569999999985</v>
      </c>
      <c r="AH68" s="29">
        <f>Fischerei!AF70+Landwirtschaft!AF70</f>
        <v>8479.2100000000009</v>
      </c>
    </row>
    <row r="69" spans="1:59" x14ac:dyDescent="0.25">
      <c r="A69" t="s">
        <v>193</v>
      </c>
      <c r="B69" t="s">
        <v>170</v>
      </c>
      <c r="C69" t="s">
        <v>171</v>
      </c>
      <c r="D69" t="s">
        <v>172</v>
      </c>
      <c r="E69">
        <f>'Stromverbräuche Odyssee'!C84*1000</f>
        <v>20149</v>
      </c>
      <c r="F69">
        <f>'Stromverbräuche Odyssee'!D84*1000</f>
        <v>20831</v>
      </c>
      <c r="G69">
        <f>'Stromverbräuche Odyssee'!E84*1000</f>
        <v>21112</v>
      </c>
      <c r="H69">
        <f>'Stromverbräuche Odyssee'!F84*1000</f>
        <v>21160</v>
      </c>
      <c r="I69">
        <f>'Stromverbräuche Odyssee'!G84*1000</f>
        <v>21159</v>
      </c>
      <c r="J69">
        <f>'Stromverbräuche Odyssee'!H84*1000</f>
        <v>21605</v>
      </c>
      <c r="K69">
        <f>'Stromverbräuche Odyssee'!I84*1000</f>
        <v>22292</v>
      </c>
      <c r="L69">
        <f>'Stromverbräuche Odyssee'!J84*1000</f>
        <v>22293</v>
      </c>
      <c r="M69">
        <f>'Stromverbräuche Odyssee'!K84*1000</f>
        <v>22822</v>
      </c>
      <c r="N69">
        <f>'Stromverbräuche Odyssee'!L84*1000</f>
        <v>23317</v>
      </c>
      <c r="O69">
        <f>'Stromverbräuche Odyssee'!M84*1000</f>
        <v>23804</v>
      </c>
      <c r="P69">
        <f>'Stromverbräuche Odyssee'!N84*1000</f>
        <v>24614</v>
      </c>
      <c r="Q69">
        <f>'Stromverbräuche Odyssee'!O84*1000</f>
        <v>24958</v>
      </c>
      <c r="R69">
        <f>'Stromverbräuche Odyssee'!P84*1000</f>
        <v>25815</v>
      </c>
      <c r="S69">
        <f>'Stromverbräuche Odyssee'!Q84*1000</f>
        <v>26165</v>
      </c>
      <c r="T69">
        <f>'Stromverbräuche Odyssee'!R84*1000</f>
        <v>26693</v>
      </c>
      <c r="U69">
        <f>'Stromverbräuche Odyssee'!S84*1000</f>
        <v>27057.600000000002</v>
      </c>
      <c r="V69">
        <f>'Stromverbräuche Odyssee'!T84*1000</f>
        <v>27154.800000000003</v>
      </c>
      <c r="W69">
        <f>'Stromverbräuche Odyssee'!U84*1000</f>
        <v>27915</v>
      </c>
      <c r="X69">
        <f>'Stromverbräuche Odyssee'!V84*1000</f>
        <v>28144.5</v>
      </c>
      <c r="Y69">
        <f>'Stromverbräuche Odyssee'!W84*1000</f>
        <v>29261.399999999998</v>
      </c>
      <c r="Z69">
        <f>'Stromverbräuche Odyssee'!X84*1000</f>
        <v>28254</v>
      </c>
      <c r="AA69">
        <f>'Stromverbräuche Odyssee'!Y84*1000</f>
        <v>29012.399999999998</v>
      </c>
      <c r="AB69">
        <f>'Stromverbräuche Odyssee'!Z84*1000</f>
        <v>29556.2</v>
      </c>
      <c r="AC69">
        <f>'Stromverbräuche Odyssee'!AA84*1000</f>
        <v>28533.5</v>
      </c>
      <c r="AD69">
        <f>'Stromverbräuche Odyssee'!AB84*1000</f>
        <v>28801.5</v>
      </c>
      <c r="AE69">
        <f>'Stromverbräuche Odyssee'!AC84*1000</f>
        <v>29459.7</v>
      </c>
      <c r="AF69">
        <f>'Stromverbräuche Odyssee'!AD84*1000</f>
        <v>29160.699999999997</v>
      </c>
      <c r="AG69">
        <f>'Stromverbräuche Odyssee'!AE84*1000</f>
        <v>28800.799999999999</v>
      </c>
      <c r="AH69" t="e">
        <f>'Stromverbräuche Odyssee'!AF84*1000</f>
        <v>#VALUE!</v>
      </c>
    </row>
    <row r="70" spans="1:59" x14ac:dyDescent="0.25">
      <c r="A70" t="s">
        <v>193</v>
      </c>
      <c r="B70" t="s">
        <v>173</v>
      </c>
      <c r="C70" t="s">
        <v>171</v>
      </c>
      <c r="D70" t="s">
        <v>174</v>
      </c>
      <c r="E70">
        <f>'Stromverbräuche Odyssee'!C85*1000</f>
        <v>17495</v>
      </c>
      <c r="F70">
        <f>'Stromverbräuche Odyssee'!D85*1000</f>
        <v>19164</v>
      </c>
      <c r="G70">
        <f>'Stromverbräuche Odyssee'!E85*1000</f>
        <v>20165</v>
      </c>
      <c r="H70">
        <f>'Stromverbräuche Odyssee'!F85*1000</f>
        <v>20800</v>
      </c>
      <c r="I70">
        <f>'Stromverbräuche Odyssee'!G85*1000</f>
        <v>21292</v>
      </c>
      <c r="J70">
        <f>'Stromverbräuche Odyssee'!H85*1000</f>
        <v>22000</v>
      </c>
      <c r="K70">
        <f>'Stromverbräuche Odyssee'!I85*1000</f>
        <v>22798</v>
      </c>
      <c r="L70">
        <f>'Stromverbräuche Odyssee'!J85*1000</f>
        <v>23173</v>
      </c>
      <c r="M70">
        <f>'Stromverbräuche Odyssee'!K85*1000</f>
        <v>24044</v>
      </c>
      <c r="N70">
        <f>'Stromverbräuche Odyssee'!L85*1000</f>
        <v>24957</v>
      </c>
      <c r="O70">
        <f>'Stromverbräuche Odyssee'!M85*1000</f>
        <v>25430</v>
      </c>
      <c r="P70">
        <f>'Stromverbräuche Odyssee'!N85*1000</f>
        <v>26367</v>
      </c>
      <c r="Q70">
        <f>'Stromverbräuche Odyssee'!O85*1000</f>
        <v>27007</v>
      </c>
      <c r="R70">
        <f>'Stromverbräuche Odyssee'!P85*1000</f>
        <v>28127</v>
      </c>
      <c r="S70">
        <f>'Stromverbräuche Odyssee'!Q85*1000</f>
        <v>28891</v>
      </c>
      <c r="T70">
        <f>'Stromverbräuche Odyssee'!R85*1000</f>
        <v>29724</v>
      </c>
      <c r="U70">
        <f>'Stromverbräuche Odyssee'!S85*1000</f>
        <v>30593.1</v>
      </c>
      <c r="V70">
        <f>'Stromverbräuche Odyssee'!T85*1000</f>
        <v>31094</v>
      </c>
      <c r="W70">
        <f>'Stromverbräuche Odyssee'!U85*1000</f>
        <v>32409.999999999996</v>
      </c>
      <c r="X70">
        <f>'Stromverbräuche Odyssee'!V85*1000</f>
        <v>33156</v>
      </c>
      <c r="Y70">
        <f>'Stromverbräuche Odyssee'!W85*1000</f>
        <v>35017</v>
      </c>
      <c r="Z70">
        <f>'Stromverbräuche Odyssee'!X85*1000</f>
        <v>33425.199999999997</v>
      </c>
      <c r="AA70">
        <f>'Stromverbräuche Odyssee'!Y85*1000</f>
        <v>34964.5</v>
      </c>
      <c r="AB70">
        <f>'Stromverbräuche Odyssee'!Z85*1000</f>
        <v>36417.700000000004</v>
      </c>
      <c r="AC70">
        <f>'Stromverbräuche Odyssee'!AA85*1000</f>
        <v>34687.699999999997</v>
      </c>
      <c r="AD70">
        <f>'Stromverbräuche Odyssee'!AB85*1000</f>
        <v>36261.5</v>
      </c>
      <c r="AE70">
        <f>'Stromverbräuche Odyssee'!AC85*1000</f>
        <v>37814.199999999997</v>
      </c>
      <c r="AF70">
        <f>'Stromverbräuche Odyssee'!AD85*1000</f>
        <v>38191.1</v>
      </c>
      <c r="AG70">
        <f>'Stromverbräuche Odyssee'!AE85*1000</f>
        <v>38762</v>
      </c>
      <c r="AH70" t="e">
        <f>'Stromverbräuche Odyssee'!AF85*1000</f>
        <v>#VALUE!</v>
      </c>
    </row>
    <row r="71" spans="1:59" x14ac:dyDescent="0.25">
      <c r="A71" t="s">
        <v>193</v>
      </c>
      <c r="B71" t="s">
        <v>175</v>
      </c>
      <c r="C71" t="s">
        <v>171</v>
      </c>
      <c r="D71" t="s">
        <v>176</v>
      </c>
      <c r="E71">
        <f>'Stromverbräuche Odyssee'!C86*1000</f>
        <v>6577.5</v>
      </c>
      <c r="F71">
        <f>'Stromverbräuche Odyssee'!D86*1000</f>
        <v>7005</v>
      </c>
      <c r="G71">
        <f>'Stromverbräuche Odyssee'!E86*1000</f>
        <v>7091.4000000000005</v>
      </c>
      <c r="H71">
        <f>'Stromverbräuche Odyssee'!F86*1000</f>
        <v>7279.6</v>
      </c>
      <c r="I71">
        <f>'Stromverbräuche Odyssee'!G86*1000</f>
        <v>7377.3</v>
      </c>
      <c r="J71">
        <f>'Stromverbräuche Odyssee'!H86*1000</f>
        <v>7679.4000000000005</v>
      </c>
      <c r="K71">
        <f>'Stromverbräuche Odyssee'!I86*1000</f>
        <v>7951</v>
      </c>
      <c r="L71">
        <f>'Stromverbräuche Odyssee'!J86*1000</f>
        <v>8087.3000000000011</v>
      </c>
      <c r="M71">
        <f>'Stromverbräuche Odyssee'!K86*1000</f>
        <v>8341.6999999999989</v>
      </c>
      <c r="N71">
        <f>'Stromverbräuche Odyssee'!L86*1000</f>
        <v>8456.6</v>
      </c>
      <c r="O71">
        <f>'Stromverbräuche Odyssee'!M86*1000</f>
        <v>8666.2000000000007</v>
      </c>
      <c r="P71">
        <f>'Stromverbräuche Odyssee'!N86*1000</f>
        <v>8804.5</v>
      </c>
      <c r="Q71">
        <f>'Stromverbräuche Odyssee'!O86*1000</f>
        <v>8881.9</v>
      </c>
      <c r="R71">
        <f>'Stromverbräuche Odyssee'!P86*1000</f>
        <v>9186</v>
      </c>
      <c r="S71">
        <f>'Stromverbräuche Odyssee'!Q86*1000</f>
        <v>9422</v>
      </c>
      <c r="T71">
        <f>'Stromverbräuche Odyssee'!R86*1000</f>
        <v>9661.0999999999985</v>
      </c>
      <c r="U71">
        <f>'Stromverbräuche Odyssee'!S86*1000</f>
        <v>9906.2999999999993</v>
      </c>
      <c r="V71">
        <f>'Stromverbräuche Odyssee'!T86*1000</f>
        <v>10100.699999999999</v>
      </c>
      <c r="W71">
        <f>'Stromverbräuche Odyssee'!U86*1000</f>
        <v>10516.6</v>
      </c>
      <c r="X71">
        <f>'Stromverbräuche Odyssee'!V86*1000</f>
        <v>10749.3</v>
      </c>
      <c r="Y71">
        <f>'Stromverbräuche Odyssee'!W86*1000</f>
        <v>11233</v>
      </c>
      <c r="Z71">
        <f>'Stromverbräuche Odyssee'!X86*1000</f>
        <v>10730.2</v>
      </c>
      <c r="AA71">
        <f>'Stromverbräuche Odyssee'!Y86*1000</f>
        <v>11133.800000000001</v>
      </c>
      <c r="AB71">
        <f>'Stromverbräuche Odyssee'!Z86*1000</f>
        <v>11314.8</v>
      </c>
      <c r="AC71">
        <f>'Stromverbräuche Odyssee'!AA86*1000</f>
        <v>10888.6</v>
      </c>
      <c r="AD71">
        <f>'Stromverbräuche Odyssee'!AB86*1000</f>
        <v>12820.2</v>
      </c>
      <c r="AE71">
        <f>'Stromverbräuche Odyssee'!AC86*1000</f>
        <v>13166.6</v>
      </c>
      <c r="AF71">
        <f>'Stromverbräuche Odyssee'!AD86*1000</f>
        <v>13260.6</v>
      </c>
      <c r="AG71">
        <f>'Stromverbräuche Odyssee'!AE86*1000</f>
        <v>13358.599999999999</v>
      </c>
      <c r="AH71" t="e">
        <f>'Stromverbräuche Odyssee'!AF86*1000</f>
        <v>#VALUE!</v>
      </c>
    </row>
    <row r="72" spans="1:59" x14ac:dyDescent="0.25">
      <c r="A72" t="s">
        <v>193</v>
      </c>
      <c r="B72" t="s">
        <v>177</v>
      </c>
      <c r="C72" t="s">
        <v>171</v>
      </c>
      <c r="D72" t="s">
        <v>178</v>
      </c>
      <c r="E72" t="str">
        <f>'Stromverbräuche Odyssee'!C87</f>
        <v>n.a.</v>
      </c>
      <c r="F72" t="str">
        <f>'Stromverbräuche Odyssee'!D87</f>
        <v>n.a.</v>
      </c>
      <c r="G72" t="str">
        <f>'Stromverbräuche Odyssee'!E87</f>
        <v>n.a.</v>
      </c>
      <c r="H72" t="str">
        <f>'Stromverbräuche Odyssee'!F87</f>
        <v>n.a.</v>
      </c>
      <c r="I72" t="str">
        <f>'Stromverbräuche Odyssee'!G87</f>
        <v>n.a.</v>
      </c>
      <c r="J72" t="str">
        <f>'Stromverbräuche Odyssee'!H87</f>
        <v>n.a.</v>
      </c>
      <c r="K72" t="str">
        <f>'Stromverbräuche Odyssee'!I87</f>
        <v>n.a.</v>
      </c>
      <c r="L72" t="str">
        <f>'Stromverbräuche Odyssee'!J87</f>
        <v>n.a.</v>
      </c>
      <c r="M72" t="str">
        <f>'Stromverbräuche Odyssee'!K87</f>
        <v>n.a.</v>
      </c>
      <c r="N72" t="str">
        <f>'Stromverbräuche Odyssee'!L87</f>
        <v>n.a.</v>
      </c>
      <c r="O72" t="str">
        <f>'Stromverbräuche Odyssee'!M87</f>
        <v>n.a.</v>
      </c>
      <c r="P72" t="str">
        <f>'Stromverbräuche Odyssee'!N87</f>
        <v>n.a.</v>
      </c>
      <c r="Q72" t="str">
        <f>'Stromverbräuche Odyssee'!O87</f>
        <v>n.a.</v>
      </c>
      <c r="R72" t="str">
        <f>'Stromverbräuche Odyssee'!P87</f>
        <v>n.a.</v>
      </c>
      <c r="S72" t="str">
        <f>'Stromverbräuche Odyssee'!Q87</f>
        <v>n.a.</v>
      </c>
      <c r="T72" t="str">
        <f>'Stromverbräuche Odyssee'!R87</f>
        <v>n.a.</v>
      </c>
      <c r="U72" t="str">
        <f>'Stromverbräuche Odyssee'!S87</f>
        <v>n.a.</v>
      </c>
      <c r="V72" t="str">
        <f>'Stromverbräuche Odyssee'!T87</f>
        <v>n.a.</v>
      </c>
      <c r="W72" t="str">
        <f>'Stromverbräuche Odyssee'!U87</f>
        <v>n.a.</v>
      </c>
      <c r="X72" t="str">
        <f>'Stromverbräuche Odyssee'!V87</f>
        <v>n.a.</v>
      </c>
      <c r="Y72" t="str">
        <f>'Stromverbräuche Odyssee'!W87</f>
        <v>n.a.</v>
      </c>
      <c r="Z72" t="str">
        <f>'Stromverbräuche Odyssee'!X87</f>
        <v>n.a.</v>
      </c>
      <c r="AA72" t="str">
        <f>'Stromverbräuche Odyssee'!Y87</f>
        <v>n.a.</v>
      </c>
      <c r="AB72" t="str">
        <f>'Stromverbräuche Odyssee'!Z87</f>
        <v>n.a.</v>
      </c>
      <c r="AC72" t="str">
        <f>'Stromverbräuche Odyssee'!AA87</f>
        <v>n.a.</v>
      </c>
      <c r="AD72" t="str">
        <f>'Stromverbräuche Odyssee'!AB87</f>
        <v>n.a.</v>
      </c>
      <c r="AE72" t="str">
        <f>'Stromverbräuche Odyssee'!AC87</f>
        <v>n.a.</v>
      </c>
      <c r="AF72" t="str">
        <f>'Stromverbräuche Odyssee'!AD87</f>
        <v>n.a.</v>
      </c>
      <c r="AG72" t="str">
        <f>'Stromverbräuche Odyssee'!AE87</f>
        <v>n.a.</v>
      </c>
      <c r="AH72" t="e">
        <f>'Stromverbräuche Odyssee'!AF87*1000</f>
        <v>#VALUE!</v>
      </c>
    </row>
    <row r="73" spans="1:59" x14ac:dyDescent="0.25">
      <c r="A73" t="s">
        <v>193</v>
      </c>
      <c r="B73" t="s">
        <v>179</v>
      </c>
      <c r="C73" t="s">
        <v>171</v>
      </c>
      <c r="D73" t="s">
        <v>180</v>
      </c>
      <c r="E73">
        <f>'Stromverbräuche Odyssee'!C88*1000</f>
        <v>7448.4000000000005</v>
      </c>
      <c r="F73">
        <f>'Stromverbräuche Odyssee'!D88*1000</f>
        <v>8022.4</v>
      </c>
      <c r="G73">
        <f>'Stromverbräuche Odyssee'!E88*1000</f>
        <v>8139.2000000000007</v>
      </c>
      <c r="H73">
        <f>'Stromverbräuche Odyssee'!F88*1000</f>
        <v>8291</v>
      </c>
      <c r="I73">
        <f>'Stromverbräuche Odyssee'!G88*1000</f>
        <v>8382.5</v>
      </c>
      <c r="J73">
        <f>'Stromverbräuche Odyssee'!H88*1000</f>
        <v>8669.8000000000011</v>
      </c>
      <c r="K73">
        <f>'Stromverbräuche Odyssee'!I88*1000</f>
        <v>8835.5</v>
      </c>
      <c r="L73">
        <f>'Stromverbräuche Odyssee'!J88*1000</f>
        <v>8806.2000000000007</v>
      </c>
      <c r="M73">
        <f>'Stromverbräuche Odyssee'!K88*1000</f>
        <v>9142.6</v>
      </c>
      <c r="N73">
        <f>'Stromverbräuche Odyssee'!L88*1000</f>
        <v>9349.9</v>
      </c>
      <c r="O73">
        <f>'Stromverbräuche Odyssee'!M88*1000</f>
        <v>9589.8000000000011</v>
      </c>
      <c r="P73">
        <f>'Stromverbräuche Odyssee'!N88*1000</f>
        <v>9821.3000000000011</v>
      </c>
      <c r="Q73">
        <f>'Stromverbräuche Odyssee'!O88*1000</f>
        <v>10072.900000000001</v>
      </c>
      <c r="R73">
        <f>'Stromverbräuche Odyssee'!P88*1000</f>
        <v>10198.4</v>
      </c>
      <c r="S73">
        <f>'Stromverbräuche Odyssee'!Q88*1000</f>
        <v>10489.3</v>
      </c>
      <c r="T73">
        <f>'Stromverbräuche Odyssee'!R88*1000</f>
        <v>10787.9</v>
      </c>
      <c r="U73">
        <f>'Stromverbräuche Odyssee'!S88*1000</f>
        <v>11067.6</v>
      </c>
      <c r="V73">
        <f>'Stromverbräuche Odyssee'!T88*1000</f>
        <v>11345.7</v>
      </c>
      <c r="W73">
        <f>'Stromverbräuche Odyssee'!U88*1000</f>
        <v>11846.6</v>
      </c>
      <c r="X73">
        <f>'Stromverbräuche Odyssee'!V88*1000</f>
        <v>12260.7</v>
      </c>
      <c r="Y73">
        <f>'Stromverbräuche Odyssee'!W88*1000</f>
        <v>12823.800000000001</v>
      </c>
      <c r="Z73">
        <f>'Stromverbräuche Odyssee'!X88*1000</f>
        <v>12442.6</v>
      </c>
      <c r="AA73">
        <f>'Stromverbräuche Odyssee'!Y88*1000</f>
        <v>12953.8</v>
      </c>
      <c r="AB73">
        <f>'Stromverbräuche Odyssee'!Z88*1000</f>
        <v>13341.900000000001</v>
      </c>
      <c r="AC73">
        <f>'Stromverbräuche Odyssee'!AA88*1000</f>
        <v>13003.6</v>
      </c>
      <c r="AD73">
        <f>'Stromverbräuche Odyssee'!AB88*1000</f>
        <v>13368.5</v>
      </c>
      <c r="AE73">
        <f>'Stromverbräuche Odyssee'!AC88*1000</f>
        <v>13590.5</v>
      </c>
      <c r="AF73">
        <f>'Stromverbräuche Odyssee'!AD88*1000</f>
        <v>13537.599999999999</v>
      </c>
      <c r="AG73">
        <f>'Stromverbräuche Odyssee'!AE88*1000</f>
        <v>13642.5</v>
      </c>
      <c r="AH73" t="e">
        <f>'Stromverbräuche Odyssee'!AF88*1000</f>
        <v>#VALUE!</v>
      </c>
    </row>
    <row r="74" spans="1:59" x14ac:dyDescent="0.25">
      <c r="A74" t="s">
        <v>193</v>
      </c>
      <c r="B74" t="s">
        <v>181</v>
      </c>
      <c r="C74" t="s">
        <v>171</v>
      </c>
      <c r="D74" t="s">
        <v>182</v>
      </c>
      <c r="E74">
        <f>'Stromverbräuche Odyssee'!C89*1000</f>
        <v>3760.6000000000004</v>
      </c>
      <c r="F74">
        <f>'Stromverbräuche Odyssee'!D89*1000</f>
        <v>4032.7999999999997</v>
      </c>
      <c r="G74">
        <f>'Stromverbräuche Odyssee'!E89*1000</f>
        <v>4038.8</v>
      </c>
      <c r="H74">
        <f>'Stromverbräuche Odyssee'!F89*1000</f>
        <v>4089.1000000000004</v>
      </c>
      <c r="I74">
        <f>'Stromverbräuche Odyssee'!G89*1000</f>
        <v>4060.9</v>
      </c>
      <c r="J74">
        <f>'Stromverbräuche Odyssee'!H89*1000</f>
        <v>4230.7</v>
      </c>
      <c r="K74">
        <f>'Stromverbräuche Odyssee'!I89*1000</f>
        <v>4336.1000000000004</v>
      </c>
      <c r="L74">
        <f>'Stromverbräuche Odyssee'!J89*1000</f>
        <v>4360.2</v>
      </c>
      <c r="M74">
        <f>'Stromverbräuche Odyssee'!K89*1000</f>
        <v>4464.7</v>
      </c>
      <c r="N74">
        <f>'Stromverbräuche Odyssee'!L89*1000</f>
        <v>4557.1000000000004</v>
      </c>
      <c r="O74">
        <f>'Stromverbräuche Odyssee'!M89*1000</f>
        <v>4624.3999999999996</v>
      </c>
      <c r="P74">
        <f>'Stromverbräuche Odyssee'!N89*1000</f>
        <v>4786.1000000000004</v>
      </c>
      <c r="Q74">
        <f>'Stromverbräuche Odyssee'!O89*1000</f>
        <v>4831.2999999999993</v>
      </c>
      <c r="R74">
        <f>'Stromverbräuche Odyssee'!P89*1000</f>
        <v>4944.8</v>
      </c>
      <c r="S74">
        <f>'Stromverbräuche Odyssee'!Q89*1000</f>
        <v>5047.3</v>
      </c>
      <c r="T74">
        <f>'Stromverbräuche Odyssee'!R89*1000</f>
        <v>5086.5</v>
      </c>
      <c r="U74">
        <f>'Stromverbräuche Odyssee'!S89*1000</f>
        <v>5139.7000000000007</v>
      </c>
      <c r="V74">
        <f>'Stromverbräuche Odyssee'!T89*1000</f>
        <v>5156.9000000000005</v>
      </c>
      <c r="W74">
        <f>'Stromverbräuche Odyssee'!U89*1000</f>
        <v>5334.4</v>
      </c>
      <c r="X74">
        <f>'Stromverbräuche Odyssee'!V89*1000</f>
        <v>5405.5999999999995</v>
      </c>
      <c r="Y74">
        <f>'Stromverbräuche Odyssee'!W89*1000</f>
        <v>5603.1</v>
      </c>
      <c r="Z74">
        <f>'Stromverbräuche Odyssee'!X89*1000</f>
        <v>5295.2000000000007</v>
      </c>
      <c r="AA74">
        <f>'Stromverbräuche Odyssee'!Y89*1000</f>
        <v>6320.2999999999993</v>
      </c>
      <c r="AB74">
        <f>'Stromverbräuche Odyssee'!Z89*1000</f>
        <v>6530.7000000000007</v>
      </c>
      <c r="AC74">
        <f>'Stromverbräuche Odyssee'!AA89*1000</f>
        <v>6156.1</v>
      </c>
      <c r="AD74">
        <f>'Stromverbräuche Odyssee'!AB89*1000</f>
        <v>6386.2</v>
      </c>
      <c r="AE74">
        <f>'Stromverbräuche Odyssee'!AC89*1000</f>
        <v>6525.8</v>
      </c>
      <c r="AF74">
        <f>'Stromverbräuche Odyssee'!AD89*1000</f>
        <v>6559.8</v>
      </c>
      <c r="AG74">
        <f>'Stromverbräuche Odyssee'!AE89*1000</f>
        <v>6571.7999999999993</v>
      </c>
      <c r="AH74" t="e">
        <f>'Stromverbräuche Odyssee'!AF89*1000</f>
        <v>#VALUE!</v>
      </c>
    </row>
    <row r="75" spans="1:59" x14ac:dyDescent="0.25">
      <c r="A75" t="s">
        <v>193</v>
      </c>
      <c r="B75" t="s">
        <v>183</v>
      </c>
      <c r="C75" t="s">
        <v>2</v>
      </c>
      <c r="D75" t="s">
        <v>184</v>
      </c>
      <c r="E75" s="29">
        <v>1557.1999999999989</v>
      </c>
      <c r="F75" s="29">
        <v>1510.5</v>
      </c>
      <c r="G75" s="29">
        <v>1626.0000000000018</v>
      </c>
      <c r="H75" s="29">
        <v>1755.1000000000004</v>
      </c>
      <c r="I75" s="29">
        <v>1849.1000000000004</v>
      </c>
      <c r="J75" s="29">
        <v>1853.6000000000004</v>
      </c>
      <c r="K75" s="29">
        <v>1895.2999999999993</v>
      </c>
      <c r="L75" s="29">
        <v>1962.5000000000018</v>
      </c>
      <c r="M75" s="29">
        <v>2032.8999999999996</v>
      </c>
      <c r="N75" s="29">
        <v>2022.6000000000004</v>
      </c>
      <c r="O75" s="29">
        <v>2036.2000000000007</v>
      </c>
      <c r="P75" s="29">
        <v>2110</v>
      </c>
      <c r="Q75" s="29">
        <v>2098.4999999999982</v>
      </c>
      <c r="R75" s="29">
        <v>1917.1000000000004</v>
      </c>
      <c r="S75" s="29">
        <v>1965.6999999999989</v>
      </c>
      <c r="T75" s="29">
        <v>1938.3999999999996</v>
      </c>
      <c r="U75" s="29">
        <v>1959.8999999999996</v>
      </c>
      <c r="V75" s="29">
        <v>2014.4000000000015</v>
      </c>
      <c r="W75" s="29">
        <v>2128.3000000000011</v>
      </c>
      <c r="X75" s="29">
        <v>2139.7999999999993</v>
      </c>
      <c r="Y75" s="29">
        <v>2167.1000000000004</v>
      </c>
      <c r="Z75" s="29">
        <v>1931.6999999999989</v>
      </c>
      <c r="AA75" s="29">
        <v>1776.0000000000018</v>
      </c>
      <c r="AB75" s="29">
        <v>2133.1000000000004</v>
      </c>
      <c r="AC75" s="29">
        <v>2253.5</v>
      </c>
      <c r="AD75" s="29">
        <v>2106.2299999999996</v>
      </c>
      <c r="AE75" s="29">
        <v>1802.2350000000006</v>
      </c>
      <c r="AF75" s="29">
        <v>2018.146999999999</v>
      </c>
      <c r="AG75" s="29">
        <v>2048.2870000000021</v>
      </c>
      <c r="AH75" s="29" t="e">
        <v>#VALUE!</v>
      </c>
    </row>
    <row r="76" spans="1:59" x14ac:dyDescent="0.25">
      <c r="A76" t="s">
        <v>193</v>
      </c>
      <c r="B76" t="s">
        <v>185</v>
      </c>
      <c r="C76" t="s">
        <v>2</v>
      </c>
      <c r="D76" t="s">
        <v>186</v>
      </c>
      <c r="E76" s="29">
        <f>'Energieverbrauch_GHD+A(Landw+F)'!C64</f>
        <v>82868</v>
      </c>
      <c r="F76" s="29">
        <f>'Energieverbrauch_GHD+A(Landw+F)'!D64</f>
        <v>89787</v>
      </c>
      <c r="G76" s="29">
        <f>'Energieverbrauch_GHD+A(Landw+F)'!E64</f>
        <v>92057</v>
      </c>
      <c r="H76" s="29">
        <f>'Energieverbrauch_GHD+A(Landw+F)'!F64</f>
        <v>92990</v>
      </c>
      <c r="I76" s="29">
        <f>'Energieverbrauch_GHD+A(Landw+F)'!G64</f>
        <v>97563</v>
      </c>
      <c r="J76" s="29">
        <f>'Energieverbrauch_GHD+A(Landw+F)'!H64</f>
        <v>97629</v>
      </c>
      <c r="K76" s="29">
        <f>'Energieverbrauch_GHD+A(Landw+F)'!I64</f>
        <v>99754</v>
      </c>
      <c r="L76" s="29">
        <f>'Energieverbrauch_GHD+A(Landw+F)'!J64</f>
        <v>97521</v>
      </c>
      <c r="M76" s="29">
        <f>'Energieverbrauch_GHD+A(Landw+F)'!K64</f>
        <v>99449</v>
      </c>
      <c r="N76" s="29">
        <f>'Energieverbrauch_GHD+A(Landw+F)'!L64</f>
        <v>102438</v>
      </c>
      <c r="O76" s="29">
        <f>'Energieverbrauch_GHD+A(Landw+F)'!M64</f>
        <v>109039</v>
      </c>
      <c r="P76" s="29">
        <f>'Energieverbrauch_GHD+A(Landw+F)'!N64</f>
        <v>111657</v>
      </c>
      <c r="Q76" s="29">
        <f>'Energieverbrauch_GHD+A(Landw+F)'!O64</f>
        <v>111714</v>
      </c>
      <c r="R76" s="29">
        <f>'Energieverbrauch_GHD+A(Landw+F)'!P64</f>
        <v>119571</v>
      </c>
      <c r="S76" s="29">
        <f>'Energieverbrauch_GHD+A(Landw+F)'!Q64</f>
        <v>127341</v>
      </c>
      <c r="T76" s="29">
        <f>'Energieverbrauch_GHD+A(Landw+F)'!R64</f>
        <v>132623</v>
      </c>
      <c r="U76" s="29">
        <f>'Energieverbrauch_GHD+A(Landw+F)'!S64</f>
        <v>137522</v>
      </c>
      <c r="V76" s="29">
        <f>'Energieverbrauch_GHD+A(Landw+F)'!T64</f>
        <v>140239</v>
      </c>
      <c r="W76" s="29">
        <f>'Energieverbrauch_GHD+A(Landw+F)'!U64</f>
        <v>139206</v>
      </c>
      <c r="X76" s="29">
        <f>'Energieverbrauch_GHD+A(Landw+F)'!V64</f>
        <v>144246</v>
      </c>
      <c r="Y76" s="29">
        <f>'Energieverbrauch_GHD+A(Landw+F)'!W64</f>
        <v>152403</v>
      </c>
      <c r="Z76" s="29">
        <f>'Energieverbrauch_GHD+A(Landw+F)'!X64</f>
        <v>145998.016</v>
      </c>
      <c r="AA76" s="29">
        <f>'Energieverbrauch_GHD+A(Landw+F)'!Y64</f>
        <v>152512.75999999998</v>
      </c>
      <c r="AB76" s="29">
        <f>'Energieverbrauch_GHD+A(Landw+F)'!Z64</f>
        <v>153051.255</v>
      </c>
      <c r="AC76" s="29">
        <f>'Energieverbrauch_GHD+A(Landw+F)'!AA64</f>
        <v>146206.56399999998</v>
      </c>
      <c r="AD76" s="29">
        <f>'Energieverbrauch_GHD+A(Landw+F)'!AB64</f>
        <v>150264.64500000002</v>
      </c>
      <c r="AE76" s="29">
        <f>'Energieverbrauch_GHD+A(Landw+F)'!AC64</f>
        <v>150789.42199999999</v>
      </c>
      <c r="AF76" s="29">
        <f>'Energieverbrauch_GHD+A(Landw+F)'!AD64</f>
        <v>150327.95700000002</v>
      </c>
      <c r="AG76" s="29">
        <f>'Energieverbrauch_GHD+A(Landw+F)'!AE64</f>
        <v>149133.40700000001</v>
      </c>
      <c r="AH76" s="29">
        <f>'Energieverbrauch_GHD+A(Landw+F)'!AF64</f>
        <v>145480.94699999999</v>
      </c>
    </row>
    <row r="77" spans="1:59" x14ac:dyDescent="0.25">
      <c r="A77" t="s">
        <v>194</v>
      </c>
      <c r="B77" t="s">
        <v>168</v>
      </c>
      <c r="C77" t="s">
        <v>2</v>
      </c>
      <c r="D77" t="s">
        <v>169</v>
      </c>
      <c r="E77" s="29">
        <f>Fischerei!C118+Landwirtschaft!C124</f>
        <v>8501</v>
      </c>
      <c r="F77" s="29">
        <f>Fischerei!D118+Landwirtschaft!D124</f>
        <v>8322</v>
      </c>
      <c r="G77" s="29">
        <f>Fischerei!E118+Landwirtschaft!E124</f>
        <v>7968</v>
      </c>
      <c r="H77" s="29">
        <f>Fischerei!F118+Landwirtschaft!F124</f>
        <v>6292</v>
      </c>
      <c r="I77" s="29">
        <f>Fischerei!G118+Landwirtschaft!G124</f>
        <v>5966</v>
      </c>
      <c r="J77" s="29">
        <f>Fischerei!H118+Landwirtschaft!H124</f>
        <v>5517</v>
      </c>
      <c r="K77" s="29">
        <f>Fischerei!I118+Landwirtschaft!I124</f>
        <v>5493</v>
      </c>
      <c r="L77" s="29">
        <f>Fischerei!J118+Landwirtschaft!J124</f>
        <v>5374</v>
      </c>
      <c r="M77" s="29">
        <f>Fischerei!K118+Landwirtschaft!K124</f>
        <v>5211</v>
      </c>
      <c r="N77" s="29">
        <f>Fischerei!L118+Landwirtschaft!L124</f>
        <v>5033</v>
      </c>
      <c r="O77" s="29">
        <f>Fischerei!M118+Landwirtschaft!M124</f>
        <v>4750</v>
      </c>
      <c r="P77" s="29">
        <f>Fischerei!N118+Landwirtschaft!N124</f>
        <v>4610</v>
      </c>
      <c r="Q77" s="29">
        <f>Fischerei!O118+Landwirtschaft!O124</f>
        <v>4409</v>
      </c>
      <c r="R77" s="29">
        <f>Fischerei!P118+Landwirtschaft!P124</f>
        <v>1486</v>
      </c>
      <c r="S77" s="29">
        <f>Fischerei!Q118+Landwirtschaft!Q124</f>
        <v>1455</v>
      </c>
      <c r="T77" s="29">
        <f>Fischerei!R118+Landwirtschaft!R124</f>
        <v>1495</v>
      </c>
      <c r="U77" s="29">
        <f>Fischerei!S118+Landwirtschaft!S124</f>
        <v>1521</v>
      </c>
      <c r="V77" s="29">
        <f>Fischerei!T118+Landwirtschaft!T124</f>
        <v>1500</v>
      </c>
      <c r="W77" s="29">
        <f>Fischerei!U118+Landwirtschaft!U124</f>
        <v>1622</v>
      </c>
      <c r="X77" s="29">
        <f>Fischerei!V118+Landwirtschaft!V124</f>
        <v>1606</v>
      </c>
      <c r="Y77" s="29">
        <f>Fischerei!W118+Landwirtschaft!W124</f>
        <v>1616</v>
      </c>
      <c r="Z77" s="29">
        <f>Fischerei!X118+Landwirtschaft!X124</f>
        <v>1595</v>
      </c>
      <c r="AA77" s="29">
        <f>Fischerei!Y118+Landwirtschaft!Y124</f>
        <v>1559</v>
      </c>
      <c r="AB77" s="29">
        <f>Fischerei!Z118+Landwirtschaft!Z124</f>
        <v>1538</v>
      </c>
      <c r="AC77" s="29">
        <f>Fischerei!AA118+Landwirtschaft!AA124</f>
        <v>1499</v>
      </c>
      <c r="AD77" s="29">
        <f>Fischerei!AB118+Landwirtschaft!AB124</f>
        <v>1504</v>
      </c>
      <c r="AE77" s="29">
        <f>Fischerei!AC118+Landwirtschaft!AC124</f>
        <v>1633</v>
      </c>
      <c r="AF77" s="29">
        <f>Fischerei!AD118+Landwirtschaft!AD124</f>
        <v>1715.614</v>
      </c>
      <c r="AG77" s="29">
        <f>Fischerei!AE118+Landwirtschaft!AE124</f>
        <v>1846.2739999999999</v>
      </c>
      <c r="AH77" s="29">
        <f>Fischerei!AF118+Landwirtschaft!AF124</f>
        <v>1832.251</v>
      </c>
      <c r="AK77" s="31">
        <f>W77/$W$85</f>
        <v>0.11514032034422271</v>
      </c>
      <c r="AL77" s="31">
        <f>X77/$X$85</f>
        <v>0.12708937786030233</v>
      </c>
      <c r="AM77" s="31">
        <f>Y77/$Y$85</f>
        <v>0.12443104175654744</v>
      </c>
      <c r="AN77" s="31">
        <f>Z77/$Z$85</f>
        <v>0.12410725450087215</v>
      </c>
      <c r="AO77" s="31">
        <f>AA77/$AA$85</f>
        <v>0.11688603603988611</v>
      </c>
      <c r="AP77" s="31">
        <f>AB77/$AB$85</f>
        <v>0.1138050059995513</v>
      </c>
      <c r="AQ77" s="31">
        <f>AC77/$AC$85</f>
        <v>0.11203908138417222</v>
      </c>
      <c r="AR77" s="31">
        <f>AD77/$AD$85</f>
        <v>0.11148495964859705</v>
      </c>
      <c r="AS77" s="31">
        <f>AE77/$AE$85</f>
        <v>0.12621324705798698</v>
      </c>
      <c r="AT77" s="31">
        <f>AF77/$AF$85</f>
        <v>0.1267217651202148</v>
      </c>
      <c r="AU77" s="31">
        <f>AG77/$AG$85</f>
        <v>0.13412709874851689</v>
      </c>
      <c r="AW77" s="33">
        <v>2.7652668906308325E-2</v>
      </c>
      <c r="AX77" s="33">
        <v>2.7839249210183981E-2</v>
      </c>
      <c r="AY77" s="33">
        <v>2.6978910691362556E-2</v>
      </c>
      <c r="AZ77" s="33">
        <v>2.6631267908309456E-2</v>
      </c>
      <c r="BA77" s="33">
        <v>2.4973098995695841E-2</v>
      </c>
      <c r="BB77" s="33">
        <v>2.5416223160212883E-2</v>
      </c>
      <c r="BC77" s="33">
        <v>2.6942402425161046E-2</v>
      </c>
      <c r="BD77" s="33">
        <v>2.5863910737150175E-2</v>
      </c>
      <c r="BE77" s="33">
        <v>2.5996360327570519E-2</v>
      </c>
      <c r="BF77" s="33">
        <v>2.4286228098720608E-2</v>
      </c>
      <c r="BG77" s="33">
        <v>2.47815594574353E-2</v>
      </c>
    </row>
    <row r="78" spans="1:59" x14ac:dyDescent="0.25">
      <c r="A78" t="s">
        <v>194</v>
      </c>
      <c r="B78" t="s">
        <v>170</v>
      </c>
      <c r="C78" t="s">
        <v>171</v>
      </c>
      <c r="D78" t="s">
        <v>172</v>
      </c>
      <c r="E78" t="str">
        <f>'Stromverbräuche Odyssee'!C156</f>
        <v>n.a.</v>
      </c>
      <c r="F78" t="str">
        <f>'Stromverbräuche Odyssee'!D156</f>
        <v>n.a.</v>
      </c>
      <c r="G78" t="str">
        <f>'Stromverbräuche Odyssee'!E156</f>
        <v>n.a.</v>
      </c>
      <c r="H78" t="str">
        <f>'Stromverbräuche Odyssee'!F156</f>
        <v>n.a.</v>
      </c>
      <c r="I78" t="str">
        <f>'Stromverbräuche Odyssee'!G156</f>
        <v>n.a.</v>
      </c>
      <c r="J78" t="str">
        <f>'Stromverbräuche Odyssee'!H156</f>
        <v>n.a.</v>
      </c>
      <c r="K78" t="str">
        <f>'Stromverbräuche Odyssee'!I156</f>
        <v>n.a.</v>
      </c>
      <c r="L78" t="str">
        <f>'Stromverbräuche Odyssee'!J156</f>
        <v>n.a.</v>
      </c>
      <c r="M78" t="str">
        <f>'Stromverbräuche Odyssee'!K156</f>
        <v>n.a.</v>
      </c>
      <c r="N78" t="str">
        <f>'Stromverbräuche Odyssee'!L156</f>
        <v>n.a.</v>
      </c>
      <c r="O78" t="str">
        <f>'Stromverbräuche Odyssee'!M156</f>
        <v>n.a.</v>
      </c>
      <c r="P78" t="str">
        <f>'Stromverbräuche Odyssee'!N156</f>
        <v>n.a.</v>
      </c>
      <c r="Q78" t="str">
        <f>'Stromverbräuche Odyssee'!O156</f>
        <v>n.a.</v>
      </c>
      <c r="R78" t="str">
        <f>'Stromverbräuche Odyssee'!P156</f>
        <v>n.a.</v>
      </c>
      <c r="S78" t="str">
        <f>'Stromverbräuche Odyssee'!Q156</f>
        <v>n.a.</v>
      </c>
      <c r="T78" t="str">
        <f>'Stromverbräuche Odyssee'!R156</f>
        <v>n.a.</v>
      </c>
      <c r="U78" t="str">
        <f>'Stromverbräuche Odyssee'!S156</f>
        <v>n.a.</v>
      </c>
      <c r="V78" t="str">
        <f>'Stromverbräuche Odyssee'!T156</f>
        <v>n.a.</v>
      </c>
      <c r="W78">
        <f>'Stromverbräuche Odyssee'!U156*1000</f>
        <v>2215.1</v>
      </c>
      <c r="X78">
        <f>'Stromverbräuche Odyssee'!V156*1000</f>
        <v>1912.7</v>
      </c>
      <c r="Y78">
        <f>'Stromverbräuche Odyssee'!W156*1000</f>
        <v>1958.3</v>
      </c>
      <c r="Z78">
        <f>'Stromverbräuche Odyssee'!X156*1000</f>
        <v>1938.8000000000002</v>
      </c>
      <c r="AA78">
        <f>'Stromverbräuche Odyssee'!Y156*1000</f>
        <v>1989.9</v>
      </c>
      <c r="AB78">
        <f>'Stromverbräuche Odyssee'!Z156*1000</f>
        <v>1989.7</v>
      </c>
      <c r="AC78">
        <f>'Stromverbräuche Odyssee'!AA156*1000</f>
        <v>2031.4999999999998</v>
      </c>
      <c r="AD78">
        <f>'Stromverbräuche Odyssee'!AB156*1000</f>
        <v>2034.4000000000003</v>
      </c>
      <c r="AE78">
        <f>'Stromverbräuche Odyssee'!AC156*1000</f>
        <v>1912.9</v>
      </c>
      <c r="AF78">
        <f>'Stromverbräuche Odyssee'!AD156*1000</f>
        <v>2024.5000000000002</v>
      </c>
      <c r="AG78">
        <f>'Stromverbräuche Odyssee'!AE156*1000</f>
        <v>2031.1</v>
      </c>
      <c r="AH78" t="e">
        <f>'Stromverbräuche Odyssee'!AF156*1000</f>
        <v>#VALUE!</v>
      </c>
      <c r="AK78" s="31">
        <f t="shared" ref="AK78:AK84" si="63">W78/$W$85</f>
        <v>0.1572424929682415</v>
      </c>
      <c r="AL78" s="31">
        <f t="shared" ref="AL78:AL84" si="64">X78/$X$85</f>
        <v>0.15135980886264028</v>
      </c>
      <c r="AM78" s="31">
        <f t="shared" ref="AM78:AM84" si="65">Y78/$Y$85</f>
        <v>0.15078793878208344</v>
      </c>
      <c r="AN78" s="31">
        <f t="shared" ref="AN78:AN84" si="66">Z78/$Z$85</f>
        <v>0.15085839813560561</v>
      </c>
      <c r="AO78" s="31">
        <f t="shared" ref="AO78:AO84" si="67">AA78/$AA$85</f>
        <v>0.1491927665912568</v>
      </c>
      <c r="AP78" s="31">
        <f t="shared" ref="AP78:AP84" si="68">AB78/$AB$85</f>
        <v>0.14722875190982265</v>
      </c>
      <c r="AQ78" s="31">
        <f t="shared" ref="AQ78:AQ84" si="69">AC78/$AC$85</f>
        <v>0.15183948888055093</v>
      </c>
      <c r="AR78" s="31">
        <f t="shared" ref="AR78:AR84" si="70">AD78/$AD$85</f>
        <v>0.15080119807786294</v>
      </c>
      <c r="AS78" s="31">
        <f t="shared" ref="AS78:AS84" si="71">AE78/$AE$85</f>
        <v>0.14784649130264746</v>
      </c>
      <c r="AT78" s="31">
        <f t="shared" ref="AT78:AT84" si="72">AF78/$AF$85</f>
        <v>0.14953725808129037</v>
      </c>
      <c r="AU78" s="31">
        <f t="shared" ref="AU78:AU84" si="73">AG78/$AG$85</f>
        <v>0.14755423640700821</v>
      </c>
      <c r="AW78" s="41">
        <v>0.60767077267637171</v>
      </c>
      <c r="AX78" s="41">
        <v>0.58093291209812303</v>
      </c>
      <c r="AY78" s="41">
        <v>0.58565927012653585</v>
      </c>
      <c r="AZ78" s="41">
        <v>0.58090974212034385</v>
      </c>
      <c r="BA78" s="41">
        <v>0.57926829268292679</v>
      </c>
      <c r="BB78" s="41">
        <v>0.57331620480822165</v>
      </c>
      <c r="BC78" s="41">
        <v>0.58158393330807123</v>
      </c>
      <c r="BD78" s="41">
        <v>0.57210535942930307</v>
      </c>
      <c r="BE78" s="41">
        <v>0.58609645131938126</v>
      </c>
      <c r="BF78" s="41">
        <v>0.58915512014660787</v>
      </c>
      <c r="BG78" s="41">
        <v>0.58853291170841315</v>
      </c>
    </row>
    <row r="79" spans="1:59" x14ac:dyDescent="0.25">
      <c r="A79" t="s">
        <v>194</v>
      </c>
      <c r="B79" t="s">
        <v>173</v>
      </c>
      <c r="C79" t="s">
        <v>171</v>
      </c>
      <c r="D79" t="s">
        <v>174</v>
      </c>
      <c r="E79" t="str">
        <f>'Stromverbräuche Odyssee'!C157</f>
        <v>n.a.</v>
      </c>
      <c r="F79" t="str">
        <f>'Stromverbräuche Odyssee'!D157</f>
        <v>n.a.</v>
      </c>
      <c r="G79" t="str">
        <f>'Stromverbräuche Odyssee'!E157</f>
        <v>n.a.</v>
      </c>
      <c r="H79" t="str">
        <f>'Stromverbräuche Odyssee'!F157</f>
        <v>n.a.</v>
      </c>
      <c r="I79" t="str">
        <f>'Stromverbräuche Odyssee'!G157</f>
        <v>n.a.</v>
      </c>
      <c r="J79" t="str">
        <f>'Stromverbräuche Odyssee'!H157</f>
        <v>n.a.</v>
      </c>
      <c r="K79" t="str">
        <f>'Stromverbräuche Odyssee'!I157</f>
        <v>n.a.</v>
      </c>
      <c r="L79" t="str">
        <f>'Stromverbräuche Odyssee'!J157</f>
        <v>n.a.</v>
      </c>
      <c r="M79" t="str">
        <f>'Stromverbräuche Odyssee'!K157</f>
        <v>n.a.</v>
      </c>
      <c r="N79" t="str">
        <f>'Stromverbräuche Odyssee'!L157</f>
        <v>n.a.</v>
      </c>
      <c r="O79" t="str">
        <f>'Stromverbräuche Odyssee'!M157</f>
        <v>n.a.</v>
      </c>
      <c r="P79" t="str">
        <f>'Stromverbräuche Odyssee'!N157</f>
        <v>n.a.</v>
      </c>
      <c r="Q79" t="str">
        <f>'Stromverbräuche Odyssee'!O157</f>
        <v>n.a.</v>
      </c>
      <c r="R79" t="str">
        <f>'Stromverbräuche Odyssee'!P157</f>
        <v>n.a.</v>
      </c>
      <c r="S79" t="str">
        <f>'Stromverbräuche Odyssee'!Q157</f>
        <v>n.a.</v>
      </c>
      <c r="T79" t="str">
        <f>'Stromverbräuche Odyssee'!R157</f>
        <v>n.a.</v>
      </c>
      <c r="U79" t="str">
        <f>'Stromverbräuche Odyssee'!S157</f>
        <v>n.a.</v>
      </c>
      <c r="V79" t="str">
        <f>'Stromverbräuche Odyssee'!T157</f>
        <v>n.a.</v>
      </c>
      <c r="W79">
        <f>'Stromverbräuche Odyssee'!U157*1000</f>
        <v>4331.4000000000005</v>
      </c>
      <c r="X79">
        <f>'Stromverbräuche Odyssee'!V157*1000</f>
        <v>3740.2000000000003</v>
      </c>
      <c r="Y79">
        <f>'Stromverbräuche Odyssee'!W157*1000</f>
        <v>3829.2999999999997</v>
      </c>
      <c r="Z79">
        <f>'Stromverbräuche Odyssee'!X157*1000</f>
        <v>3791.2</v>
      </c>
      <c r="AA79">
        <f>'Stromverbräuche Odyssee'!Y157*1000</f>
        <v>3891.1</v>
      </c>
      <c r="AB79">
        <f>'Stromverbräuche Odyssee'!Z157*1000</f>
        <v>3890.7</v>
      </c>
      <c r="AC79">
        <f>'Stromverbräuche Odyssee'!AA157*1000</f>
        <v>3972.5</v>
      </c>
      <c r="AD79">
        <f>'Stromverbräuche Odyssee'!AB157*1000</f>
        <v>3978.2000000000003</v>
      </c>
      <c r="AE79">
        <f>'Stromverbräuche Odyssee'!AC157*1000</f>
        <v>3740.6000000000004</v>
      </c>
      <c r="AF79">
        <f>'Stromverbräuche Odyssee'!AD157*1000</f>
        <v>3958.8999999999996</v>
      </c>
      <c r="AG79">
        <f>'Stromverbräuche Odyssee'!AE157*1000</f>
        <v>3971.6</v>
      </c>
      <c r="AH79" t="e">
        <f>'Stromverbräuche Odyssee'!AF157*1000</f>
        <v>#VALUE!</v>
      </c>
      <c r="AK79" s="31">
        <f t="shared" si="63"/>
        <v>0.30747150649751315</v>
      </c>
      <c r="AL79" s="31">
        <f t="shared" si="64"/>
        <v>0.29597739170180754</v>
      </c>
      <c r="AM79" s="31">
        <f t="shared" si="65"/>
        <v>0.29485382933066034</v>
      </c>
      <c r="AN79" s="31">
        <f t="shared" si="66"/>
        <v>0.2949939957766185</v>
      </c>
      <c r="AO79" s="31">
        <f t="shared" si="67"/>
        <v>0.29173525005439438</v>
      </c>
      <c r="AP79" s="31">
        <f t="shared" si="68"/>
        <v>0.28789410717974917</v>
      </c>
      <c r="AQ79" s="31">
        <f t="shared" si="69"/>
        <v>0.29691477705044972</v>
      </c>
      <c r="AR79" s="31">
        <f t="shared" si="70"/>
        <v>0.29488661334710692</v>
      </c>
      <c r="AS79" s="31">
        <f t="shared" si="71"/>
        <v>0.28910794362835651</v>
      </c>
      <c r="AT79" s="31">
        <f t="shared" si="72"/>
        <v>0.29241938800593742</v>
      </c>
      <c r="AU79" s="31">
        <f t="shared" si="73"/>
        <v>0.28852661381225631</v>
      </c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</row>
    <row r="80" spans="1:59" x14ac:dyDescent="0.25">
      <c r="A80" t="s">
        <v>194</v>
      </c>
      <c r="B80" t="s">
        <v>175</v>
      </c>
      <c r="C80" t="s">
        <v>171</v>
      </c>
      <c r="D80" t="s">
        <v>176</v>
      </c>
      <c r="E80" t="str">
        <f>'Stromverbräuche Odyssee'!C158</f>
        <v>n.a.</v>
      </c>
      <c r="F80" t="str">
        <f>'Stromverbräuche Odyssee'!D158</f>
        <v>n.a.</v>
      </c>
      <c r="G80" t="str">
        <f>'Stromverbräuche Odyssee'!E158</f>
        <v>n.a.</v>
      </c>
      <c r="H80" t="str">
        <f>'Stromverbräuche Odyssee'!F158</f>
        <v>n.a.</v>
      </c>
      <c r="I80" t="str">
        <f>'Stromverbräuche Odyssee'!G158</f>
        <v>n.a.</v>
      </c>
      <c r="J80" t="str">
        <f>'Stromverbräuche Odyssee'!H158</f>
        <v>n.a.</v>
      </c>
      <c r="K80" t="str">
        <f>'Stromverbräuche Odyssee'!I158</f>
        <v>n.a.</v>
      </c>
      <c r="L80" t="str">
        <f>'Stromverbräuche Odyssee'!J158</f>
        <v>n.a.</v>
      </c>
      <c r="M80" t="str">
        <f>'Stromverbräuche Odyssee'!K158</f>
        <v>n.a.</v>
      </c>
      <c r="N80" t="str">
        <f>'Stromverbräuche Odyssee'!L158</f>
        <v>n.a.</v>
      </c>
      <c r="O80" t="str">
        <f>'Stromverbräuche Odyssee'!M158</f>
        <v>n.a.</v>
      </c>
      <c r="P80" t="str">
        <f>'Stromverbräuche Odyssee'!N158</f>
        <v>n.a.</v>
      </c>
      <c r="Q80" t="str">
        <f>'Stromverbräuche Odyssee'!O158</f>
        <v>n.a.</v>
      </c>
      <c r="R80" t="str">
        <f>'Stromverbräuche Odyssee'!P158</f>
        <v>n.a.</v>
      </c>
      <c r="S80" t="str">
        <f>'Stromverbräuche Odyssee'!Q158</f>
        <v>n.a.</v>
      </c>
      <c r="T80" t="str">
        <f>'Stromverbräuche Odyssee'!R158</f>
        <v>n.a.</v>
      </c>
      <c r="U80" t="str">
        <f>'Stromverbräuche Odyssee'!S158</f>
        <v>n.a.</v>
      </c>
      <c r="V80" t="str">
        <f>'Stromverbräuche Odyssee'!T158</f>
        <v>n.a.</v>
      </c>
      <c r="W80">
        <f>'Stromverbräuche Odyssee'!U158*1000</f>
        <v>2358.6</v>
      </c>
      <c r="X80">
        <f>'Stromverbräuche Odyssee'!V158*1000</f>
        <v>2036.7000000000003</v>
      </c>
      <c r="Y80">
        <f>'Stromverbräuche Odyssee'!W158*1000</f>
        <v>2085.1999999999998</v>
      </c>
      <c r="Z80">
        <f>'Stromverbräuche Odyssee'!X158*1000</f>
        <v>2064.5</v>
      </c>
      <c r="AA80">
        <f>'Stromverbräuche Odyssee'!Y158*1000</f>
        <v>2118.7999999999997</v>
      </c>
      <c r="AB80">
        <f>'Stromverbräuche Odyssee'!Z158*1000</f>
        <v>2118.6</v>
      </c>
      <c r="AC80">
        <f>'Stromverbräuche Odyssee'!AA158*1000</f>
        <v>2163.1999999999998</v>
      </c>
      <c r="AD80">
        <f>'Stromverbräuche Odyssee'!AB158*1000</f>
        <v>2166.3000000000002</v>
      </c>
      <c r="AE80">
        <f>'Stromverbräuche Odyssee'!AC158*1000</f>
        <v>2036.9</v>
      </c>
      <c r="AF80">
        <f>'Stromverbräuche Odyssee'!AD158*1000</f>
        <v>2155.8000000000002</v>
      </c>
      <c r="AG80">
        <f>'Stromverbräuche Odyssee'!AE158*1000</f>
        <v>2162.7000000000003</v>
      </c>
      <c r="AH80" t="e">
        <f>'Stromverbräuche Odyssee'!AF158*1000</f>
        <v>#VALUE!</v>
      </c>
      <c r="AK80" s="31">
        <f t="shared" si="63"/>
        <v>0.16742907494690731</v>
      </c>
      <c r="AL80" s="31">
        <f t="shared" si="64"/>
        <v>0.16117243828647435</v>
      </c>
      <c r="AM80" s="31">
        <f t="shared" si="65"/>
        <v>0.16055916353388161</v>
      </c>
      <c r="AN80" s="31">
        <f t="shared" si="66"/>
        <v>0.16063913913294706</v>
      </c>
      <c r="AO80" s="31">
        <f t="shared" si="67"/>
        <v>0.15885704500404788</v>
      </c>
      <c r="AP80" s="31">
        <f t="shared" si="68"/>
        <v>0.15676676574164458</v>
      </c>
      <c r="AQ80" s="31">
        <f t="shared" si="69"/>
        <v>0.16168308262190881</v>
      </c>
      <c r="AR80" s="31">
        <f t="shared" si="70"/>
        <v>0.16057836973853445</v>
      </c>
      <c r="AS80" s="31">
        <f t="shared" si="71"/>
        <v>0.15743035084654849</v>
      </c>
      <c r="AT80" s="31">
        <f t="shared" si="72"/>
        <v>0.15923557469579935</v>
      </c>
      <c r="AU80" s="31">
        <f t="shared" si="73"/>
        <v>0.157114640873141</v>
      </c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</row>
    <row r="81" spans="1:59" x14ac:dyDescent="0.25">
      <c r="A81" t="s">
        <v>194</v>
      </c>
      <c r="B81" t="s">
        <v>177</v>
      </c>
      <c r="C81" t="s">
        <v>171</v>
      </c>
      <c r="D81" t="s">
        <v>178</v>
      </c>
      <c r="E81" t="str">
        <f>'Stromverbräuche Odyssee'!C159</f>
        <v>n.a.</v>
      </c>
      <c r="F81" t="str">
        <f>'Stromverbräuche Odyssee'!D159</f>
        <v>n.a.</v>
      </c>
      <c r="G81" t="str">
        <f>'Stromverbräuche Odyssee'!E159</f>
        <v>n.a.</v>
      </c>
      <c r="H81" t="str">
        <f>'Stromverbräuche Odyssee'!F159</f>
        <v>n.a.</v>
      </c>
      <c r="I81" t="str">
        <f>'Stromverbräuche Odyssee'!G159</f>
        <v>n.a.</v>
      </c>
      <c r="J81" t="str">
        <f>'Stromverbräuche Odyssee'!H159</f>
        <v>n.a.</v>
      </c>
      <c r="K81" t="str">
        <f>'Stromverbräuche Odyssee'!I159</f>
        <v>n.a.</v>
      </c>
      <c r="L81" t="str">
        <f>'Stromverbräuche Odyssee'!J159</f>
        <v>n.a.</v>
      </c>
      <c r="M81" t="str">
        <f>'Stromverbräuche Odyssee'!K159</f>
        <v>n.a.</v>
      </c>
      <c r="N81" t="str">
        <f>'Stromverbräuche Odyssee'!L159</f>
        <v>n.a.</v>
      </c>
      <c r="O81" t="str">
        <f>'Stromverbräuche Odyssee'!M159</f>
        <v>n.a.</v>
      </c>
      <c r="P81" t="str">
        <f>'Stromverbräuche Odyssee'!N159</f>
        <v>n.a.</v>
      </c>
      <c r="Q81" t="str">
        <f>'Stromverbräuche Odyssee'!O159</f>
        <v>n.a.</v>
      </c>
      <c r="R81" t="str">
        <f>'Stromverbräuche Odyssee'!P159</f>
        <v>n.a.</v>
      </c>
      <c r="S81" t="str">
        <f>'Stromverbräuche Odyssee'!Q159</f>
        <v>n.a.</v>
      </c>
      <c r="T81" t="str">
        <f>'Stromverbräuche Odyssee'!R159</f>
        <v>n.a.</v>
      </c>
      <c r="U81" t="str">
        <f>'Stromverbräuche Odyssee'!S159</f>
        <v>n.a.</v>
      </c>
      <c r="V81" t="str">
        <f>'Stromverbräuche Odyssee'!T159</f>
        <v>n.a.</v>
      </c>
      <c r="W81">
        <f>'Stromverbräuche Odyssee'!U159*1000</f>
        <v>1000.5999999999999</v>
      </c>
      <c r="X81">
        <f>'Stromverbräuche Odyssee'!V159*1000</f>
        <v>864.1</v>
      </c>
      <c r="Y81">
        <f>'Stromverbräuche Odyssee'!W159*1000</f>
        <v>884.6</v>
      </c>
      <c r="Z81">
        <f>'Stromverbräuche Odyssee'!X159*1000</f>
        <v>875.80000000000007</v>
      </c>
      <c r="AA81">
        <f>'Stromverbräuche Odyssee'!Y159*1000</f>
        <v>898.9</v>
      </c>
      <c r="AB81">
        <f>'Stromverbräuche Odyssee'!Z159*1000</f>
        <v>898.80000000000007</v>
      </c>
      <c r="AC81">
        <f>'Stromverbräuche Odyssee'!AA159*1000</f>
        <v>917.69999999999993</v>
      </c>
      <c r="AD81">
        <f>'Stromverbräuche Odyssee'!AB159*1000</f>
        <v>919</v>
      </c>
      <c r="AE81">
        <f>'Stromverbräuche Odyssee'!AC159*1000</f>
        <v>864.19999999999993</v>
      </c>
      <c r="AF81">
        <f>'Stromverbräuche Odyssee'!AD159*1000</f>
        <v>914.6</v>
      </c>
      <c r="AG81">
        <f>'Stromverbräuche Odyssee'!AE159*1000</f>
        <v>917.5</v>
      </c>
      <c r="AH81" t="e">
        <f>'Stromverbräuche Odyssee'!AF159*1000</f>
        <v>#VALUE!</v>
      </c>
      <c r="AK81" s="31">
        <f t="shared" si="63"/>
        <v>7.1029225978069807E-2</v>
      </c>
      <c r="AL81" s="31">
        <f t="shared" si="64"/>
        <v>6.8379782944637146E-2</v>
      </c>
      <c r="AM81" s="31">
        <f t="shared" si="65"/>
        <v>6.811367545658531E-2</v>
      </c>
      <c r="AN81" s="31">
        <f t="shared" si="66"/>
        <v>6.8146165198660708E-2</v>
      </c>
      <c r="AO81" s="31">
        <f t="shared" si="67"/>
        <v>6.7395033865460946E-2</v>
      </c>
      <c r="AP81" s="31">
        <f t="shared" si="68"/>
        <v>6.6507112738879534E-2</v>
      </c>
      <c r="AQ81" s="31">
        <f t="shared" si="69"/>
        <v>6.8591237482491546E-2</v>
      </c>
      <c r="AR81" s="31">
        <f t="shared" si="70"/>
        <v>6.8121461381024387E-2</v>
      </c>
      <c r="AS81" s="31">
        <f t="shared" si="71"/>
        <v>6.6793317885800577E-2</v>
      </c>
      <c r="AT81" s="31">
        <f t="shared" si="72"/>
        <v>6.7555829212718285E-2</v>
      </c>
      <c r="AU81" s="31">
        <f t="shared" si="73"/>
        <v>6.6654035696632377E-2</v>
      </c>
      <c r="AW81" s="41">
        <v>0.3296939156401642</v>
      </c>
      <c r="AX81" s="41">
        <v>0.35526853744657128</v>
      </c>
      <c r="AY81" s="41">
        <v>0.34885384192187785</v>
      </c>
      <c r="AZ81" s="41">
        <v>0.35361747851002867</v>
      </c>
      <c r="BA81" s="41">
        <v>0.35548780487804876</v>
      </c>
      <c r="BB81" s="41">
        <v>0.36056157093044594</v>
      </c>
      <c r="BC81" s="41">
        <v>0.35574081091322474</v>
      </c>
      <c r="BD81" s="41">
        <v>0.35974025974025975</v>
      </c>
      <c r="BE81" s="41">
        <v>0.34649681528662418</v>
      </c>
      <c r="BF81" s="41">
        <v>0.34367239282717044</v>
      </c>
      <c r="BG81" s="41">
        <v>0.34372971623533333</v>
      </c>
    </row>
    <row r="82" spans="1:59" x14ac:dyDescent="0.25">
      <c r="A82" t="s">
        <v>194</v>
      </c>
      <c r="B82" t="s">
        <v>179</v>
      </c>
      <c r="C82" t="s">
        <v>171</v>
      </c>
      <c r="D82" t="s">
        <v>180</v>
      </c>
      <c r="E82" t="str">
        <f>'Stromverbräuche Odyssee'!C160</f>
        <v>n.a.</v>
      </c>
      <c r="F82" t="str">
        <f>'Stromverbräuche Odyssee'!D160</f>
        <v>n.a.</v>
      </c>
      <c r="G82" t="str">
        <f>'Stromverbräuche Odyssee'!E160</f>
        <v>n.a.</v>
      </c>
      <c r="H82" t="str">
        <f>'Stromverbräuche Odyssee'!F160</f>
        <v>n.a.</v>
      </c>
      <c r="I82" t="str">
        <f>'Stromverbräuche Odyssee'!G160</f>
        <v>n.a.</v>
      </c>
      <c r="J82" t="str">
        <f>'Stromverbräuche Odyssee'!H160</f>
        <v>n.a.</v>
      </c>
      <c r="K82" t="str">
        <f>'Stromverbräuche Odyssee'!I160</f>
        <v>n.a.</v>
      </c>
      <c r="L82" t="str">
        <f>'Stromverbräuche Odyssee'!J160</f>
        <v>n.a.</v>
      </c>
      <c r="M82" t="str">
        <f>'Stromverbräuche Odyssee'!K160</f>
        <v>n.a.</v>
      </c>
      <c r="N82" t="str">
        <f>'Stromverbräuche Odyssee'!L160</f>
        <v>n.a.</v>
      </c>
      <c r="O82" t="str">
        <f>'Stromverbräuche Odyssee'!M160</f>
        <v>n.a.</v>
      </c>
      <c r="P82" t="str">
        <f>'Stromverbräuche Odyssee'!N160</f>
        <v>n.a.</v>
      </c>
      <c r="Q82" t="str">
        <f>'Stromverbräuche Odyssee'!O160</f>
        <v>n.a.</v>
      </c>
      <c r="R82" t="str">
        <f>'Stromverbräuche Odyssee'!P160</f>
        <v>n.a.</v>
      </c>
      <c r="S82" t="str">
        <f>'Stromverbräuche Odyssee'!Q160</f>
        <v>n.a.</v>
      </c>
      <c r="T82" t="str">
        <f>'Stromverbräuche Odyssee'!R160</f>
        <v>n.a.</v>
      </c>
      <c r="U82" t="str">
        <f>'Stromverbräuche Odyssee'!S160</f>
        <v>n.a.</v>
      </c>
      <c r="V82" t="str">
        <f>'Stromverbräuche Odyssee'!T160</f>
        <v>n.a.</v>
      </c>
      <c r="W82">
        <f>'Stromverbräuche Odyssee'!U160*1000</f>
        <v>1825.3</v>
      </c>
      <c r="X82">
        <f>'Stromverbräuche Odyssee'!V160*1000</f>
        <v>1576.2</v>
      </c>
      <c r="Y82">
        <f>'Stromverbräuche Odyssee'!W160*1000</f>
        <v>1613.6999999999998</v>
      </c>
      <c r="Z82">
        <f>'Stromverbräuche Odyssee'!X160*1000</f>
        <v>1597.6999999999998</v>
      </c>
      <c r="AA82">
        <f>'Stromverbräuche Odyssee'!Y160*1000</f>
        <v>1639.7</v>
      </c>
      <c r="AB82">
        <f>'Stromverbräuche Odyssee'!Z160*1000</f>
        <v>1639.6</v>
      </c>
      <c r="AC82">
        <f>'Stromverbräuche Odyssee'!AA160*1000</f>
        <v>1674.1</v>
      </c>
      <c r="AD82">
        <f>'Stromverbräuche Odyssee'!AB160*1000</f>
        <v>1676.5</v>
      </c>
      <c r="AE82">
        <f>'Stromverbräuche Odyssee'!AC160*1000</f>
        <v>1576.3</v>
      </c>
      <c r="AF82">
        <f>'Stromverbräuche Odyssee'!AD160*1000</f>
        <v>1668.3</v>
      </c>
      <c r="AG82">
        <f>'Stromverbräuche Odyssee'!AE160*1000</f>
        <v>1673.7</v>
      </c>
      <c r="AH82" t="e">
        <f>'Stromverbräuche Odyssee'!AF160*1000</f>
        <v>#VALUE!</v>
      </c>
      <c r="AK82" s="31">
        <f t="shared" si="63"/>
        <v>0.12957190303594926</v>
      </c>
      <c r="AL82" s="31">
        <f t="shared" si="64"/>
        <v>0.12473118143425191</v>
      </c>
      <c r="AM82" s="31">
        <f t="shared" si="65"/>
        <v>0.12425394312038403</v>
      </c>
      <c r="AN82" s="31">
        <f t="shared" si="66"/>
        <v>0.12431734201632816</v>
      </c>
      <c r="AO82" s="31">
        <f t="shared" si="67"/>
        <v>0.12293651911135423</v>
      </c>
      <c r="AP82" s="31">
        <f t="shared" si="68"/>
        <v>0.12132294397715494</v>
      </c>
      <c r="AQ82" s="31">
        <f t="shared" si="69"/>
        <v>0.12512650176467158</v>
      </c>
      <c r="AR82" s="31">
        <f t="shared" si="70"/>
        <v>0.12427163221467616</v>
      </c>
      <c r="AS82" s="31">
        <f t="shared" si="71"/>
        <v>0.12183094999234836</v>
      </c>
      <c r="AT82" s="31">
        <f t="shared" si="72"/>
        <v>0.12322697340430561</v>
      </c>
      <c r="AU82" s="31">
        <f t="shared" si="73"/>
        <v>0.12159003765172056</v>
      </c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</row>
    <row r="83" spans="1:59" x14ac:dyDescent="0.25">
      <c r="A83" t="s">
        <v>194</v>
      </c>
      <c r="B83" t="s">
        <v>181</v>
      </c>
      <c r="C83" t="s">
        <v>171</v>
      </c>
      <c r="D83" t="s">
        <v>182</v>
      </c>
      <c r="E83" t="str">
        <f>'Stromverbräuche Odyssee'!C161</f>
        <v>n.a.</v>
      </c>
      <c r="F83" t="str">
        <f>'Stromverbräuche Odyssee'!D161</f>
        <v>n.a.</v>
      </c>
      <c r="G83" t="str">
        <f>'Stromverbräuche Odyssee'!E161</f>
        <v>n.a.</v>
      </c>
      <c r="H83" t="str">
        <f>'Stromverbräuche Odyssee'!F161</f>
        <v>n.a.</v>
      </c>
      <c r="I83" t="str">
        <f>'Stromverbräuche Odyssee'!G161</f>
        <v>n.a.</v>
      </c>
      <c r="J83" t="str">
        <f>'Stromverbräuche Odyssee'!H161</f>
        <v>n.a.</v>
      </c>
      <c r="K83" t="str">
        <f>'Stromverbräuche Odyssee'!I161</f>
        <v>n.a.</v>
      </c>
      <c r="L83" t="str">
        <f>'Stromverbräuche Odyssee'!J161</f>
        <v>n.a.</v>
      </c>
      <c r="M83" t="str">
        <f>'Stromverbräuche Odyssee'!K161</f>
        <v>n.a.</v>
      </c>
      <c r="N83" t="str">
        <f>'Stromverbräuche Odyssee'!L161</f>
        <v>n.a.</v>
      </c>
      <c r="O83" t="str">
        <f>'Stromverbräuche Odyssee'!M161</f>
        <v>n.a.</v>
      </c>
      <c r="P83" t="str">
        <f>'Stromverbräuche Odyssee'!N161</f>
        <v>n.a.</v>
      </c>
      <c r="Q83" t="str">
        <f>'Stromverbräuche Odyssee'!O161</f>
        <v>n.a.</v>
      </c>
      <c r="R83" t="str">
        <f>'Stromverbräuche Odyssee'!P161</f>
        <v>n.a.</v>
      </c>
      <c r="S83" t="str">
        <f>'Stromverbräuche Odyssee'!Q161</f>
        <v>n.a.</v>
      </c>
      <c r="T83" t="str">
        <f>'Stromverbräuche Odyssee'!R161</f>
        <v>n.a.</v>
      </c>
      <c r="U83" t="str">
        <f>'Stromverbräuche Odyssee'!S161</f>
        <v>n.a.</v>
      </c>
      <c r="V83" t="str">
        <f>'Stromverbräuche Odyssee'!T161</f>
        <v>n.a.</v>
      </c>
      <c r="W83">
        <f>'Stromverbräuche Odyssee'!U161*1000</f>
        <v>510.60000000000008</v>
      </c>
      <c r="X83">
        <f>'Stromverbräuche Odyssee'!V161*1000</f>
        <v>440.90000000000003</v>
      </c>
      <c r="Y83">
        <f>'Stromverbräuche Odyssee'!W161*1000</f>
        <v>451.40000000000003</v>
      </c>
      <c r="Z83">
        <f>'Stromverbräuche Odyssee'!X161*1000</f>
        <v>446.90000000000003</v>
      </c>
      <c r="AA83">
        <f>'Stromverbräuche Odyssee'!Y161*1000</f>
        <v>458.7</v>
      </c>
      <c r="AB83">
        <f>'Stromverbräuche Odyssee'!Z161*1000</f>
        <v>458.6</v>
      </c>
      <c r="AC83">
        <f>'Stromverbräuche Odyssee'!AA161*1000</f>
        <v>468.3</v>
      </c>
      <c r="AD83">
        <f>'Stromverbräuche Odyssee'!AB161*1000</f>
        <v>468.9</v>
      </c>
      <c r="AE83">
        <f>'Stromverbräuche Odyssee'!AC161*1000</f>
        <v>440.90000000000003</v>
      </c>
      <c r="AF83">
        <f>'Stromverbräuche Odyssee'!AD161*1000</f>
        <v>466.7</v>
      </c>
      <c r="AG83">
        <f>'Stromverbräuche Odyssee'!AE161*1000</f>
        <v>468.2</v>
      </c>
      <c r="AH83" t="e">
        <f>'Stromverbräuche Odyssee'!AF161*1000</f>
        <v>#VALUE!</v>
      </c>
      <c r="AK83" s="31">
        <f t="shared" si="63"/>
        <v>3.6245775319210929E-2</v>
      </c>
      <c r="AL83" s="31">
        <f t="shared" si="64"/>
        <v>3.4890228330390606E-2</v>
      </c>
      <c r="AM83" s="31">
        <f t="shared" si="65"/>
        <v>3.4757532332243511E-2</v>
      </c>
      <c r="AN83" s="31">
        <f t="shared" si="66"/>
        <v>3.4773374317517099E-2</v>
      </c>
      <c r="AO83" s="31">
        <f t="shared" si="67"/>
        <v>3.4391035748233323E-2</v>
      </c>
      <c r="AP83" s="31">
        <f t="shared" si="68"/>
        <v>3.3934314532766081E-2</v>
      </c>
      <c r="AQ83" s="31">
        <f t="shared" si="69"/>
        <v>3.5001935832026584E-2</v>
      </c>
      <c r="AR83" s="31">
        <f t="shared" si="70"/>
        <v>3.4757511688315923E-2</v>
      </c>
      <c r="AS83" s="31">
        <f t="shared" si="71"/>
        <v>3.4076803813757786E-2</v>
      </c>
      <c r="AT83" s="31">
        <f t="shared" si="72"/>
        <v>3.4472234303056661E-2</v>
      </c>
      <c r="AU83" s="31">
        <f t="shared" si="73"/>
        <v>3.4013536254128916E-2</v>
      </c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</row>
    <row r="84" spans="1:59" x14ac:dyDescent="0.25">
      <c r="A84" t="s">
        <v>194</v>
      </c>
      <c r="B84" t="s">
        <v>183</v>
      </c>
      <c r="C84" t="s">
        <v>2</v>
      </c>
      <c r="D84" t="s">
        <v>184</v>
      </c>
      <c r="E84" s="29">
        <v>1557.1999999999989</v>
      </c>
      <c r="F84" s="29">
        <v>1510.5</v>
      </c>
      <c r="G84" s="29">
        <v>1626.0000000000018</v>
      </c>
      <c r="H84" s="29">
        <v>1755.1000000000004</v>
      </c>
      <c r="I84" s="29">
        <v>1849.1000000000004</v>
      </c>
      <c r="J84" s="29">
        <v>1853.6000000000004</v>
      </c>
      <c r="K84" s="29">
        <v>1895.2999999999993</v>
      </c>
      <c r="L84" s="29">
        <v>1962.5000000000018</v>
      </c>
      <c r="M84" s="29">
        <v>2032.8999999999996</v>
      </c>
      <c r="N84" s="29">
        <v>2022.6000000000004</v>
      </c>
      <c r="O84" s="29">
        <v>2036.2000000000007</v>
      </c>
      <c r="P84" s="29">
        <v>2110</v>
      </c>
      <c r="Q84" s="29">
        <v>2098.4999999999982</v>
      </c>
      <c r="R84" s="29">
        <v>1917.1000000000004</v>
      </c>
      <c r="S84" s="29">
        <v>1965.6999999999989</v>
      </c>
      <c r="T84" s="29">
        <v>1938.3999999999996</v>
      </c>
      <c r="U84" s="29">
        <v>1959.8999999999996</v>
      </c>
      <c r="V84" s="29">
        <v>2014.4000000000015</v>
      </c>
      <c r="W84" s="29">
        <v>2128.3000000000011</v>
      </c>
      <c r="X84" s="29">
        <v>2139.7999999999993</v>
      </c>
      <c r="Y84" s="29">
        <v>2167.1000000000004</v>
      </c>
      <c r="Z84" s="29">
        <v>1931.6999999999989</v>
      </c>
      <c r="AA84" s="29">
        <v>1776.0000000000018</v>
      </c>
      <c r="AB84" s="29">
        <v>2133.1000000000004</v>
      </c>
      <c r="AC84" s="29">
        <v>2253.5</v>
      </c>
      <c r="AD84" s="29">
        <v>2106.2299999999996</v>
      </c>
      <c r="AE84" s="29">
        <v>1802.2350000000006</v>
      </c>
      <c r="AF84" s="29">
        <v>2018.146999999999</v>
      </c>
      <c r="AG84" s="29">
        <v>2048.2870000000021</v>
      </c>
      <c r="AH84" s="29" t="e">
        <v>#VALUE!</v>
      </c>
      <c r="AK84" s="31">
        <f t="shared" si="63"/>
        <v>0.15108085313724373</v>
      </c>
      <c r="AL84" s="31">
        <f t="shared" si="64"/>
        <v>0.16933116484774274</v>
      </c>
      <c r="AM84" s="31">
        <f t="shared" si="65"/>
        <v>0.16686541496943935</v>
      </c>
      <c r="AN84" s="31">
        <f t="shared" si="66"/>
        <v>0.15030594578014708</v>
      </c>
      <c r="AO84" s="31">
        <f t="shared" si="67"/>
        <v>0.13315561257654773</v>
      </c>
      <c r="AP84" s="31">
        <f t="shared" si="68"/>
        <v>0.15783969980340892</v>
      </c>
      <c r="AQ84" s="31">
        <f t="shared" si="69"/>
        <v>0.1684323348227032</v>
      </c>
      <c r="AR84" s="31">
        <f t="shared" si="70"/>
        <v>0.1561256426600163</v>
      </c>
      <c r="AS84" s="31">
        <f t="shared" si="71"/>
        <v>0.13929328310566519</v>
      </c>
      <c r="AT84" s="31">
        <f t="shared" si="72"/>
        <v>0.14906800137563928</v>
      </c>
      <c r="AU84" s="31">
        <f t="shared" si="73"/>
        <v>0.14880282813618331</v>
      </c>
      <c r="AW84" s="33">
        <v>3.4982642777155633E-2</v>
      </c>
      <c r="AX84" s="33">
        <v>3.595930124512161E-2</v>
      </c>
      <c r="AY84" s="33">
        <v>3.85079772602238E-2</v>
      </c>
      <c r="AZ84" s="33">
        <v>3.8841511461317986E-2</v>
      </c>
      <c r="BA84" s="33">
        <v>4.0270803443328583E-2</v>
      </c>
      <c r="BB84" s="33">
        <v>4.0706001101119431E-2</v>
      </c>
      <c r="BC84" s="33">
        <v>3.5732853353543002E-2</v>
      </c>
      <c r="BD84" s="33">
        <v>4.2290470093287034E-2</v>
      </c>
      <c r="BE84" s="33">
        <v>4.1410373066423888E-2</v>
      </c>
      <c r="BF84" s="33">
        <v>4.2886258927501079E-2</v>
      </c>
      <c r="BG84" s="33">
        <v>4.2955812598818248E-2</v>
      </c>
    </row>
    <row r="85" spans="1:59" x14ac:dyDescent="0.25">
      <c r="A85" t="s">
        <v>194</v>
      </c>
      <c r="B85" t="s">
        <v>185</v>
      </c>
      <c r="C85" t="s">
        <v>2</v>
      </c>
      <c r="D85" t="s">
        <v>186</v>
      </c>
      <c r="E85" s="29">
        <f>'Energieverbrauch_GHD+A(Landw+F)'!C112</f>
        <v>10139</v>
      </c>
      <c r="F85" s="29">
        <f>'Energieverbrauch_GHD+A(Landw+F)'!D112</f>
        <v>10778</v>
      </c>
      <c r="G85" s="29">
        <f>'Energieverbrauch_GHD+A(Landw+F)'!E112</f>
        <v>10492</v>
      </c>
      <c r="H85" s="29">
        <f>'Energieverbrauch_GHD+A(Landw+F)'!F112</f>
        <v>10921</v>
      </c>
      <c r="I85" s="29">
        <f>'Energieverbrauch_GHD+A(Landw+F)'!G112</f>
        <v>11016</v>
      </c>
      <c r="J85" s="29">
        <f>'Energieverbrauch_GHD+A(Landw+F)'!H112</f>
        <v>10976</v>
      </c>
      <c r="K85" s="29">
        <f>'Energieverbrauch_GHD+A(Landw+F)'!I112</f>
        <v>12705</v>
      </c>
      <c r="L85" s="29">
        <f>'Energieverbrauch_GHD+A(Landw+F)'!J112</f>
        <v>13246</v>
      </c>
      <c r="M85" s="29">
        <f>'Energieverbrauch_GHD+A(Landw+F)'!K112</f>
        <v>13494</v>
      </c>
      <c r="N85" s="29">
        <f>'Energieverbrauch_GHD+A(Landw+F)'!L112</f>
        <v>13530</v>
      </c>
      <c r="O85" s="29">
        <f>'Energieverbrauch_GHD+A(Landw+F)'!M112</f>
        <v>12434</v>
      </c>
      <c r="P85" s="29">
        <f>'Energieverbrauch_GHD+A(Landw+F)'!N112</f>
        <v>12474</v>
      </c>
      <c r="Q85" s="29">
        <f>'Energieverbrauch_GHD+A(Landw+F)'!O112</f>
        <v>12209</v>
      </c>
      <c r="R85" s="29">
        <f>'Energieverbrauch_GHD+A(Landw+F)'!P112</f>
        <v>12555</v>
      </c>
      <c r="S85" s="29">
        <f>'Energieverbrauch_GHD+A(Landw+F)'!Q112</f>
        <v>11568</v>
      </c>
      <c r="T85" s="29">
        <f>'Energieverbrauch_GHD+A(Landw+F)'!R112</f>
        <v>13250.734</v>
      </c>
      <c r="U85" s="29">
        <f>'Energieverbrauch_GHD+A(Landw+F)'!S112</f>
        <v>13444.957999999999</v>
      </c>
      <c r="V85" s="29">
        <f>'Energieverbrauch_GHD+A(Landw+F)'!T112</f>
        <v>13232.421</v>
      </c>
      <c r="W85" s="29">
        <f>'Energieverbrauch_GHD+A(Landw+F)'!U112</f>
        <v>14087.159</v>
      </c>
      <c r="X85" s="29">
        <f>'Energieverbrauch_GHD+A(Landw+F)'!V112</f>
        <v>12636.776</v>
      </c>
      <c r="Y85" s="29">
        <f>'Energieverbrauch_GHD+A(Landw+F)'!W112</f>
        <v>12987.112999999999</v>
      </c>
      <c r="Z85" s="29">
        <f>'Energieverbrauch_GHD+A(Landw+F)'!X112</f>
        <v>12851.786999999998</v>
      </c>
      <c r="AA85" s="29">
        <f>'Energieverbrauch_GHD+A(Landw+F)'!Y112</f>
        <v>13337.778</v>
      </c>
      <c r="AB85" s="29">
        <f>'Energieverbrauch_GHD+A(Landw+F)'!Z112</f>
        <v>13514.343999999999</v>
      </c>
      <c r="AC85" s="29">
        <f>'Energieverbrauch_GHD+A(Landw+F)'!AA112</f>
        <v>13379.26</v>
      </c>
      <c r="AD85" s="29">
        <f>'Energieverbrauch_GHD+A(Landw+F)'!AB112</f>
        <v>13490.608999999999</v>
      </c>
      <c r="AE85" s="29">
        <f>'Energieverbrauch_GHD+A(Landw+F)'!AC112</f>
        <v>12938.42</v>
      </c>
      <c r="AF85" s="29">
        <f>'Energieverbrauch_GHD+A(Landw+F)'!AD112</f>
        <v>13538.432000000001</v>
      </c>
      <c r="AG85" s="29">
        <f>'Energieverbrauch_GHD+A(Landw+F)'!AE112</f>
        <v>13765.108</v>
      </c>
      <c r="AH85" s="29">
        <f>'Energieverbrauch_GHD+A(Landw+F)'!AF112</f>
        <v>13836.297</v>
      </c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W85" s="33"/>
    </row>
    <row r="86" spans="1:59" x14ac:dyDescent="0.25">
      <c r="A86" t="s">
        <v>195</v>
      </c>
      <c r="B86" t="s">
        <v>168</v>
      </c>
      <c r="C86" t="s">
        <v>2</v>
      </c>
      <c r="D86" t="s">
        <v>169</v>
      </c>
      <c r="P86" s="29">
        <f>Fischerei!N40+Landwirtschaft!N40</f>
        <v>0</v>
      </c>
      <c r="Q86" s="29">
        <f>Fischerei!O40+Landwirtschaft!O40</f>
        <v>0</v>
      </c>
      <c r="R86" s="29">
        <f>Fischerei!P40+Landwirtschaft!P40</f>
        <v>0</v>
      </c>
      <c r="S86" s="29">
        <f>Fischerei!Q40+Landwirtschaft!Q40</f>
        <v>0</v>
      </c>
      <c r="T86" s="29">
        <f>Fischerei!R40+Landwirtschaft!R40</f>
        <v>0</v>
      </c>
      <c r="U86" s="29">
        <f>Fischerei!S40+Landwirtschaft!S40</f>
        <v>0</v>
      </c>
      <c r="V86" s="29">
        <f>Fischerei!T40+Landwirtschaft!T40</f>
        <v>0</v>
      </c>
      <c r="W86" s="29">
        <f>Fischerei!U40+Landwirtschaft!U40</f>
        <v>0</v>
      </c>
      <c r="X86" s="29">
        <f>Fischerei!V40+Landwirtschaft!V40</f>
        <v>0</v>
      </c>
      <c r="Y86" s="29">
        <f>Fischerei!W40+Landwirtschaft!W40</f>
        <v>5876</v>
      </c>
      <c r="Z86" s="29">
        <f>Fischerei!X40+Landwirtschaft!X40</f>
        <v>5630</v>
      </c>
      <c r="AA86" s="29">
        <f>Fischerei!Y40+Landwirtschaft!Y40</f>
        <v>5697</v>
      </c>
      <c r="AB86" s="29">
        <f>Fischerei!Z40+Landwirtschaft!Z40</f>
        <v>4473</v>
      </c>
      <c r="AC86" s="29">
        <f>Fischerei!AA40+Landwirtschaft!AA40</f>
        <v>6257</v>
      </c>
      <c r="AD86" s="29">
        <f>Fischerei!AB40+Landwirtschaft!AB40</f>
        <v>5539</v>
      </c>
      <c r="AE86" s="29">
        <f>Fischerei!AC40+Landwirtschaft!AC40</f>
        <v>5457</v>
      </c>
      <c r="AF86" s="29">
        <f>Fischerei!AD40+Landwirtschaft!AD40</f>
        <v>5090</v>
      </c>
      <c r="AG86" s="29">
        <f>Fischerei!AE40+Landwirtschaft!AE40</f>
        <v>5023</v>
      </c>
      <c r="AH86" s="29">
        <f>Fischerei!AF40+Landwirtschaft!AF40</f>
        <v>5360</v>
      </c>
      <c r="AK86" s="31">
        <f>W86/$W$94</f>
        <v>0</v>
      </c>
      <c r="AL86" s="31">
        <f>X86/$X$94</f>
        <v>0</v>
      </c>
      <c r="AM86" s="31">
        <f>Y86/$Y$94</f>
        <v>3.9241875809747695E-2</v>
      </c>
      <c r="AN86" s="31">
        <f>Z86/$Z$94</f>
        <v>3.9665764851764172E-2</v>
      </c>
      <c r="AO86" s="31">
        <f>AA86/$AA$94</f>
        <v>3.931487091720897E-2</v>
      </c>
      <c r="AP86" s="31">
        <f>AB86/$AB$94</f>
        <v>3.0525130514894052E-2</v>
      </c>
      <c r="AQ86" s="31">
        <f>AC86/$AC$94</f>
        <v>4.5415614203176261E-2</v>
      </c>
      <c r="AR86" s="31">
        <f>AD86/$AD$94</f>
        <v>3.7867031276704835E-2</v>
      </c>
      <c r="AS86" s="31">
        <f>AE86/$AE$94</f>
        <v>3.7111845595136084E-2</v>
      </c>
      <c r="AT86" s="31">
        <f>AF86/$AF$94</f>
        <v>3.472767092632139E-2</v>
      </c>
      <c r="AU86" s="31">
        <f>AG86/$AG$94</f>
        <v>3.5412642235727078E-2</v>
      </c>
      <c r="AW86" s="33">
        <v>0.14921323928377644</v>
      </c>
      <c r="AX86" s="33">
        <v>0.14941064033131571</v>
      </c>
      <c r="AY86" s="33">
        <v>0.15026272449219669</v>
      </c>
      <c r="AZ86" s="33">
        <v>0.14772454610893385</v>
      </c>
      <c r="BA86" s="33">
        <v>0.14538486627527725</v>
      </c>
      <c r="BB86" s="33">
        <v>0.15156794425087108</v>
      </c>
      <c r="BC86" s="33">
        <v>0.14777998674618953</v>
      </c>
      <c r="BD86" s="33">
        <v>0.15030949357343021</v>
      </c>
      <c r="BE86" s="33">
        <v>0.14574038088485156</v>
      </c>
      <c r="BF86" s="33">
        <v>0.14131664576863723</v>
      </c>
      <c r="BG86" s="33">
        <v>0.14110161813819455</v>
      </c>
    </row>
    <row r="87" spans="1:59" x14ac:dyDescent="0.25">
      <c r="A87" t="s">
        <v>195</v>
      </c>
      <c r="B87" t="s">
        <v>170</v>
      </c>
      <c r="C87" t="s">
        <v>171</v>
      </c>
      <c r="D87" t="s">
        <v>172</v>
      </c>
      <c r="E87" t="str">
        <f>'Stromverbräuche Odyssee'!C66</f>
        <v>n.a.</v>
      </c>
      <c r="F87" t="str">
        <f>'Stromverbräuche Odyssee'!D66</f>
        <v>n.a.</v>
      </c>
      <c r="G87" t="str">
        <f>'Stromverbräuche Odyssee'!E66</f>
        <v>n.a.</v>
      </c>
      <c r="H87" t="str">
        <f>'Stromverbräuche Odyssee'!F66</f>
        <v>n.a.</v>
      </c>
      <c r="I87" t="str">
        <f>'Stromverbräuche Odyssee'!G66</f>
        <v>n.a.</v>
      </c>
      <c r="J87" t="str">
        <f>'Stromverbräuche Odyssee'!H66</f>
        <v>n.a.</v>
      </c>
      <c r="K87" t="str">
        <f>'Stromverbräuche Odyssee'!I66</f>
        <v>n.a.</v>
      </c>
      <c r="L87" t="str">
        <f>'Stromverbräuche Odyssee'!J66</f>
        <v>n.a.</v>
      </c>
      <c r="M87" t="str">
        <f>'Stromverbräuche Odyssee'!K66</f>
        <v>n.a.</v>
      </c>
      <c r="N87" t="str">
        <f>'Stromverbräuche Odyssee'!L66</f>
        <v>n.a.</v>
      </c>
      <c r="O87" t="str">
        <f>'Stromverbräuche Odyssee'!M66</f>
        <v>n.a.</v>
      </c>
      <c r="P87" s="29">
        <f>'Stromverbräuche Odyssee'!N39*1000</f>
        <v>27960.7</v>
      </c>
      <c r="Q87" s="29">
        <f>'Stromverbräuche Odyssee'!O39*1000</f>
        <v>30637</v>
      </c>
      <c r="R87" s="29">
        <f>'Stromverbräuche Odyssee'!P39*1000</f>
        <v>34283.1</v>
      </c>
      <c r="S87" s="29">
        <f>'Stromverbräuche Odyssee'!Q39*1000</f>
        <v>34314.100000000006</v>
      </c>
      <c r="T87" s="29">
        <f>'Stromverbräuche Odyssee'!R39*1000</f>
        <v>31747.699999999997</v>
      </c>
      <c r="U87" s="29">
        <f>'Stromverbräuche Odyssee'!S39*1000</f>
        <v>28374.9</v>
      </c>
      <c r="V87" s="29">
        <f>'Stromverbräuche Odyssee'!T39*1000</f>
        <v>26124.400000000001</v>
      </c>
      <c r="W87" s="29">
        <f>'Stromverbräuche Odyssee'!U39*1000</f>
        <v>23471.599999999999</v>
      </c>
      <c r="X87" s="29">
        <f>'Stromverbräuche Odyssee'!V39*1000</f>
        <v>23657.699999999997</v>
      </c>
      <c r="Y87" s="29">
        <f>'Stromverbräuche Odyssee'!W39*1000</f>
        <v>23574.400000000001</v>
      </c>
      <c r="Z87" s="29">
        <f>'Stromverbräuche Odyssee'!X39*1000</f>
        <v>22795</v>
      </c>
      <c r="AA87" s="29">
        <f>'Stromverbräuche Odyssee'!Y39*1000</f>
        <v>22282.6</v>
      </c>
      <c r="AB87" s="29">
        <f>'Stromverbräuche Odyssee'!Z39*1000</f>
        <v>22487.300000000003</v>
      </c>
      <c r="AC87" s="29">
        <f>'Stromverbräuche Odyssee'!AA39*1000</f>
        <v>22249.9</v>
      </c>
      <c r="AD87" s="29">
        <f>'Stromverbräuche Odyssee'!AB39*1000</f>
        <v>22206</v>
      </c>
      <c r="AE87" s="29">
        <f>'Stromverbräuche Odyssee'!AC39*1000</f>
        <v>22517.9</v>
      </c>
      <c r="AF87" s="29">
        <f>'Stromverbräuche Odyssee'!AD39*1000</f>
        <v>22609.9</v>
      </c>
      <c r="AG87" s="29">
        <f>'Stromverbräuche Odyssee'!AE39*1000</f>
        <v>20052.800000000003</v>
      </c>
      <c r="AH87" s="29" t="e">
        <f>'Stromverbräuche Odyssee'!AF39*1000</f>
        <v>#VALUE!</v>
      </c>
      <c r="AK87" s="31">
        <f t="shared" ref="AK87:AK93" si="74">W87/$W$94</f>
        <v>0.16506860393971573</v>
      </c>
      <c r="AL87" s="31">
        <f t="shared" ref="AL87:AL93" si="75">X87/$X$94</f>
        <v>0.16352532953626453</v>
      </c>
      <c r="AM87" s="31">
        <f t="shared" ref="AM87:AM93" si="76">Y87/$Y$94</f>
        <v>0.15743765777558136</v>
      </c>
      <c r="AN87" s="31">
        <f t="shared" ref="AN87:AN93" si="77">Z87/$Z$94</f>
        <v>0.16060055236162776</v>
      </c>
      <c r="AO87" s="31">
        <f t="shared" ref="AO87:AO93" si="78">AA87/$AA$94</f>
        <v>0.15377172945406364</v>
      </c>
      <c r="AP87" s="31">
        <f t="shared" ref="AP87:AP93" si="79">AB87/$AB$94</f>
        <v>0.15346026546558844</v>
      </c>
      <c r="AQ87" s="31">
        <f t="shared" ref="AQ87:AQ93" si="80">AC87/$AC$94</f>
        <v>0.16149798217344599</v>
      </c>
      <c r="AR87" s="31">
        <f t="shared" ref="AR87:AR93" si="81">AD87/$AD$94</f>
        <v>0.15180994701760384</v>
      </c>
      <c r="AS87" s="31">
        <f t="shared" ref="AS87:AS93" si="82">AE87/$AE$94</f>
        <v>0.15313923912895636</v>
      </c>
      <c r="AT87" s="31">
        <f t="shared" ref="AT87:AT93" si="83">AF87/$AF$94</f>
        <v>0.15426113298173558</v>
      </c>
      <c r="AU87" s="31">
        <f t="shared" ref="AU87:AU93" si="84">AG87/$AG$94</f>
        <v>0.14137420510145093</v>
      </c>
      <c r="AW87" s="41">
        <v>0.48503216804898841</v>
      </c>
      <c r="AX87" s="41">
        <v>0.47592386110226181</v>
      </c>
      <c r="AY87" s="41">
        <v>0.47393145635636419</v>
      </c>
      <c r="AZ87" s="41">
        <v>0.49419339358553943</v>
      </c>
      <c r="BA87" s="41">
        <v>0.50459882583170257</v>
      </c>
      <c r="BB87" s="41">
        <v>0.46942093910735017</v>
      </c>
      <c r="BC87" s="41">
        <v>0.47033631544068927</v>
      </c>
      <c r="BD87" s="41">
        <v>0.4633811705397024</v>
      </c>
      <c r="BE87" s="41">
        <v>0.4722597562443977</v>
      </c>
      <c r="BF87" s="41">
        <v>0.46309165310765871</v>
      </c>
      <c r="BG87" s="41">
        <v>0.46058101209945301</v>
      </c>
    </row>
    <row r="88" spans="1:59" x14ac:dyDescent="0.25">
      <c r="A88" t="s">
        <v>195</v>
      </c>
      <c r="B88" t="s">
        <v>173</v>
      </c>
      <c r="C88" t="s">
        <v>171</v>
      </c>
      <c r="D88" t="s">
        <v>174</v>
      </c>
      <c r="E88" t="str">
        <f>'Stromverbräuche Odyssee'!C67</f>
        <v>n.a.</v>
      </c>
      <c r="F88" t="str">
        <f>'Stromverbräuche Odyssee'!D67</f>
        <v>n.a.</v>
      </c>
      <c r="G88" t="str">
        <f>'Stromverbräuche Odyssee'!E67</f>
        <v>n.a.</v>
      </c>
      <c r="H88" t="str">
        <f>'Stromverbräuche Odyssee'!F67</f>
        <v>n.a.</v>
      </c>
      <c r="I88" t="str">
        <f>'Stromverbräuche Odyssee'!G67</f>
        <v>n.a.</v>
      </c>
      <c r="J88" t="str">
        <f>'Stromverbräuche Odyssee'!H67</f>
        <v>n.a.</v>
      </c>
      <c r="K88" t="str">
        <f>'Stromverbräuche Odyssee'!I67</f>
        <v>n.a.</v>
      </c>
      <c r="L88" t="str">
        <f>'Stromverbräuche Odyssee'!J67</f>
        <v>n.a.</v>
      </c>
      <c r="M88" t="str">
        <f>'Stromverbräuche Odyssee'!K67</f>
        <v>n.a.</v>
      </c>
      <c r="N88" t="str">
        <f>'Stromverbräuche Odyssee'!L67</f>
        <v>n.a.</v>
      </c>
      <c r="O88" t="str">
        <f>'Stromverbräuche Odyssee'!M67</f>
        <v>n.a.</v>
      </c>
      <c r="P88" s="29">
        <f>'Stromverbräuche Odyssee'!N40*1000</f>
        <v>20443.400000000001</v>
      </c>
      <c r="Q88" s="29">
        <f>'Stromverbräuche Odyssee'!O40*1000</f>
        <v>23220.1</v>
      </c>
      <c r="R88" s="29">
        <f>'Stromverbräuche Odyssee'!P40*1000</f>
        <v>22780.400000000001</v>
      </c>
      <c r="S88" s="29">
        <f>'Stromverbräuche Odyssee'!Q40*1000</f>
        <v>23380.400000000001</v>
      </c>
      <c r="T88" s="29">
        <f>'Stromverbräuche Odyssee'!R40*1000</f>
        <v>23153.8</v>
      </c>
      <c r="U88" s="29">
        <f>'Stromverbräuche Odyssee'!S40*1000</f>
        <v>27014.1</v>
      </c>
      <c r="V88" s="29">
        <f>'Stromverbräuche Odyssee'!T40*1000</f>
        <v>28159.600000000002</v>
      </c>
      <c r="W88" s="29">
        <f>'Stromverbräuche Odyssee'!U40*1000</f>
        <v>28628.6</v>
      </c>
      <c r="X88" s="29">
        <f>'Stromverbräuche Odyssee'!V40*1000</f>
        <v>26609.200000000001</v>
      </c>
      <c r="Y88" s="29">
        <f>'Stromverbräuche Odyssee'!W40*1000</f>
        <v>25023.399999999998</v>
      </c>
      <c r="Z88" s="29">
        <f>'Stromverbräuche Odyssee'!X40*1000</f>
        <v>26090</v>
      </c>
      <c r="AA88" s="29">
        <f>'Stromverbräuche Odyssee'!Y40*1000</f>
        <v>23649.899999999998</v>
      </c>
      <c r="AB88" s="29">
        <f>'Stromverbräuche Odyssee'!Z40*1000</f>
        <v>23891.5</v>
      </c>
      <c r="AC88" s="29">
        <f>'Stromverbräuche Odyssee'!AA40*1000</f>
        <v>24072</v>
      </c>
      <c r="AD88" s="29">
        <f>'Stromverbräuche Odyssee'!AB40*1000</f>
        <v>23003.8</v>
      </c>
      <c r="AE88" s="29">
        <f>'Stromverbräuche Odyssee'!AC40*1000</f>
        <v>23383.8</v>
      </c>
      <c r="AF88" s="29">
        <f>'Stromverbräuche Odyssee'!AD40*1000</f>
        <v>23965.699999999997</v>
      </c>
      <c r="AG88" s="29">
        <f>'Stromverbräuche Odyssee'!AE40*1000</f>
        <v>24684.6</v>
      </c>
      <c r="AH88" s="29" t="e">
        <f>'Stromverbräuche Odyssee'!AF40*1000</f>
        <v>#VALUE!</v>
      </c>
      <c r="AK88" s="31">
        <f t="shared" si="74"/>
        <v>0.20133621204981961</v>
      </c>
      <c r="AL88" s="31">
        <f t="shared" si="75"/>
        <v>0.18392651012974087</v>
      </c>
      <c r="AM88" s="31">
        <f t="shared" si="76"/>
        <v>0.16711456009830503</v>
      </c>
      <c r="AN88" s="31">
        <f t="shared" si="77"/>
        <v>0.18381524067185209</v>
      </c>
      <c r="AO88" s="31">
        <f t="shared" si="78"/>
        <v>0.16320743649375116</v>
      </c>
      <c r="AP88" s="31">
        <f t="shared" si="79"/>
        <v>0.16304295902002935</v>
      </c>
      <c r="AQ88" s="31">
        <f t="shared" si="80"/>
        <v>0.17472345614493512</v>
      </c>
      <c r="AR88" s="31">
        <f t="shared" si="81"/>
        <v>0.15726405742608102</v>
      </c>
      <c r="AS88" s="31">
        <f t="shared" si="82"/>
        <v>0.1590280328069531</v>
      </c>
      <c r="AT88" s="31">
        <f t="shared" si="83"/>
        <v>0.16351138371688417</v>
      </c>
      <c r="AU88" s="31">
        <f t="shared" si="84"/>
        <v>0.1740288490010011</v>
      </c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</row>
    <row r="89" spans="1:59" x14ac:dyDescent="0.25">
      <c r="A89" t="s">
        <v>195</v>
      </c>
      <c r="B89" t="s">
        <v>175</v>
      </c>
      <c r="C89" t="s">
        <v>171</v>
      </c>
      <c r="D89" t="s">
        <v>176</v>
      </c>
      <c r="E89" t="str">
        <f>'Stromverbräuche Odyssee'!C68</f>
        <v>n.a.</v>
      </c>
      <c r="F89" t="str">
        <f>'Stromverbräuche Odyssee'!D68</f>
        <v>n.a.</v>
      </c>
      <c r="G89" t="str">
        <f>'Stromverbräuche Odyssee'!E68</f>
        <v>n.a.</v>
      </c>
      <c r="H89" t="str">
        <f>'Stromverbräuche Odyssee'!F68</f>
        <v>n.a.</v>
      </c>
      <c r="I89" t="str">
        <f>'Stromverbräuche Odyssee'!G68</f>
        <v>n.a.</v>
      </c>
      <c r="J89" t="str">
        <f>'Stromverbräuche Odyssee'!H68</f>
        <v>n.a.</v>
      </c>
      <c r="K89" t="str">
        <f>'Stromverbräuche Odyssee'!I68</f>
        <v>n.a.</v>
      </c>
      <c r="L89" t="str">
        <f>'Stromverbräuche Odyssee'!J68</f>
        <v>n.a.</v>
      </c>
      <c r="M89" t="str">
        <f>'Stromverbräuche Odyssee'!K68</f>
        <v>n.a.</v>
      </c>
      <c r="N89" t="str">
        <f>'Stromverbräuche Odyssee'!L68</f>
        <v>n.a.</v>
      </c>
      <c r="O89" t="str">
        <f>'Stromverbräuche Odyssee'!M68</f>
        <v>n.a.</v>
      </c>
      <c r="P89" s="29">
        <f>'Stromverbräuche Odyssee'!N41*1000</f>
        <v>13777.4</v>
      </c>
      <c r="Q89" s="29">
        <f>'Stromverbräuche Odyssee'!O41*1000</f>
        <v>16179.8</v>
      </c>
      <c r="R89" s="29">
        <f>'Stromverbräuche Odyssee'!P41*1000</f>
        <v>18250.2</v>
      </c>
      <c r="S89" s="29">
        <f>'Stromverbräuche Odyssee'!Q41*1000</f>
        <v>18520.2</v>
      </c>
      <c r="T89" s="29">
        <f>'Stromverbräuche Odyssee'!R41*1000</f>
        <v>17543.399999999998</v>
      </c>
      <c r="U89" s="29">
        <f>'Stromverbräuche Odyssee'!S41*1000</f>
        <v>15912.699999999999</v>
      </c>
      <c r="V89" s="29">
        <f>'Stromverbräuche Odyssee'!T41*1000</f>
        <v>15525</v>
      </c>
      <c r="W89" s="29">
        <f>'Stromverbräuche Odyssee'!U41*1000</f>
        <v>15227</v>
      </c>
      <c r="X89" s="29">
        <f>'Stromverbräuche Odyssee'!V41*1000</f>
        <v>16870.8</v>
      </c>
      <c r="Y89" s="29">
        <f>'Stromverbräuche Odyssee'!W41*1000</f>
        <v>18565</v>
      </c>
      <c r="Z89" s="29">
        <f>'Stromverbräuche Odyssee'!X41*1000</f>
        <v>18340.800000000003</v>
      </c>
      <c r="AA89" s="29">
        <f>'Stromverbräuche Odyssee'!Y41*1000</f>
        <v>18084.2</v>
      </c>
      <c r="AB89" s="29">
        <f>'Stromverbräuche Odyssee'!Z41*1000</f>
        <v>18533.3</v>
      </c>
      <c r="AC89" s="29">
        <f>'Stromverbräuche Odyssee'!AA41*1000</f>
        <v>18710.7</v>
      </c>
      <c r="AD89" s="29">
        <f>'Stromverbräuche Odyssee'!AB41*1000</f>
        <v>19904.399999999998</v>
      </c>
      <c r="AE89" s="29">
        <f>'Stromverbräuche Odyssee'!AC41*1000</f>
        <v>19942.399999999998</v>
      </c>
      <c r="AF89" s="29">
        <f>'Stromverbräuche Odyssee'!AD41*1000</f>
        <v>20619.2</v>
      </c>
      <c r="AG89" s="29">
        <f>'Stromverbräuche Odyssee'!AE41*1000</f>
        <v>18287.199999999997</v>
      </c>
      <c r="AH89" s="29" t="e">
        <f>'Stromverbräuche Odyssee'!AF41*1000</f>
        <v>#VALUE!</v>
      </c>
      <c r="AK89" s="31">
        <f t="shared" si="74"/>
        <v>0.10708684675054328</v>
      </c>
      <c r="AL89" s="31">
        <f t="shared" si="75"/>
        <v>0.11661332798794523</v>
      </c>
      <c r="AM89" s="31">
        <f t="shared" si="76"/>
        <v>0.12398322403130801</v>
      </c>
      <c r="AN89" s="31">
        <f t="shared" si="77"/>
        <v>0.12921880284071696</v>
      </c>
      <c r="AO89" s="31">
        <f t="shared" si="78"/>
        <v>0.12479866397068465</v>
      </c>
      <c r="AP89" s="31">
        <f t="shared" si="79"/>
        <v>0.1264769508991026</v>
      </c>
      <c r="AQ89" s="31">
        <f t="shared" si="80"/>
        <v>0.13580916296489853</v>
      </c>
      <c r="AR89" s="31">
        <f t="shared" si="81"/>
        <v>0.13607520082037258</v>
      </c>
      <c r="AS89" s="31">
        <f t="shared" si="82"/>
        <v>0.13562383536676595</v>
      </c>
      <c r="AT89" s="31">
        <f t="shared" si="83"/>
        <v>0.14067913405972615</v>
      </c>
      <c r="AU89" s="31">
        <f t="shared" si="84"/>
        <v>0.12892655207907389</v>
      </c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</row>
    <row r="90" spans="1:59" x14ac:dyDescent="0.25">
      <c r="A90" t="s">
        <v>195</v>
      </c>
      <c r="B90" t="s">
        <v>177</v>
      </c>
      <c r="C90" t="s">
        <v>171</v>
      </c>
      <c r="D90" t="s">
        <v>178</v>
      </c>
      <c r="E90" t="str">
        <f>'Stromverbräuche Odyssee'!C69</f>
        <v>n.a.</v>
      </c>
      <c r="F90" t="str">
        <f>'Stromverbräuche Odyssee'!D69</f>
        <v>n.a.</v>
      </c>
      <c r="G90" t="str">
        <f>'Stromverbräuche Odyssee'!E69</f>
        <v>n.a.</v>
      </c>
      <c r="H90" t="str">
        <f>'Stromverbräuche Odyssee'!F69</f>
        <v>n.a.</v>
      </c>
      <c r="I90" t="str">
        <f>'Stromverbräuche Odyssee'!G69</f>
        <v>n.a.</v>
      </c>
      <c r="J90" t="str">
        <f>'Stromverbräuche Odyssee'!H69</f>
        <v>n.a.</v>
      </c>
      <c r="K90" t="str">
        <f>'Stromverbräuche Odyssee'!I69</f>
        <v>n.a.</v>
      </c>
      <c r="L90" t="str">
        <f>'Stromverbräuche Odyssee'!J69</f>
        <v>n.a.</v>
      </c>
      <c r="M90" t="str">
        <f>'Stromverbräuche Odyssee'!K69</f>
        <v>n.a.</v>
      </c>
      <c r="N90" t="str">
        <f>'Stromverbräuche Odyssee'!L69</f>
        <v>n.a.</v>
      </c>
      <c r="O90" t="str">
        <f>'Stromverbräuche Odyssee'!M69</f>
        <v>n.a.</v>
      </c>
      <c r="P90" s="29">
        <f>'Stromverbräuche Odyssee'!N42*1000</f>
        <v>2274.6</v>
      </c>
      <c r="Q90" s="29">
        <f>'Stromverbräuche Odyssee'!O42*1000</f>
        <v>2995.5</v>
      </c>
      <c r="R90" s="29">
        <f>'Stromverbräuche Odyssee'!P42*1000</f>
        <v>4667.2</v>
      </c>
      <c r="S90" s="29">
        <f>'Stromverbräuche Odyssee'!Q42*1000</f>
        <v>4592.2</v>
      </c>
      <c r="T90" s="29">
        <f>'Stromverbräuche Odyssee'!R42*1000</f>
        <v>4322.2</v>
      </c>
      <c r="U90" s="29">
        <f>'Stromverbräuche Odyssee'!S42*1000</f>
        <v>4051.3</v>
      </c>
      <c r="V90" s="29">
        <f>'Stromverbräuche Odyssee'!T42*1000</f>
        <v>4158.2999999999993</v>
      </c>
      <c r="W90" s="29">
        <f>'Stromverbräuche Odyssee'!U42*1000</f>
        <v>4266.2000000000007</v>
      </c>
      <c r="X90" s="29">
        <f>'Stromverbräuche Odyssee'!V42*1000</f>
        <v>4313.2</v>
      </c>
      <c r="Y90" s="29">
        <f>'Stromverbräuche Odyssee'!W42*1000</f>
        <v>4313.2</v>
      </c>
      <c r="Z90" s="29">
        <f>'Stromverbräuche Odyssee'!X42*1000</f>
        <v>4313.2</v>
      </c>
      <c r="AA90" s="29">
        <f>'Stromverbräuche Odyssee'!Y42*1000</f>
        <v>5554.8</v>
      </c>
      <c r="AB90" s="29">
        <f>'Stromverbräuche Odyssee'!Z42*1000</f>
        <v>5585.0999999999995</v>
      </c>
      <c r="AC90" s="29">
        <f>'Stromverbräuche Odyssee'!AA42*1000</f>
        <v>5498</v>
      </c>
      <c r="AD90" s="29">
        <f>'Stromverbräuche Odyssee'!AB42*1000</f>
        <v>5612</v>
      </c>
      <c r="AE90" s="29">
        <f>'Stromverbräuche Odyssee'!AC42*1000</f>
        <v>5708</v>
      </c>
      <c r="AF90" s="29">
        <f>'Stromverbräuche Odyssee'!AD42*1000</f>
        <v>5690</v>
      </c>
      <c r="AG90" s="29">
        <f>'Stromverbräuche Odyssee'!AE42*1000</f>
        <v>5056.3</v>
      </c>
      <c r="AH90" s="29" t="e">
        <f>'Stromverbräuche Odyssee'!AF42*1000</f>
        <v>#VALUE!</v>
      </c>
      <c r="AK90" s="31">
        <f t="shared" si="74"/>
        <v>3.0002883404949617E-2</v>
      </c>
      <c r="AL90" s="31">
        <f t="shared" si="75"/>
        <v>2.9813441347037801E-2</v>
      </c>
      <c r="AM90" s="31">
        <f t="shared" si="76"/>
        <v>2.8804979363955707E-2</v>
      </c>
      <c r="AN90" s="31">
        <f t="shared" si="77"/>
        <v>3.0388344042385298E-2</v>
      </c>
      <c r="AO90" s="31">
        <f t="shared" si="78"/>
        <v>3.8333551864299174E-2</v>
      </c>
      <c r="AP90" s="31">
        <f t="shared" si="79"/>
        <v>3.8114443648275154E-2</v>
      </c>
      <c r="AQ90" s="31">
        <f t="shared" si="80"/>
        <v>3.9906512208576488E-2</v>
      </c>
      <c r="AR90" s="31">
        <f t="shared" si="81"/>
        <v>3.8366091266450179E-2</v>
      </c>
      <c r="AS90" s="31">
        <f t="shared" si="82"/>
        <v>3.8818840875396145E-2</v>
      </c>
      <c r="AT90" s="31">
        <f t="shared" si="83"/>
        <v>3.8821306006044935E-2</v>
      </c>
      <c r="AU90" s="31">
        <f t="shared" si="84"/>
        <v>3.5647410499005938E-2</v>
      </c>
      <c r="AW90" s="41">
        <v>0.2007828850476707</v>
      </c>
      <c r="AX90" s="41">
        <v>0.20424498247849632</v>
      </c>
      <c r="AY90" s="41">
        <v>0.20585052152772332</v>
      </c>
      <c r="AZ90" s="41">
        <v>0.20358314004638889</v>
      </c>
      <c r="BA90" s="41">
        <v>0.20520221787345072</v>
      </c>
      <c r="BB90" s="41">
        <v>0.20204911232785799</v>
      </c>
      <c r="BC90" s="41">
        <v>0.19521206096752816</v>
      </c>
      <c r="BD90" s="41">
        <v>0.20889257872451114</v>
      </c>
      <c r="BE90" s="41">
        <v>0.23130526977671345</v>
      </c>
      <c r="BF90" s="41">
        <v>0.2334102152589447</v>
      </c>
      <c r="BG90" s="41">
        <v>0.23226053326123408</v>
      </c>
    </row>
    <row r="91" spans="1:59" x14ac:dyDescent="0.25">
      <c r="A91" t="s">
        <v>195</v>
      </c>
      <c r="B91" t="s">
        <v>179</v>
      </c>
      <c r="C91" t="s">
        <v>171</v>
      </c>
      <c r="D91" t="s">
        <v>180</v>
      </c>
      <c r="E91" t="str">
        <f>'Stromverbräuche Odyssee'!C70</f>
        <v>n.a.</v>
      </c>
      <c r="F91" t="str">
        <f>'Stromverbräuche Odyssee'!D70</f>
        <v>n.a.</v>
      </c>
      <c r="G91" t="str">
        <f>'Stromverbräuche Odyssee'!E70</f>
        <v>n.a.</v>
      </c>
      <c r="H91" t="str">
        <f>'Stromverbräuche Odyssee'!F70</f>
        <v>n.a.</v>
      </c>
      <c r="I91" t="str">
        <f>'Stromverbräuche Odyssee'!G70</f>
        <v>n.a.</v>
      </c>
      <c r="J91" t="str">
        <f>'Stromverbräuche Odyssee'!H70</f>
        <v>n.a.</v>
      </c>
      <c r="K91" t="str">
        <f>'Stromverbräuche Odyssee'!I70</f>
        <v>n.a.</v>
      </c>
      <c r="L91" t="str">
        <f>'Stromverbräuche Odyssee'!J70</f>
        <v>n.a.</v>
      </c>
      <c r="M91" t="str">
        <f>'Stromverbräuche Odyssee'!K70</f>
        <v>n.a.</v>
      </c>
      <c r="N91" t="str">
        <f>'Stromverbräuche Odyssee'!L70</f>
        <v>n.a.</v>
      </c>
      <c r="O91" t="str">
        <f>'Stromverbräuche Odyssee'!M70</f>
        <v>n.a.</v>
      </c>
      <c r="P91" s="29">
        <f>'Stromverbräuche Odyssee'!N43*1000</f>
        <v>5247.6</v>
      </c>
      <c r="Q91" s="29">
        <f>'Stromverbräuche Odyssee'!O43*1000</f>
        <v>5162.7</v>
      </c>
      <c r="R91" s="29">
        <f>'Stromverbräuche Odyssee'!P43*1000</f>
        <v>5085.7</v>
      </c>
      <c r="S91" s="29">
        <f>'Stromverbräuche Odyssee'!Q43*1000</f>
        <v>4989.7</v>
      </c>
      <c r="T91" s="29">
        <f>'Stromverbräuche Odyssee'!R43*1000</f>
        <v>6050.4</v>
      </c>
      <c r="U91" s="29">
        <f>'Stromverbräuche Odyssee'!S43*1000</f>
        <v>7023.7</v>
      </c>
      <c r="V91" s="29">
        <f>'Stromverbräuche Odyssee'!T43*1000</f>
        <v>6558.8</v>
      </c>
      <c r="W91" s="29">
        <f>'Stromverbräuche Odyssee'!U43*1000</f>
        <v>6118.2999999999993</v>
      </c>
      <c r="X91" s="29">
        <f>'Stromverbräuche Odyssee'!V43*1000</f>
        <v>5967</v>
      </c>
      <c r="Y91" s="29">
        <f>'Stromverbräuche Odyssee'!W43*1000</f>
        <v>5820.5999999999995</v>
      </c>
      <c r="Z91" s="29">
        <f>'Stromverbräuche Odyssee'!X43*1000</f>
        <v>5917.7999999999993</v>
      </c>
      <c r="AA91" s="29">
        <f>'Stromverbräuche Odyssee'!Y43*1000</f>
        <v>6058.0999999999995</v>
      </c>
      <c r="AB91" s="29">
        <f>'Stromverbräuche Odyssee'!Z43*1000</f>
        <v>6068.3</v>
      </c>
      <c r="AC91" s="29">
        <f>'Stromverbräuche Odyssee'!AA43*1000</f>
        <v>6038.8</v>
      </c>
      <c r="AD91" s="29">
        <f>'Stromverbräuche Odyssee'!AB43*1000</f>
        <v>5995.9</v>
      </c>
      <c r="AE91" s="29">
        <f>'Stromverbräuche Odyssee'!AC43*1000</f>
        <v>6001.9</v>
      </c>
      <c r="AF91" s="29">
        <f>'Stromverbräuche Odyssee'!AD43*1000</f>
        <v>5992.9</v>
      </c>
      <c r="AG91" s="29">
        <f>'Stromverbräuche Odyssee'!AE43*1000</f>
        <v>5315.1</v>
      </c>
      <c r="AH91" s="29" t="e">
        <f>'Stromverbräuche Odyssee'!AF43*1000</f>
        <v>#VALUE!</v>
      </c>
      <c r="AK91" s="31">
        <f t="shared" si="74"/>
        <v>4.3028137812691193E-2</v>
      </c>
      <c r="AL91" s="31">
        <f t="shared" si="75"/>
        <v>4.1244738133584015E-2</v>
      </c>
      <c r="AM91" s="31">
        <f t="shared" si="76"/>
        <v>3.8871896245442038E-2</v>
      </c>
      <c r="AN91" s="31">
        <f t="shared" si="77"/>
        <v>4.1693439296584374E-2</v>
      </c>
      <c r="AO91" s="31">
        <f t="shared" si="78"/>
        <v>4.1806814025547416E-2</v>
      </c>
      <c r="AP91" s="31">
        <f t="shared" si="79"/>
        <v>4.1411949363633266E-2</v>
      </c>
      <c r="AQ91" s="31">
        <f t="shared" si="80"/>
        <v>4.383183810934007E-2</v>
      </c>
      <c r="AR91" s="31">
        <f t="shared" si="81"/>
        <v>4.0990599897453427E-2</v>
      </c>
      <c r="AS91" s="31">
        <f t="shared" si="82"/>
        <v>4.0817589532242488E-2</v>
      </c>
      <c r="AT91" s="31">
        <f t="shared" si="83"/>
        <v>4.0887909448792031E-2</v>
      </c>
      <c r="AU91" s="31">
        <f t="shared" si="84"/>
        <v>3.7471975860464461E-2</v>
      </c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</row>
    <row r="92" spans="1:59" x14ac:dyDescent="0.25">
      <c r="A92" t="s">
        <v>195</v>
      </c>
      <c r="B92" t="s">
        <v>181</v>
      </c>
      <c r="C92" t="s">
        <v>171</v>
      </c>
      <c r="D92" t="s">
        <v>182</v>
      </c>
      <c r="E92" t="str">
        <f>'Stromverbräuche Odyssee'!C71</f>
        <v>n.a.</v>
      </c>
      <c r="F92" t="str">
        <f>'Stromverbräuche Odyssee'!D71</f>
        <v>n.a.</v>
      </c>
      <c r="G92" t="str">
        <f>'Stromverbräuche Odyssee'!E71</f>
        <v>n.a.</v>
      </c>
      <c r="H92" t="str">
        <f>'Stromverbräuche Odyssee'!F71</f>
        <v>n.a.</v>
      </c>
      <c r="I92" t="str">
        <f>'Stromverbräuche Odyssee'!G71</f>
        <v>n.a.</v>
      </c>
      <c r="J92" t="str">
        <f>'Stromverbräuche Odyssee'!H71</f>
        <v>n.a.</v>
      </c>
      <c r="K92" t="str">
        <f>'Stromverbräuche Odyssee'!I71</f>
        <v>n.a.</v>
      </c>
      <c r="L92" t="str">
        <f>'Stromverbräuche Odyssee'!J71</f>
        <v>n.a.</v>
      </c>
      <c r="M92" t="str">
        <f>'Stromverbräuche Odyssee'!K71</f>
        <v>n.a.</v>
      </c>
      <c r="N92" t="str">
        <f>'Stromverbräuche Odyssee'!L71</f>
        <v>n.a.</v>
      </c>
      <c r="O92" t="str">
        <f>'Stromverbräuche Odyssee'!M71</f>
        <v>n.a.</v>
      </c>
      <c r="P92" s="29">
        <f>'Stromverbräuche Odyssee'!N44*1000</f>
        <v>4072.8999999999996</v>
      </c>
      <c r="Q92" s="29">
        <f>'Stromverbräuche Odyssee'!O44*1000</f>
        <v>3675</v>
      </c>
      <c r="R92" s="29">
        <f>'Stromverbräuche Odyssee'!P44*1000</f>
        <v>3270.1</v>
      </c>
      <c r="S92" s="29">
        <f>'Stromverbräuche Odyssee'!Q44*1000</f>
        <v>3293.1</v>
      </c>
      <c r="T92" s="29">
        <f>'Stromverbräuche Odyssee'!R44*1000</f>
        <v>3542.1</v>
      </c>
      <c r="U92" s="29">
        <f>'Stromverbräuche Odyssee'!S44*1000</f>
        <v>3802.9</v>
      </c>
      <c r="V92" s="29">
        <f>'Stromverbräuche Odyssee'!T44*1000</f>
        <v>3591.2999999999997</v>
      </c>
      <c r="W92" s="29">
        <f>'Stromverbräuche Odyssee'!U44*1000</f>
        <v>3401.6000000000004</v>
      </c>
      <c r="X92" s="29">
        <f>'Stromverbräuche Odyssee'!V44*1000</f>
        <v>3759</v>
      </c>
      <c r="Y92" s="29">
        <f>'Stromverbräuche Odyssee'!W44*1000</f>
        <v>4157.8999999999996</v>
      </c>
      <c r="Z92" s="29">
        <f>'Stromverbräuche Odyssee'!X44*1000</f>
        <v>5917.7999999999993</v>
      </c>
      <c r="AA92" s="29">
        <f>'Stromverbräuche Odyssee'!Y44*1000</f>
        <v>3860.7</v>
      </c>
      <c r="AB92" s="29">
        <f>'Stromverbräuche Odyssee'!Z44*1000</f>
        <v>3872.6</v>
      </c>
      <c r="AC92" s="29">
        <f>'Stromverbräuche Odyssee'!AA44*1000</f>
        <v>3849.5</v>
      </c>
      <c r="AD92" s="29">
        <f>'Stromverbräuche Odyssee'!AB44*1000</f>
        <v>3832.3</v>
      </c>
      <c r="AE92" s="29">
        <f>'Stromverbräuche Odyssee'!AC44*1000</f>
        <v>3839.3</v>
      </c>
      <c r="AF92" s="29">
        <f>'Stromverbräuche Odyssee'!AD44*1000</f>
        <v>3859.3</v>
      </c>
      <c r="AG92" s="29">
        <f>'Stromverbräuche Odyssee'!AE44*1000</f>
        <v>3422.8</v>
      </c>
      <c r="AH92" s="29" t="e">
        <f>'Stromverbräuche Odyssee'!AF44*1000</f>
        <v>#VALUE!</v>
      </c>
      <c r="AK92" s="31">
        <f t="shared" si="74"/>
        <v>2.3922415308770477E-2</v>
      </c>
      <c r="AL92" s="31">
        <f t="shared" si="75"/>
        <v>2.5982733474801796E-2</v>
      </c>
      <c r="AM92" s="31">
        <f t="shared" si="76"/>
        <v>2.7767834484232458E-2</v>
      </c>
      <c r="AN92" s="31">
        <f t="shared" si="77"/>
        <v>4.1693439296584374E-2</v>
      </c>
      <c r="AO92" s="31">
        <f t="shared" si="78"/>
        <v>2.6642605257164938E-2</v>
      </c>
      <c r="AP92" s="31">
        <f t="shared" si="79"/>
        <v>2.6427815880165146E-2</v>
      </c>
      <c r="AQ92" s="31">
        <f t="shared" si="80"/>
        <v>2.7941091078012948E-2</v>
      </c>
      <c r="AR92" s="31">
        <f t="shared" si="81"/>
        <v>2.6199282173987353E-2</v>
      </c>
      <c r="AS92" s="31">
        <f t="shared" si="82"/>
        <v>2.6110227009969941E-2</v>
      </c>
      <c r="AT92" s="31">
        <f t="shared" si="83"/>
        <v>2.6330943105295119E-2</v>
      </c>
      <c r="AU92" s="31">
        <f t="shared" si="84"/>
        <v>2.4131075421948367E-2</v>
      </c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</row>
    <row r="93" spans="1:59" x14ac:dyDescent="0.25">
      <c r="A93" t="s">
        <v>195</v>
      </c>
      <c r="B93" t="s">
        <v>183</v>
      </c>
      <c r="C93" t="s">
        <v>2</v>
      </c>
      <c r="D93" t="s">
        <v>184</v>
      </c>
      <c r="P93" s="29">
        <f>P94-SUM(P86:P92)</f>
        <v>51864.399999999994</v>
      </c>
      <c r="Q93" s="29">
        <f t="shared" ref="Q93:AH93" si="85">Q94-SUM(Q86:Q92)</f>
        <v>53367.900000000009</v>
      </c>
      <c r="R93" s="29">
        <f t="shared" si="85"/>
        <v>53900.3</v>
      </c>
      <c r="S93" s="29">
        <f t="shared" si="85"/>
        <v>52129.299999999988</v>
      </c>
      <c r="T93" s="29">
        <f t="shared" si="85"/>
        <v>51050.400000000009</v>
      </c>
      <c r="U93" s="29">
        <f t="shared" si="85"/>
        <v>55971.400000000009</v>
      </c>
      <c r="V93" s="29">
        <f t="shared" si="85"/>
        <v>53767.599999999991</v>
      </c>
      <c r="W93" s="29">
        <f t="shared" si="85"/>
        <v>61079.7</v>
      </c>
      <c r="X93" s="29">
        <f t="shared" si="85"/>
        <v>63496.100000000006</v>
      </c>
      <c r="Y93" s="29">
        <f t="shared" si="85"/>
        <v>62407.5</v>
      </c>
      <c r="Z93" s="29">
        <f t="shared" si="85"/>
        <v>52931.399999999994</v>
      </c>
      <c r="AA93" s="29">
        <f t="shared" si="85"/>
        <v>59719.7</v>
      </c>
      <c r="AB93" s="29">
        <f t="shared" si="85"/>
        <v>61623.89999999998</v>
      </c>
      <c r="AC93" s="29">
        <f t="shared" si="85"/>
        <v>51096.099999999991</v>
      </c>
      <c r="AD93" s="29">
        <f t="shared" si="85"/>
        <v>60181.600000000006</v>
      </c>
      <c r="AE93" s="29">
        <f t="shared" si="85"/>
        <v>60191.700000000012</v>
      </c>
      <c r="AF93" s="29">
        <f t="shared" si="85"/>
        <v>58742</v>
      </c>
      <c r="AG93" s="29">
        <f t="shared" si="85"/>
        <v>60000.199999999983</v>
      </c>
      <c r="AH93" s="29" t="e">
        <f t="shared" si="85"/>
        <v>#VALUE!</v>
      </c>
      <c r="AK93" s="31">
        <f t="shared" si="74"/>
        <v>0.42955490073351005</v>
      </c>
      <c r="AL93" s="31">
        <f t="shared" si="75"/>
        <v>0.43889391939062578</v>
      </c>
      <c r="AM93" s="31">
        <f t="shared" si="76"/>
        <v>0.4167779721914277</v>
      </c>
      <c r="AN93" s="31">
        <f t="shared" si="77"/>
        <v>0.37292441663848491</v>
      </c>
      <c r="AO93" s="31">
        <f t="shared" si="78"/>
        <v>0.41212432801728005</v>
      </c>
      <c r="AP93" s="31">
        <f t="shared" si="79"/>
        <v>0.42054048520831189</v>
      </c>
      <c r="AQ93" s="31">
        <f t="shared" si="80"/>
        <v>0.37087434311761452</v>
      </c>
      <c r="AR93" s="31">
        <f t="shared" si="81"/>
        <v>0.41142779012134684</v>
      </c>
      <c r="AS93" s="31">
        <f t="shared" si="82"/>
        <v>0.40935038968457998</v>
      </c>
      <c r="AT93" s="31">
        <f t="shared" si="83"/>
        <v>0.40078051975520063</v>
      </c>
      <c r="AU93" s="31">
        <f t="shared" si="84"/>
        <v>0.42300728980132812</v>
      </c>
      <c r="AW93" s="33">
        <v>0.16497170761956445</v>
      </c>
      <c r="AX93" s="33">
        <v>0.17042051608792602</v>
      </c>
      <c r="AY93" s="33">
        <v>0.16995529762371581</v>
      </c>
      <c r="AZ93" s="33">
        <v>0.15449892025913772</v>
      </c>
      <c r="BA93" s="33">
        <v>0.14481409001956963</v>
      </c>
      <c r="BB93" s="33">
        <v>0.17696200431392073</v>
      </c>
      <c r="BC93" s="33">
        <v>0.1866716368455931</v>
      </c>
      <c r="BD93" s="33">
        <v>0.17741675716235614</v>
      </c>
      <c r="BE93" s="33">
        <v>0.15069459309403727</v>
      </c>
      <c r="BF93" s="33">
        <v>0.16218148586475925</v>
      </c>
      <c r="BG93" s="33">
        <v>0.16605683650111833</v>
      </c>
    </row>
    <row r="94" spans="1:59" x14ac:dyDescent="0.25">
      <c r="A94" t="s">
        <v>195</v>
      </c>
      <c r="B94" t="s">
        <v>185</v>
      </c>
      <c r="C94" t="s">
        <v>2</v>
      </c>
      <c r="D94" t="s">
        <v>186</v>
      </c>
      <c r="P94" s="29">
        <f>'Energieverbrauch_GHD+A(Landw+F)'!N34</f>
        <v>125641</v>
      </c>
      <c r="Q94" s="29">
        <f>'Energieverbrauch_GHD+A(Landw+F)'!O34</f>
        <v>135238</v>
      </c>
      <c r="R94" s="29">
        <f>'Energieverbrauch_GHD+A(Landw+F)'!P34</f>
        <v>142237</v>
      </c>
      <c r="S94" s="29">
        <f>'Energieverbrauch_GHD+A(Landw+F)'!Q34</f>
        <v>141219</v>
      </c>
      <c r="T94" s="29">
        <f>'Energieverbrauch_GHD+A(Landw+F)'!R34</f>
        <v>137410</v>
      </c>
      <c r="U94" s="29">
        <f>'Energieverbrauch_GHD+A(Landw+F)'!S34</f>
        <v>142151</v>
      </c>
      <c r="V94" s="29">
        <f>'Energieverbrauch_GHD+A(Landw+F)'!T34</f>
        <v>137885</v>
      </c>
      <c r="W94" s="29">
        <f>'Energieverbrauch_GHD+A(Landw+F)'!U34</f>
        <v>142193</v>
      </c>
      <c r="X94" s="29">
        <f>'Energieverbrauch_GHD+A(Landw+F)'!V34</f>
        <v>144673</v>
      </c>
      <c r="Y94" s="29">
        <f>'Energieverbrauch_GHD+A(Landw+F)'!W34</f>
        <v>149738</v>
      </c>
      <c r="Z94" s="29">
        <f>'Energieverbrauch_GHD+A(Landw+F)'!X34</f>
        <v>141936</v>
      </c>
      <c r="AA94" s="29">
        <f>'Energieverbrauch_GHD+A(Landw+F)'!Y34</f>
        <v>144907</v>
      </c>
      <c r="AB94" s="29">
        <f>'Energieverbrauch_GHD+A(Landw+F)'!Z34</f>
        <v>146535</v>
      </c>
      <c r="AC94" s="29">
        <f>'Energieverbrauch_GHD+A(Landw+F)'!AA34</f>
        <v>137772</v>
      </c>
      <c r="AD94" s="29">
        <f>'Energieverbrauch_GHD+A(Landw+F)'!AB34</f>
        <v>146275</v>
      </c>
      <c r="AE94" s="29">
        <f>'Energieverbrauch_GHD+A(Landw+F)'!AC34</f>
        <v>147042</v>
      </c>
      <c r="AF94" s="29">
        <f>'Energieverbrauch_GHD+A(Landw+F)'!AD34</f>
        <v>146569</v>
      </c>
      <c r="AG94" s="29">
        <f>'Energieverbrauch_GHD+A(Landw+F)'!AE34</f>
        <v>141842</v>
      </c>
      <c r="AH94" s="29">
        <f>'Energieverbrauch_GHD+A(Landw+F)'!AF34</f>
        <v>135670</v>
      </c>
    </row>
    <row r="95" spans="1:59" x14ac:dyDescent="0.25">
      <c r="A95" t="s">
        <v>196</v>
      </c>
      <c r="B95" t="s">
        <v>168</v>
      </c>
      <c r="C95" t="s">
        <v>2</v>
      </c>
      <c r="D95" t="s">
        <v>169</v>
      </c>
    </row>
    <row r="96" spans="1:59" x14ac:dyDescent="0.25">
      <c r="A96" t="s">
        <v>196</v>
      </c>
      <c r="B96" t="s">
        <v>170</v>
      </c>
      <c r="C96" t="s">
        <v>171</v>
      </c>
      <c r="D96" t="s">
        <v>172</v>
      </c>
    </row>
    <row r="97" spans="1:4" x14ac:dyDescent="0.25">
      <c r="A97" t="s">
        <v>196</v>
      </c>
      <c r="B97" t="s">
        <v>173</v>
      </c>
      <c r="C97" t="s">
        <v>171</v>
      </c>
      <c r="D97" t="s">
        <v>174</v>
      </c>
    </row>
    <row r="98" spans="1:4" x14ac:dyDescent="0.25">
      <c r="A98" t="s">
        <v>196</v>
      </c>
      <c r="B98" t="s">
        <v>175</v>
      </c>
      <c r="C98" t="s">
        <v>171</v>
      </c>
      <c r="D98" t="s">
        <v>176</v>
      </c>
    </row>
    <row r="99" spans="1:4" x14ac:dyDescent="0.25">
      <c r="A99" t="s">
        <v>196</v>
      </c>
      <c r="B99" t="s">
        <v>177</v>
      </c>
      <c r="C99" t="s">
        <v>171</v>
      </c>
      <c r="D99" t="s">
        <v>178</v>
      </c>
    </row>
    <row r="100" spans="1:4" x14ac:dyDescent="0.25">
      <c r="A100" t="s">
        <v>196</v>
      </c>
      <c r="B100" t="s">
        <v>179</v>
      </c>
      <c r="C100" t="s">
        <v>171</v>
      </c>
      <c r="D100" t="s">
        <v>180</v>
      </c>
    </row>
    <row r="101" spans="1:4" x14ac:dyDescent="0.25">
      <c r="A101" t="s">
        <v>196</v>
      </c>
      <c r="B101" t="s">
        <v>181</v>
      </c>
      <c r="C101" t="s">
        <v>171</v>
      </c>
      <c r="D101" t="s">
        <v>182</v>
      </c>
    </row>
    <row r="102" spans="1:4" x14ac:dyDescent="0.25">
      <c r="A102" t="s">
        <v>196</v>
      </c>
      <c r="B102" t="s">
        <v>183</v>
      </c>
      <c r="C102" t="s">
        <v>2</v>
      </c>
      <c r="D102" t="s">
        <v>184</v>
      </c>
    </row>
    <row r="103" spans="1:4" x14ac:dyDescent="0.25">
      <c r="A103" t="s">
        <v>196</v>
      </c>
      <c r="B103" t="s">
        <v>185</v>
      </c>
      <c r="C103" t="s">
        <v>2</v>
      </c>
      <c r="D103" t="s">
        <v>186</v>
      </c>
    </row>
    <row r="104" spans="1:4" x14ac:dyDescent="0.25">
      <c r="A104" t="s">
        <v>197</v>
      </c>
      <c r="B104" t="s">
        <v>168</v>
      </c>
      <c r="C104" t="s">
        <v>2</v>
      </c>
      <c r="D104" t="s">
        <v>169</v>
      </c>
    </row>
    <row r="105" spans="1:4" x14ac:dyDescent="0.25">
      <c r="A105" t="s">
        <v>197</v>
      </c>
      <c r="B105" t="s">
        <v>170</v>
      </c>
      <c r="C105" t="s">
        <v>171</v>
      </c>
      <c r="D105" t="s">
        <v>172</v>
      </c>
    </row>
    <row r="106" spans="1:4" x14ac:dyDescent="0.25">
      <c r="A106" t="s">
        <v>197</v>
      </c>
      <c r="B106" t="s">
        <v>173</v>
      </c>
      <c r="C106" t="s">
        <v>171</v>
      </c>
      <c r="D106" t="s">
        <v>174</v>
      </c>
    </row>
    <row r="107" spans="1:4" x14ac:dyDescent="0.25">
      <c r="A107" t="s">
        <v>197</v>
      </c>
      <c r="B107" t="s">
        <v>175</v>
      </c>
      <c r="C107" t="s">
        <v>171</v>
      </c>
      <c r="D107" t="s">
        <v>176</v>
      </c>
    </row>
    <row r="108" spans="1:4" x14ac:dyDescent="0.25">
      <c r="A108" t="s">
        <v>197</v>
      </c>
      <c r="B108" t="s">
        <v>177</v>
      </c>
      <c r="C108" t="s">
        <v>171</v>
      </c>
      <c r="D108" t="s">
        <v>178</v>
      </c>
    </row>
    <row r="109" spans="1:4" x14ac:dyDescent="0.25">
      <c r="A109" t="s">
        <v>197</v>
      </c>
      <c r="B109" t="s">
        <v>179</v>
      </c>
      <c r="C109" t="s">
        <v>171</v>
      </c>
      <c r="D109" t="s">
        <v>180</v>
      </c>
    </row>
    <row r="110" spans="1:4" x14ac:dyDescent="0.25">
      <c r="A110" t="s">
        <v>197</v>
      </c>
      <c r="B110" t="s">
        <v>181</v>
      </c>
      <c r="C110" t="s">
        <v>171</v>
      </c>
      <c r="D110" t="s">
        <v>182</v>
      </c>
    </row>
    <row r="111" spans="1:4" x14ac:dyDescent="0.25">
      <c r="A111" t="s">
        <v>197</v>
      </c>
      <c r="B111" t="s">
        <v>183</v>
      </c>
      <c r="C111" t="s">
        <v>2</v>
      </c>
      <c r="D111" t="s">
        <v>184</v>
      </c>
    </row>
    <row r="112" spans="1:4" x14ac:dyDescent="0.25">
      <c r="A112" t="s">
        <v>197</v>
      </c>
      <c r="B112" t="s">
        <v>185</v>
      </c>
      <c r="C112" t="s">
        <v>2</v>
      </c>
      <c r="D112" t="s">
        <v>186</v>
      </c>
    </row>
    <row r="113" spans="1:59" x14ac:dyDescent="0.25">
      <c r="A113" t="s">
        <v>198</v>
      </c>
      <c r="B113" t="s">
        <v>168</v>
      </c>
      <c r="C113" t="s">
        <v>2</v>
      </c>
      <c r="D113" t="s">
        <v>169</v>
      </c>
    </row>
    <row r="114" spans="1:59" x14ac:dyDescent="0.25">
      <c r="A114" t="s">
        <v>198</v>
      </c>
      <c r="B114" t="s">
        <v>170</v>
      </c>
      <c r="C114" t="s">
        <v>171</v>
      </c>
      <c r="D114" t="s">
        <v>172</v>
      </c>
    </row>
    <row r="115" spans="1:59" x14ac:dyDescent="0.25">
      <c r="A115" t="s">
        <v>198</v>
      </c>
      <c r="B115" t="s">
        <v>173</v>
      </c>
      <c r="C115" t="s">
        <v>171</v>
      </c>
      <c r="D115" t="s">
        <v>174</v>
      </c>
    </row>
    <row r="116" spans="1:59" x14ac:dyDescent="0.25">
      <c r="A116" t="s">
        <v>198</v>
      </c>
      <c r="B116" t="s">
        <v>175</v>
      </c>
      <c r="C116" t="s">
        <v>171</v>
      </c>
      <c r="D116" t="s">
        <v>176</v>
      </c>
    </row>
    <row r="117" spans="1:59" x14ac:dyDescent="0.25">
      <c r="A117" t="s">
        <v>198</v>
      </c>
      <c r="B117" t="s">
        <v>177</v>
      </c>
      <c r="C117" t="s">
        <v>171</v>
      </c>
      <c r="D117" t="s">
        <v>178</v>
      </c>
    </row>
    <row r="118" spans="1:59" x14ac:dyDescent="0.25">
      <c r="A118" t="s">
        <v>198</v>
      </c>
      <c r="B118" t="s">
        <v>179</v>
      </c>
      <c r="C118" t="s">
        <v>171</v>
      </c>
      <c r="D118" t="s">
        <v>180</v>
      </c>
    </row>
    <row r="119" spans="1:59" x14ac:dyDescent="0.25">
      <c r="A119" t="s">
        <v>198</v>
      </c>
      <c r="B119" t="s">
        <v>181</v>
      </c>
      <c r="C119" t="s">
        <v>171</v>
      </c>
      <c r="D119" t="s">
        <v>182</v>
      </c>
    </row>
    <row r="120" spans="1:59" x14ac:dyDescent="0.25">
      <c r="A120" t="s">
        <v>198</v>
      </c>
      <c r="B120" t="s">
        <v>183</v>
      </c>
      <c r="C120" t="s">
        <v>2</v>
      </c>
      <c r="D120" t="s">
        <v>184</v>
      </c>
    </row>
    <row r="121" spans="1:59" x14ac:dyDescent="0.25">
      <c r="A121" t="s">
        <v>198</v>
      </c>
      <c r="B121" t="s">
        <v>185</v>
      </c>
      <c r="C121" t="s">
        <v>2</v>
      </c>
      <c r="D121" t="s">
        <v>186</v>
      </c>
    </row>
    <row r="122" spans="1:59" x14ac:dyDescent="0.25">
      <c r="A122" t="s">
        <v>199</v>
      </c>
      <c r="B122" t="s">
        <v>168</v>
      </c>
      <c r="C122" t="s">
        <v>2</v>
      </c>
      <c r="D122" t="s">
        <v>169</v>
      </c>
      <c r="E122" s="29">
        <f>Fischerei!C88+Landwirtschaft!C82</f>
        <v>4275</v>
      </c>
      <c r="F122" s="29">
        <f>Fischerei!D88+Landwirtschaft!D82</f>
        <v>4268</v>
      </c>
      <c r="G122" s="29">
        <f>Fischerei!E88+Landwirtschaft!E82</f>
        <v>4347</v>
      </c>
      <c r="H122" s="29">
        <f>Fischerei!F88+Landwirtschaft!F82</f>
        <v>4620</v>
      </c>
      <c r="I122" s="29">
        <f>Fischerei!G88+Landwirtschaft!G82</f>
        <v>4670</v>
      </c>
      <c r="J122" s="29">
        <f>Fischerei!H88+Landwirtschaft!H82</f>
        <v>4030</v>
      </c>
      <c r="K122" s="29">
        <f>Fischerei!I88+Landwirtschaft!I82</f>
        <v>4122</v>
      </c>
      <c r="L122" s="29">
        <f>Fischerei!J88+Landwirtschaft!J82</f>
        <v>4367</v>
      </c>
      <c r="M122" s="29">
        <f>Fischerei!K88+Landwirtschaft!K82</f>
        <v>4500</v>
      </c>
      <c r="N122" s="29">
        <f>Fischerei!L88+Landwirtschaft!L82</f>
        <v>4695</v>
      </c>
      <c r="O122" s="29">
        <f>Fischerei!M88+Landwirtschaft!M82</f>
        <v>4919</v>
      </c>
      <c r="P122" s="29">
        <f>Fischerei!N88+Landwirtschaft!N82</f>
        <v>5174</v>
      </c>
      <c r="Q122" s="29">
        <f>Fischerei!O88+Landwirtschaft!O82</f>
        <v>4900</v>
      </c>
      <c r="R122" s="29">
        <f>Fischerei!P88+Landwirtschaft!P82</f>
        <v>5169</v>
      </c>
      <c r="S122" s="29">
        <f>Fischerei!Q88+Landwirtschaft!Q82</f>
        <v>5120</v>
      </c>
      <c r="T122" s="29">
        <f>Fischerei!R88+Landwirtschaft!R82</f>
        <v>5298</v>
      </c>
      <c r="U122" s="29">
        <f>Fischerei!S88+Landwirtschaft!S82</f>
        <v>5437</v>
      </c>
      <c r="V122" s="29">
        <f>Fischerei!T88+Landwirtschaft!T82</f>
        <v>5598</v>
      </c>
      <c r="W122" s="29">
        <f>Fischerei!U88+Landwirtschaft!U82</f>
        <v>5610</v>
      </c>
      <c r="X122" s="29">
        <f>Fischerei!V88+Landwirtschaft!V82</f>
        <v>5588</v>
      </c>
      <c r="Y122" s="29">
        <f>Fischerei!W88+Landwirtschaft!W82</f>
        <v>5547</v>
      </c>
      <c r="Z122" s="29">
        <f>Fischerei!X88+Landwirtschaft!X82</f>
        <v>5845</v>
      </c>
      <c r="AA122" s="29">
        <f>Fischerei!Y88+Landwirtschaft!Y82</f>
        <v>5831</v>
      </c>
      <c r="AB122" s="29">
        <f>Fischerei!Z88+Landwirtschaft!Z82</f>
        <v>5556</v>
      </c>
      <c r="AC122" s="29">
        <f>Fischerei!AA88+Landwirtschaft!AA82</f>
        <v>5213</v>
      </c>
      <c r="AD122" s="29">
        <f>Fischerei!AB88+Landwirtschaft!AB82</f>
        <v>5497</v>
      </c>
      <c r="AE122" s="29">
        <f>Fischerei!AC88+Landwirtschaft!AC82</f>
        <v>5324</v>
      </c>
      <c r="AF122" s="29">
        <f>Fischerei!AD88+Landwirtschaft!AD82</f>
        <v>5692.8940000000002</v>
      </c>
      <c r="AG122" s="29">
        <f>Fischerei!AE88+Landwirtschaft!AE82</f>
        <v>5498.2730000000001</v>
      </c>
      <c r="AH122" s="29" t="e">
        <f>Fischerei!AF88+Landwirtschaft!AF82</f>
        <v>#VALUE!</v>
      </c>
      <c r="AK122" s="31">
        <f>W122/$W$130</f>
        <v>6.3430684169465082E-2</v>
      </c>
      <c r="AL122" s="31">
        <f>X122/$X$130</f>
        <v>6.2123401889938853E-2</v>
      </c>
      <c r="AM122" s="31">
        <f>Y122/$Y$130</f>
        <v>6.0803034122921443E-2</v>
      </c>
      <c r="AN122" s="31">
        <f>Z122/$Z$130</f>
        <v>6.2972020814703891E-2</v>
      </c>
      <c r="AO122" s="31">
        <f>AA122/$AA$130</f>
        <v>6.0611415444424811E-2</v>
      </c>
      <c r="AP122" s="31">
        <f>AB122/$AB$130</f>
        <v>5.8694894304820458E-2</v>
      </c>
      <c r="AQ122" s="31">
        <f>AC122/$AC$130</f>
        <v>5.5538982761927085E-2</v>
      </c>
      <c r="AR122" s="31">
        <f>AD122/$AD$130</f>
        <v>5.6220915366913836E-2</v>
      </c>
      <c r="AS122" s="31">
        <f>AE122/$AE$130</f>
        <v>5.4715119625092491E-2</v>
      </c>
      <c r="AT122" s="31">
        <f>AF122/$AF$130</f>
        <v>5.7225172399695989E-2</v>
      </c>
      <c r="AU122" s="31">
        <f>AG122/$AG$130</f>
        <v>5.4800171448843901E-2</v>
      </c>
      <c r="AW122" s="33">
        <v>2.7652668906308325E-2</v>
      </c>
      <c r="AX122" s="33">
        <v>2.7839249210183981E-2</v>
      </c>
      <c r="AY122" s="33">
        <v>2.6978910691362556E-2</v>
      </c>
      <c r="AZ122" s="33">
        <v>2.6631267908309456E-2</v>
      </c>
      <c r="BA122" s="33">
        <v>2.4973098995695841E-2</v>
      </c>
      <c r="BB122" s="33">
        <v>2.5416223160212883E-2</v>
      </c>
      <c r="BC122" s="33">
        <v>2.6942402425161046E-2</v>
      </c>
      <c r="BD122" s="33">
        <v>2.5863910737150175E-2</v>
      </c>
      <c r="BE122" s="33">
        <v>2.5996360327570519E-2</v>
      </c>
      <c r="BF122" s="33">
        <v>2.4286228098720608E-2</v>
      </c>
      <c r="BG122" s="33">
        <v>2.47815594574353E-2</v>
      </c>
    </row>
    <row r="123" spans="1:59" x14ac:dyDescent="0.25">
      <c r="A123" t="s">
        <v>199</v>
      </c>
      <c r="B123" t="s">
        <v>170</v>
      </c>
      <c r="C123" t="s">
        <v>171</v>
      </c>
      <c r="D123" t="s">
        <v>172</v>
      </c>
      <c r="E123">
        <f>'Stromverbräuche Odyssee'!C102*1000</f>
        <v>9849</v>
      </c>
      <c r="F123">
        <f>'Stromverbräuche Odyssee'!D102*1000</f>
        <v>10476</v>
      </c>
      <c r="G123">
        <f>'Stromverbräuche Odyssee'!E102*1000</f>
        <v>11239</v>
      </c>
      <c r="H123">
        <f>'Stromverbräuche Odyssee'!F102*1000</f>
        <v>11719</v>
      </c>
      <c r="I123">
        <f>'Stromverbräuche Odyssee'!G102*1000</f>
        <v>12263</v>
      </c>
      <c r="J123">
        <f>'Stromverbräuche Odyssee'!H102*1000</f>
        <v>11744</v>
      </c>
      <c r="K123">
        <f>'Stromverbräuche Odyssee'!I102*1000</f>
        <v>12355</v>
      </c>
      <c r="L123">
        <f>'Stromverbräuche Odyssee'!J102*1000</f>
        <v>12991</v>
      </c>
      <c r="M123">
        <f>'Stromverbräuche Odyssee'!K102*1000</f>
        <v>13797</v>
      </c>
      <c r="N123">
        <f>'Stromverbräuche Odyssee'!L102*1000</f>
        <v>14749</v>
      </c>
      <c r="O123">
        <f>'Stromverbräuche Odyssee'!M102*1000</f>
        <v>15632</v>
      </c>
      <c r="P123">
        <f>'Stromverbräuche Odyssee'!N102*1000</f>
        <v>16359.000000000002</v>
      </c>
      <c r="Q123">
        <f>'Stromverbräuche Odyssee'!O102*1000</f>
        <v>17520</v>
      </c>
      <c r="R123">
        <f>'Stromverbräuche Odyssee'!P102*1000</f>
        <v>18992</v>
      </c>
      <c r="S123">
        <f>'Stromverbräuche Odyssee'!Q102*1000</f>
        <v>20141</v>
      </c>
      <c r="T123">
        <f>'Stromverbräuche Odyssee'!R102*1000</f>
        <v>21471</v>
      </c>
      <c r="U123">
        <f>'Stromverbräuche Odyssee'!S102*1000</f>
        <v>22656</v>
      </c>
      <c r="V123">
        <f>'Stromverbräuche Odyssee'!T102*1000</f>
        <v>23317</v>
      </c>
      <c r="W123">
        <f>'Stromverbräuche Odyssee'!U102*1000</f>
        <v>24203</v>
      </c>
      <c r="X123">
        <f>'Stromverbräuche Odyssee'!V102*1000</f>
        <v>24004</v>
      </c>
      <c r="Y123">
        <f>'Stromverbräuche Odyssee'!W102*1000</f>
        <v>24083</v>
      </c>
      <c r="Z123">
        <f>'Stromverbräuche Odyssee'!X102*1000</f>
        <v>23888</v>
      </c>
      <c r="AA123">
        <f>'Stromverbräuche Odyssee'!Y102*1000</f>
        <v>23059</v>
      </c>
      <c r="AB123">
        <f>'Stromverbräuche Odyssee'!Z102*1000</f>
        <v>21794</v>
      </c>
      <c r="AC123">
        <f>'Stromverbräuche Odyssee'!AA102*1000</f>
        <v>20906</v>
      </c>
      <c r="AD123">
        <f>'Stromverbräuche Odyssee'!AB102*1000</f>
        <v>21047</v>
      </c>
      <c r="AE123">
        <f>'Stromverbräuche Odyssee'!AC102*1000</f>
        <v>20662</v>
      </c>
      <c r="AF123">
        <f>'Stromverbräuche Odyssee'!AD102*1000</f>
        <v>20859</v>
      </c>
      <c r="AG123">
        <f>'Stromverbräuche Odyssee'!AE102*1000</f>
        <v>20896</v>
      </c>
      <c r="AH123" t="e">
        <f>'Stromverbräuche Odyssee'!AF102*1000</f>
        <v>#VALUE!</v>
      </c>
      <c r="AK123" s="31">
        <f t="shared" ref="AK123:AK129" si="86">W123/$W$130</f>
        <v>0.27365647931436066</v>
      </c>
      <c r="AL123" s="31">
        <f t="shared" ref="AL123:AL129" si="87">X123/$X$130</f>
        <v>0.26685936631461921</v>
      </c>
      <c r="AM123" s="31">
        <f t="shared" ref="AM123:AM129" si="88">Y123/$Y$130</f>
        <v>0.26398404016266758</v>
      </c>
      <c r="AN123" s="31">
        <f t="shared" ref="AN123:AN129" si="89">Z123/$Z$130</f>
        <v>0.25736110063672307</v>
      </c>
      <c r="AO123" s="31">
        <f t="shared" ref="AO123:AO129" si="90">AA123/$AA$130</f>
        <v>0.23969106992505432</v>
      </c>
      <c r="AP123" s="31">
        <f t="shared" ref="AP123:AP129" si="91">AB123/$AB$130</f>
        <v>0.2302369558098015</v>
      </c>
      <c r="AQ123" s="31">
        <f t="shared" ref="AQ123:AQ129" si="92">AC123/$AC$130</f>
        <v>0.22273124374081099</v>
      </c>
      <c r="AR123" s="31">
        <f t="shared" ref="AR123:AR129" si="93">AD123/$AD$130</f>
        <v>0.21525952441830734</v>
      </c>
      <c r="AS123" s="31">
        <f t="shared" ref="AS123:AS129" si="94">AE123/$AE$130</f>
        <v>0.21234481624599194</v>
      </c>
      <c r="AT123" s="31">
        <f t="shared" ref="AT123:AT129" si="95">AF123/$AF$130</f>
        <v>0.209675407812838</v>
      </c>
      <c r="AU123" s="31">
        <f t="shared" ref="AU123:AU129" si="96">AG123/$AG$130</f>
        <v>0.20826619241988203</v>
      </c>
      <c r="AW123" s="41">
        <v>0.60767077267637171</v>
      </c>
      <c r="AX123" s="41">
        <v>0.58093291209812303</v>
      </c>
      <c r="AY123" s="41">
        <v>0.58565927012653585</v>
      </c>
      <c r="AZ123" s="41">
        <v>0.58090974212034385</v>
      </c>
      <c r="BA123" s="41">
        <v>0.57926829268292679</v>
      </c>
      <c r="BB123" s="41">
        <v>0.57331620480822165</v>
      </c>
      <c r="BC123" s="41">
        <v>0.58158393330807123</v>
      </c>
      <c r="BD123" s="41">
        <v>0.57210535942930307</v>
      </c>
      <c r="BE123" s="41">
        <v>0.58609645131938126</v>
      </c>
      <c r="BF123" s="41">
        <v>0.58915512014660787</v>
      </c>
      <c r="BG123" s="41">
        <v>0.58853291170841315</v>
      </c>
    </row>
    <row r="124" spans="1:59" x14ac:dyDescent="0.25">
      <c r="A124" t="s">
        <v>199</v>
      </c>
      <c r="B124" t="s">
        <v>173</v>
      </c>
      <c r="C124" t="s">
        <v>171</v>
      </c>
      <c r="D124" t="s">
        <v>174</v>
      </c>
      <c r="E124" t="str">
        <f>'Stromverbräuche Odyssee'!C103</f>
        <v>n.a.</v>
      </c>
      <c r="F124" t="str">
        <f>'Stromverbräuche Odyssee'!D103</f>
        <v>n.a.</v>
      </c>
      <c r="G124" t="str">
        <f>'Stromverbräuche Odyssee'!E103</f>
        <v>n.a.</v>
      </c>
      <c r="H124" t="str">
        <f>'Stromverbräuche Odyssee'!F103</f>
        <v>n.a.</v>
      </c>
      <c r="I124" t="str">
        <f>'Stromverbräuche Odyssee'!G103</f>
        <v>n.a.</v>
      </c>
      <c r="J124" t="str">
        <f>'Stromverbräuche Odyssee'!H103</f>
        <v>n.a.</v>
      </c>
      <c r="K124" t="str">
        <f>'Stromverbräuche Odyssee'!I103</f>
        <v>n.a.</v>
      </c>
      <c r="L124" t="str">
        <f>'Stromverbräuche Odyssee'!J103</f>
        <v>n.a.</v>
      </c>
      <c r="M124" t="str">
        <f>'Stromverbräuche Odyssee'!K103</f>
        <v>n.a.</v>
      </c>
      <c r="N124" t="str">
        <f>'Stromverbräuche Odyssee'!L103</f>
        <v>n.a.</v>
      </c>
      <c r="O124">
        <f>'Stromverbräuche Odyssee'!M103*1000</f>
        <v>11174</v>
      </c>
      <c r="P124">
        <f>'Stromverbräuche Odyssee'!N103*1000</f>
        <v>11917</v>
      </c>
      <c r="Q124">
        <f>'Stromverbräuche Odyssee'!O103*1000</f>
        <v>12647</v>
      </c>
      <c r="R124">
        <f>'Stromverbräuche Odyssee'!P103*1000</f>
        <v>13675</v>
      </c>
      <c r="S124">
        <f>'Stromverbräuche Odyssee'!Q103*1000</f>
        <v>13997</v>
      </c>
      <c r="T124">
        <f>'Stromverbräuche Odyssee'!R103*1000</f>
        <v>14795</v>
      </c>
      <c r="U124">
        <f>'Stromverbräuche Odyssee'!S103*1000</f>
        <v>15653</v>
      </c>
      <c r="V124">
        <f>'Stromverbräuche Odyssee'!T103*1000</f>
        <v>16276</v>
      </c>
      <c r="W124">
        <f>'Stromverbräuche Odyssee'!U103*1000</f>
        <v>16769</v>
      </c>
      <c r="X124">
        <f>'Stromverbräuche Odyssee'!V103*1000</f>
        <v>17256</v>
      </c>
      <c r="Y124">
        <f>'Stromverbräuche Odyssee'!W103*1000</f>
        <v>17572</v>
      </c>
      <c r="Z124">
        <f>'Stromverbräuche Odyssee'!X103*1000</f>
        <v>17912</v>
      </c>
      <c r="AA124">
        <f>'Stromverbräuche Odyssee'!Y103*1000</f>
        <v>17718</v>
      </c>
      <c r="AB124">
        <f>'Stromverbräuche Odyssee'!Z103*1000</f>
        <v>17391</v>
      </c>
      <c r="AC124">
        <f>'Stromverbräuche Odyssee'!AA103*1000</f>
        <v>16563</v>
      </c>
      <c r="AD124">
        <f>'Stromverbräuche Odyssee'!AB103*1000</f>
        <v>17201</v>
      </c>
      <c r="AE124">
        <f>'Stromverbräuche Odyssee'!AC103*1000</f>
        <v>17305</v>
      </c>
      <c r="AF124">
        <f>'Stromverbräuche Odyssee'!AD103*1000</f>
        <v>18255</v>
      </c>
      <c r="AG124">
        <f>'Stromverbräuche Odyssee'!AE103*1000</f>
        <v>19398</v>
      </c>
      <c r="AH124" t="e">
        <f>'Stromverbräuche Odyssee'!AF103*1000</f>
        <v>#VALUE!</v>
      </c>
      <c r="AK124" s="31">
        <f t="shared" si="86"/>
        <v>0.18960234275182886</v>
      </c>
      <c r="AL124" s="31">
        <f t="shared" si="87"/>
        <v>0.19183991106170095</v>
      </c>
      <c r="AM124" s="31">
        <f t="shared" si="88"/>
        <v>0.19261419066305671</v>
      </c>
      <c r="AN124" s="31">
        <f t="shared" si="89"/>
        <v>0.19297773085251943</v>
      </c>
      <c r="AO124" s="31">
        <f t="shared" si="90"/>
        <v>0.18417305073646351</v>
      </c>
      <c r="AP124" s="31">
        <f t="shared" si="91"/>
        <v>0.18372262542388995</v>
      </c>
      <c r="AQ124" s="31">
        <f t="shared" si="92"/>
        <v>0.17646118770109309</v>
      </c>
      <c r="AR124" s="31">
        <f t="shared" si="93"/>
        <v>0.17592431603170544</v>
      </c>
      <c r="AS124" s="31">
        <f t="shared" si="94"/>
        <v>0.17784469292115432</v>
      </c>
      <c r="AT124" s="31">
        <f t="shared" si="95"/>
        <v>0.18349990745593545</v>
      </c>
      <c r="AU124" s="31">
        <f t="shared" si="96"/>
        <v>0.19333593034843374</v>
      </c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</row>
    <row r="125" spans="1:59" x14ac:dyDescent="0.25">
      <c r="A125" t="s">
        <v>199</v>
      </c>
      <c r="B125" t="s">
        <v>175</v>
      </c>
      <c r="C125" t="s">
        <v>171</v>
      </c>
      <c r="D125" t="s">
        <v>176</v>
      </c>
      <c r="E125">
        <f>'Stromverbräuche Odyssee'!C104*1000</f>
        <v>5946</v>
      </c>
      <c r="F125">
        <f>'Stromverbräuche Odyssee'!D104*1000</f>
        <v>6244</v>
      </c>
      <c r="G125">
        <f>'Stromverbräuche Odyssee'!E104*1000</f>
        <v>6507</v>
      </c>
      <c r="H125">
        <f>'Stromverbräuche Odyssee'!F104*1000</f>
        <v>6655</v>
      </c>
      <c r="I125">
        <f>'Stromverbräuche Odyssee'!G104*1000</f>
        <v>6932</v>
      </c>
      <c r="J125">
        <f>'Stromverbräuche Odyssee'!H104*1000</f>
        <v>7062</v>
      </c>
      <c r="K125">
        <f>'Stromverbräuche Odyssee'!I104*1000</f>
        <v>7366</v>
      </c>
      <c r="L125">
        <f>'Stromverbräuche Odyssee'!J104*1000</f>
        <v>7742</v>
      </c>
      <c r="M125">
        <f>'Stromverbräuche Odyssee'!K104*1000</f>
        <v>8132.9999999999991</v>
      </c>
      <c r="N125">
        <f>'Stromverbräuche Odyssee'!L104*1000</f>
        <v>8516</v>
      </c>
      <c r="O125">
        <f>'Stromverbräuche Odyssee'!M104*1000</f>
        <v>8944</v>
      </c>
      <c r="P125">
        <f>'Stromverbräuche Odyssee'!N104*1000</f>
        <v>9312</v>
      </c>
      <c r="Q125">
        <f>'Stromverbräuche Odyssee'!O104*1000</f>
        <v>9745</v>
      </c>
      <c r="R125">
        <f>'Stromverbräuche Odyssee'!P104*1000</f>
        <v>10431</v>
      </c>
      <c r="S125">
        <f>'Stromverbräuche Odyssee'!Q104*1000</f>
        <v>10674</v>
      </c>
      <c r="T125">
        <f>'Stromverbräuche Odyssee'!R104*1000</f>
        <v>11388</v>
      </c>
      <c r="U125">
        <f>'Stromverbräuche Odyssee'!S104*1000</f>
        <v>11769</v>
      </c>
      <c r="V125">
        <f>'Stromverbräuche Odyssee'!T104*1000</f>
        <v>11996</v>
      </c>
      <c r="W125">
        <f>'Stromverbräuche Odyssee'!U104*1000</f>
        <v>12183</v>
      </c>
      <c r="X125">
        <f>'Stromverbräuche Odyssee'!V104*1000</f>
        <v>12361</v>
      </c>
      <c r="Y125">
        <f>'Stromverbräuche Odyssee'!W104*1000</f>
        <v>12430</v>
      </c>
      <c r="Z125">
        <f>'Stromverbräuche Odyssee'!X104*1000</f>
        <v>12460</v>
      </c>
      <c r="AA125">
        <f>'Stromverbräuche Odyssee'!Y104*1000</f>
        <v>11990</v>
      </c>
      <c r="AB125">
        <f>'Stromverbräuche Odyssee'!Z104*1000</f>
        <v>11273</v>
      </c>
      <c r="AC125">
        <f>'Stromverbräuche Odyssee'!AA104*1000</f>
        <v>10878</v>
      </c>
      <c r="AD125">
        <f>'Stromverbräuche Odyssee'!AB104*1000</f>
        <v>11126</v>
      </c>
      <c r="AE125">
        <f>'Stromverbräuche Odyssee'!AC104*1000</f>
        <v>10988</v>
      </c>
      <c r="AF125">
        <f>'Stromverbräuche Odyssee'!AD104*1000</f>
        <v>11304</v>
      </c>
      <c r="AG125">
        <f>'Stromverbräuche Odyssee'!AE104*1000</f>
        <v>11414</v>
      </c>
      <c r="AH125" t="e">
        <f>'Stromverbräuche Odyssee'!AF104*1000</f>
        <v>#VALUE!</v>
      </c>
      <c r="AK125" s="31">
        <f t="shared" si="86"/>
        <v>0.1377497371188223</v>
      </c>
      <c r="AL125" s="31">
        <f t="shared" si="87"/>
        <v>0.13742078932740412</v>
      </c>
      <c r="AM125" s="31">
        <f t="shared" si="88"/>
        <v>0.13625053436955353</v>
      </c>
      <c r="AN125" s="31">
        <f t="shared" si="89"/>
        <v>0.13423975694631488</v>
      </c>
      <c r="AO125" s="31">
        <f t="shared" si="90"/>
        <v>0.1246322879743875</v>
      </c>
      <c r="AP125" s="31">
        <f t="shared" si="91"/>
        <v>0.11909063057923705</v>
      </c>
      <c r="AQ125" s="31">
        <f t="shared" si="92"/>
        <v>0.11589354584389849</v>
      </c>
      <c r="AR125" s="31">
        <f t="shared" si="93"/>
        <v>0.11379186908718998</v>
      </c>
      <c r="AS125" s="31">
        <f t="shared" si="94"/>
        <v>0.11292444298281674</v>
      </c>
      <c r="AT125" s="31">
        <f t="shared" si="95"/>
        <v>0.11362820892259076</v>
      </c>
      <c r="AU125" s="31">
        <f t="shared" si="96"/>
        <v>0.11376102221863196</v>
      </c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</row>
    <row r="126" spans="1:59" x14ac:dyDescent="0.25">
      <c r="A126" t="s">
        <v>199</v>
      </c>
      <c r="B126" t="s">
        <v>177</v>
      </c>
      <c r="C126" t="s">
        <v>171</v>
      </c>
      <c r="D126" t="s">
        <v>178</v>
      </c>
      <c r="E126">
        <f>'Stromverbräuche Odyssee'!C105*1000</f>
        <v>6610</v>
      </c>
      <c r="F126">
        <f>'Stromverbräuche Odyssee'!D105*1000</f>
        <v>6954</v>
      </c>
      <c r="G126">
        <f>'Stromverbräuche Odyssee'!E105*1000</f>
        <v>7189</v>
      </c>
      <c r="H126">
        <f>'Stromverbräuche Odyssee'!F105*1000</f>
        <v>7337</v>
      </c>
      <c r="I126">
        <f>'Stromverbräuche Odyssee'!G105*1000</f>
        <v>7472</v>
      </c>
      <c r="J126">
        <f>'Stromverbräuche Odyssee'!H105*1000</f>
        <v>8039</v>
      </c>
      <c r="K126">
        <f>'Stromverbräuche Odyssee'!I105*1000</f>
        <v>8067</v>
      </c>
      <c r="L126">
        <f>'Stromverbräuche Odyssee'!J105*1000</f>
        <v>8223</v>
      </c>
      <c r="M126">
        <f>'Stromverbräuche Odyssee'!K105*1000</f>
        <v>8418</v>
      </c>
      <c r="N126">
        <f>'Stromverbräuche Odyssee'!L105*1000</f>
        <v>8738</v>
      </c>
      <c r="O126">
        <f>'Stromverbräuche Odyssee'!M105*1000</f>
        <v>9035.6</v>
      </c>
      <c r="P126">
        <f>'Stromverbräuche Odyssee'!N105*1000</f>
        <v>9180</v>
      </c>
      <c r="Q126">
        <f>'Stromverbräuche Odyssee'!O105*1000</f>
        <v>9571</v>
      </c>
      <c r="R126">
        <f>'Stromverbräuche Odyssee'!P105*1000</f>
        <v>9872</v>
      </c>
      <c r="S126">
        <f>'Stromverbräuche Odyssee'!Q105*1000</f>
        <v>10088</v>
      </c>
      <c r="T126">
        <f>'Stromverbräuche Odyssee'!R105*1000</f>
        <v>10340</v>
      </c>
      <c r="U126">
        <f>'Stromverbräuche Odyssee'!S105*1000</f>
        <v>10896</v>
      </c>
      <c r="V126">
        <f>'Stromverbräuche Odyssee'!T105*1000</f>
        <v>10554</v>
      </c>
      <c r="W126">
        <f>'Stromverbräuche Odyssee'!U105*1000</f>
        <v>11041</v>
      </c>
      <c r="X126">
        <f>'Stromverbräuche Odyssee'!V105*1000</f>
        <v>11196</v>
      </c>
      <c r="Y126">
        <f>'Stromverbräuche Odyssee'!W105*1000</f>
        <v>11241</v>
      </c>
      <c r="Z126">
        <f>'Stromverbräuche Odyssee'!X105*1000</f>
        <v>11189</v>
      </c>
      <c r="AA126">
        <f>'Stromverbräuche Odyssee'!Y105*1000</f>
        <v>11397</v>
      </c>
      <c r="AB126">
        <f>'Stromverbräuche Odyssee'!Z105*1000</f>
        <v>10933</v>
      </c>
      <c r="AC126">
        <f>'Stromverbräuche Odyssee'!AA105*1000</f>
        <v>10772</v>
      </c>
      <c r="AD126">
        <f>'Stromverbräuche Odyssee'!AB105*1000</f>
        <v>11065</v>
      </c>
      <c r="AE126">
        <f>'Stromverbräuche Odyssee'!AC105*1000</f>
        <v>10857</v>
      </c>
      <c r="AF126">
        <f>'Stromverbräuche Odyssee'!AD105*1000</f>
        <v>10822</v>
      </c>
      <c r="AG126">
        <f>'Stromverbräuche Odyssee'!AE105*1000</f>
        <v>10770</v>
      </c>
      <c r="AH126" t="e">
        <f>'Stromverbräuche Odyssee'!AF105*1000</f>
        <v>#VALUE!</v>
      </c>
      <c r="AK126" s="31">
        <f t="shared" si="86"/>
        <v>0.12483746593851407</v>
      </c>
      <c r="AL126" s="31">
        <f t="shared" si="87"/>
        <v>0.12446914952751528</v>
      </c>
      <c r="AM126" s="31">
        <f t="shared" si="88"/>
        <v>0.12321739797652062</v>
      </c>
      <c r="AN126" s="31">
        <f t="shared" si="89"/>
        <v>0.1205464398452903</v>
      </c>
      <c r="AO126" s="31">
        <f t="shared" si="90"/>
        <v>0.11846823903620469</v>
      </c>
      <c r="AP126" s="31">
        <f t="shared" si="91"/>
        <v>0.11549879039499678</v>
      </c>
      <c r="AQ126" s="31">
        <f t="shared" si="92"/>
        <v>0.11476422833521553</v>
      </c>
      <c r="AR126" s="31">
        <f t="shared" si="93"/>
        <v>0.11316798772692406</v>
      </c>
      <c r="AS126" s="31">
        <f t="shared" si="94"/>
        <v>0.11157814683877333</v>
      </c>
      <c r="AT126" s="31">
        <f t="shared" si="95"/>
        <v>0.10878312782734229</v>
      </c>
      <c r="AU126" s="31">
        <f t="shared" si="96"/>
        <v>0.10734240487950467</v>
      </c>
      <c r="AW126" s="41">
        <v>0.3296939156401642</v>
      </c>
      <c r="AX126" s="41">
        <v>0.35526853744657128</v>
      </c>
      <c r="AY126" s="41">
        <v>0.34885384192187785</v>
      </c>
      <c r="AZ126" s="41">
        <v>0.35361747851002867</v>
      </c>
      <c r="BA126" s="41">
        <v>0.35548780487804876</v>
      </c>
      <c r="BB126" s="41">
        <v>0.36056157093044594</v>
      </c>
      <c r="BC126" s="41">
        <v>0.35574081091322474</v>
      </c>
      <c r="BD126" s="41">
        <v>0.35974025974025975</v>
      </c>
      <c r="BE126" s="41">
        <v>0.34649681528662418</v>
      </c>
      <c r="BF126" s="41">
        <v>0.34367239282717044</v>
      </c>
      <c r="BG126" s="41">
        <v>0.34372971623533333</v>
      </c>
    </row>
    <row r="127" spans="1:59" x14ac:dyDescent="0.25">
      <c r="A127" t="s">
        <v>199</v>
      </c>
      <c r="B127" t="s">
        <v>179</v>
      </c>
      <c r="C127" t="s">
        <v>171</v>
      </c>
      <c r="D127" t="s">
        <v>180</v>
      </c>
      <c r="E127" t="str">
        <f>'Stromverbräuche Odyssee'!C106</f>
        <v>n.a.</v>
      </c>
      <c r="F127" t="str">
        <f>'Stromverbräuche Odyssee'!D106</f>
        <v>n.a.</v>
      </c>
      <c r="G127" t="str">
        <f>'Stromverbräuche Odyssee'!E106</f>
        <v>n.a.</v>
      </c>
      <c r="H127" t="str">
        <f>'Stromverbräuche Odyssee'!F106</f>
        <v>n.a.</v>
      </c>
      <c r="I127" t="str">
        <f>'Stromverbräuche Odyssee'!G106</f>
        <v>n.a.</v>
      </c>
      <c r="J127" t="str">
        <f>'Stromverbräuche Odyssee'!H106</f>
        <v>n.a.</v>
      </c>
      <c r="K127" t="str">
        <f>'Stromverbräuche Odyssee'!I106</f>
        <v>n.a.</v>
      </c>
      <c r="L127" t="str">
        <f>'Stromverbräuche Odyssee'!J106</f>
        <v>n.a.</v>
      </c>
      <c r="M127" t="str">
        <f>'Stromverbräuche Odyssee'!K106</f>
        <v>n.a.</v>
      </c>
      <c r="N127" t="str">
        <f>'Stromverbräuche Odyssee'!L106</f>
        <v>n.a.</v>
      </c>
      <c r="O127">
        <f>'Stromverbräuche Odyssee'!M106*1000</f>
        <v>9684</v>
      </c>
      <c r="P127">
        <f>'Stromverbräuche Odyssee'!N106*1000</f>
        <v>10282</v>
      </c>
      <c r="Q127">
        <f>'Stromverbräuche Odyssee'!O106*1000</f>
        <v>11047</v>
      </c>
      <c r="R127">
        <f>'Stromverbräuche Odyssee'!P106*1000</f>
        <v>12007</v>
      </c>
      <c r="S127">
        <f>'Stromverbräuche Odyssee'!Q106*1000</f>
        <v>12491</v>
      </c>
      <c r="T127">
        <f>'Stromverbräuche Odyssee'!R106*1000</f>
        <v>13268</v>
      </c>
      <c r="U127">
        <f>'Stromverbräuche Odyssee'!S106*1000</f>
        <v>14368</v>
      </c>
      <c r="V127">
        <f>'Stromverbräuche Odyssee'!T106*1000</f>
        <v>14979</v>
      </c>
      <c r="W127">
        <f>'Stromverbräuche Odyssee'!U106*1000</f>
        <v>15711</v>
      </c>
      <c r="X127">
        <f>'Stromverbräuche Odyssee'!V106*1000</f>
        <v>16599</v>
      </c>
      <c r="Y127">
        <f>'Stromverbräuche Odyssee'!W106*1000</f>
        <v>17425</v>
      </c>
      <c r="Z127">
        <f>'Stromverbräuche Odyssee'!X106*1000</f>
        <v>18487</v>
      </c>
      <c r="AA127">
        <f>'Stromverbräuche Odyssee'!Y106*1000</f>
        <v>23112</v>
      </c>
      <c r="AB127">
        <f>'Stromverbräuche Odyssee'!Z106*1000</f>
        <v>24700</v>
      </c>
      <c r="AC127">
        <f>'Stromverbräuche Odyssee'!AA106*1000</f>
        <v>26660</v>
      </c>
      <c r="AD127">
        <f>'Stromverbräuche Odyssee'!AB106*1000</f>
        <v>28936</v>
      </c>
      <c r="AE127">
        <f>'Stromverbräuche Odyssee'!AC106*1000</f>
        <v>29300</v>
      </c>
      <c r="AF127">
        <f>'Stromverbräuche Odyssee'!AD106*1000</f>
        <v>29608</v>
      </c>
      <c r="AG127">
        <f>'Stromverbräuche Odyssee'!AE106*1000</f>
        <v>29390</v>
      </c>
      <c r="AH127" t="e">
        <f>'Stromverbräuche Odyssee'!AF106*1000</f>
        <v>#VALUE!</v>
      </c>
      <c r="AK127" s="31">
        <f t="shared" si="86"/>
        <v>0.1776398358264645</v>
      </c>
      <c r="AL127" s="31">
        <f t="shared" si="87"/>
        <v>0.18453585325180655</v>
      </c>
      <c r="AM127" s="31">
        <f t="shared" si="88"/>
        <v>0.19100286093237895</v>
      </c>
      <c r="AN127" s="31">
        <f t="shared" si="89"/>
        <v>0.19917258319956044</v>
      </c>
      <c r="AO127" s="31">
        <f t="shared" si="90"/>
        <v>0.2402419882955833</v>
      </c>
      <c r="AP127" s="31">
        <f t="shared" si="91"/>
        <v>0.26093662514921984</v>
      </c>
      <c r="AQ127" s="31">
        <f t="shared" si="92"/>
        <v>0.2840340073725256</v>
      </c>
      <c r="AR127" s="31">
        <f t="shared" si="93"/>
        <v>0.29594477115827156</v>
      </c>
      <c r="AS127" s="31">
        <f t="shared" si="94"/>
        <v>0.30111814519444219</v>
      </c>
      <c r="AT127" s="31">
        <f t="shared" si="95"/>
        <v>0.2976206661164249</v>
      </c>
      <c r="AU127" s="31">
        <f t="shared" si="96"/>
        <v>0.29292416707601132</v>
      </c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</row>
    <row r="128" spans="1:59" x14ac:dyDescent="0.25">
      <c r="A128" t="s">
        <v>199</v>
      </c>
      <c r="B128" t="s">
        <v>181</v>
      </c>
      <c r="C128" t="s">
        <v>171</v>
      </c>
      <c r="D128" t="s">
        <v>182</v>
      </c>
      <c r="E128" t="str">
        <f>'Stromverbräuche Odyssee'!C107</f>
        <v>n.a.</v>
      </c>
      <c r="F128" t="str">
        <f>'Stromverbräuche Odyssee'!D107</f>
        <v>n.a.</v>
      </c>
      <c r="G128" t="str">
        <f>'Stromverbräuche Odyssee'!E107</f>
        <v>n.a.</v>
      </c>
      <c r="H128" t="str">
        <f>'Stromverbräuche Odyssee'!F107</f>
        <v>n.a.</v>
      </c>
      <c r="I128" t="str">
        <f>'Stromverbräuche Odyssee'!G107</f>
        <v>n.a.</v>
      </c>
      <c r="J128" t="str">
        <f>'Stromverbräuche Odyssee'!H107</f>
        <v>n.a.</v>
      </c>
      <c r="K128" t="str">
        <f>'Stromverbräuche Odyssee'!I107</f>
        <v>n.a.</v>
      </c>
      <c r="L128" t="str">
        <f>'Stromverbräuche Odyssee'!J107</f>
        <v>n.a.</v>
      </c>
      <c r="M128" t="str">
        <f>'Stromverbräuche Odyssee'!K107</f>
        <v>n.a.</v>
      </c>
      <c r="N128" t="str">
        <f>'Stromverbräuche Odyssee'!L107</f>
        <v>n.a.</v>
      </c>
      <c r="O128">
        <f>'Stromverbräuche Odyssee'!M107*1000</f>
        <v>1864</v>
      </c>
      <c r="P128">
        <f>'Stromverbräuche Odyssee'!N107*1000</f>
        <v>1948</v>
      </c>
      <c r="Q128">
        <f>'Stromverbräuche Odyssee'!O107*1000</f>
        <v>2062</v>
      </c>
      <c r="R128">
        <f>'Stromverbräuche Odyssee'!P107*1000</f>
        <v>2192</v>
      </c>
      <c r="S128">
        <f>'Stromverbräuche Odyssee'!Q107*1000</f>
        <v>2298</v>
      </c>
      <c r="T128">
        <f>'Stromverbräuche Odyssee'!R107*1000</f>
        <v>2340</v>
      </c>
      <c r="U128">
        <f>'Stromverbräuche Odyssee'!S107*1000</f>
        <v>2467</v>
      </c>
      <c r="V128">
        <f>'Stromverbräuche Odyssee'!T107*1000</f>
        <v>2498</v>
      </c>
      <c r="W128">
        <f>'Stromverbräuche Odyssee'!U107*1000</f>
        <v>2616</v>
      </c>
      <c r="X128">
        <f>'Stromverbräuche Odyssee'!V107*1000</f>
        <v>2606</v>
      </c>
      <c r="Y128">
        <f>'Stromverbräuche Odyssee'!W107*1000</f>
        <v>2627</v>
      </c>
      <c r="Z128">
        <f>'Stromverbräuche Odyssee'!X107*1000</f>
        <v>2589</v>
      </c>
      <c r="AA128">
        <f>'Stromverbräuche Odyssee'!Y107*1000</f>
        <v>2521</v>
      </c>
      <c r="AB128">
        <f>'Stromverbräuche Odyssee'!Z107*1000</f>
        <v>2435</v>
      </c>
      <c r="AC128">
        <f>'Stromverbräuche Odyssee'!AA107*1000</f>
        <v>2388</v>
      </c>
      <c r="AD128">
        <f>'Stromverbräuche Odyssee'!AB107*1000</f>
        <v>2466</v>
      </c>
      <c r="AE128">
        <f>'Stromverbräuche Odyssee'!AC107*1000</f>
        <v>2416</v>
      </c>
      <c r="AF128">
        <f>'Stromverbräuche Odyssee'!AD107*1000</f>
        <v>2437</v>
      </c>
      <c r="AG128">
        <f>'Stromverbräuche Odyssee'!AE107*1000</f>
        <v>2419</v>
      </c>
      <c r="AH128" t="e">
        <f>'Stromverbräuche Odyssee'!AF107*1000</f>
        <v>#VALUE!</v>
      </c>
      <c r="AK128" s="31">
        <f t="shared" si="86"/>
        <v>2.9578372511108848E-2</v>
      </c>
      <c r="AL128" s="31">
        <f t="shared" si="87"/>
        <v>2.8971650917176208E-2</v>
      </c>
      <c r="AM128" s="31">
        <f t="shared" si="88"/>
        <v>2.8795668044152626E-2</v>
      </c>
      <c r="AN128" s="31">
        <f t="shared" si="89"/>
        <v>2.7892996046068153E-2</v>
      </c>
      <c r="AO128" s="31">
        <f t="shared" si="90"/>
        <v>2.6205004001954201E-2</v>
      </c>
      <c r="AP128" s="31">
        <f t="shared" si="91"/>
        <v>2.5723914260661954E-2</v>
      </c>
      <c r="AQ128" s="31">
        <f t="shared" si="92"/>
        <v>2.5441605761650082E-2</v>
      </c>
      <c r="AR128" s="31">
        <f t="shared" si="93"/>
        <v>2.522117105599591E-2</v>
      </c>
      <c r="AS128" s="31">
        <f t="shared" si="94"/>
        <v>2.4829400641289155E-2</v>
      </c>
      <c r="AT128" s="31">
        <f t="shared" si="95"/>
        <v>2.4496810433860022E-2</v>
      </c>
      <c r="AU128" s="31">
        <f t="shared" si="96"/>
        <v>2.4109682210169153E-2</v>
      </c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</row>
    <row r="129" spans="1:59" x14ac:dyDescent="0.25">
      <c r="A129" t="s">
        <v>199</v>
      </c>
      <c r="B129" t="s">
        <v>183</v>
      </c>
      <c r="C129" t="s">
        <v>2</v>
      </c>
      <c r="D129" t="s">
        <v>184</v>
      </c>
      <c r="E129" s="29">
        <f>E130-SUM(E122:E128)</f>
        <v>17575</v>
      </c>
      <c r="F129" s="29">
        <f t="shared" ref="F129:AH129" si="97">F130-SUM(F122:F128)</f>
        <v>18795</v>
      </c>
      <c r="G129" s="29">
        <f t="shared" si="97"/>
        <v>19969</v>
      </c>
      <c r="H129" s="29">
        <f t="shared" si="97"/>
        <v>20616</v>
      </c>
      <c r="I129" s="29">
        <f t="shared" si="97"/>
        <v>21433</v>
      </c>
      <c r="J129" s="29">
        <f t="shared" si="97"/>
        <v>22828</v>
      </c>
      <c r="K129" s="29">
        <f t="shared" si="97"/>
        <v>23595</v>
      </c>
      <c r="L129" s="29">
        <f t="shared" si="97"/>
        <v>24742</v>
      </c>
      <c r="M129" s="29">
        <f t="shared" si="97"/>
        <v>25714</v>
      </c>
      <c r="N129" s="29">
        <f t="shared" si="97"/>
        <v>21882</v>
      </c>
      <c r="O129" s="29">
        <f t="shared" si="97"/>
        <v>249.40000000000146</v>
      </c>
      <c r="P129" s="29">
        <f t="shared" si="97"/>
        <v>227</v>
      </c>
      <c r="Q129" s="29">
        <f t="shared" si="97"/>
        <v>228</v>
      </c>
      <c r="R129" s="29">
        <f t="shared" si="97"/>
        <v>250</v>
      </c>
      <c r="S129" s="29">
        <f t="shared" si="97"/>
        <v>331</v>
      </c>
      <c r="T129" s="29">
        <f t="shared" si="97"/>
        <v>339</v>
      </c>
      <c r="U129" s="29">
        <f t="shared" si="97"/>
        <v>315</v>
      </c>
      <c r="V129" s="29">
        <f t="shared" si="97"/>
        <v>306</v>
      </c>
      <c r="W129" s="29">
        <f t="shared" si="97"/>
        <v>310</v>
      </c>
      <c r="X129" s="29">
        <f t="shared" si="97"/>
        <v>340</v>
      </c>
      <c r="Y129" s="29">
        <f t="shared" si="97"/>
        <v>304</v>
      </c>
      <c r="Z129" s="29">
        <f t="shared" si="97"/>
        <v>449</v>
      </c>
      <c r="AA129" s="29">
        <f t="shared" si="97"/>
        <v>575</v>
      </c>
      <c r="AB129" s="29">
        <f t="shared" si="97"/>
        <v>577</v>
      </c>
      <c r="AC129" s="29">
        <f t="shared" si="97"/>
        <v>482</v>
      </c>
      <c r="AD129" s="29">
        <f t="shared" si="97"/>
        <v>437</v>
      </c>
      <c r="AE129" s="29">
        <f t="shared" si="97"/>
        <v>452</v>
      </c>
      <c r="AF129" s="29">
        <f t="shared" si="97"/>
        <v>504.44500000000698</v>
      </c>
      <c r="AG129" s="29">
        <f t="shared" si="97"/>
        <v>547.86199999999371</v>
      </c>
      <c r="AH129" s="29" t="e">
        <f t="shared" si="97"/>
        <v>#VALUE!</v>
      </c>
      <c r="AK129" s="31">
        <f t="shared" si="86"/>
        <v>3.5050823694356818E-3</v>
      </c>
      <c r="AL129" s="31">
        <f t="shared" si="87"/>
        <v>3.7798777098387993E-3</v>
      </c>
      <c r="AM129" s="31">
        <f t="shared" si="88"/>
        <v>3.3322737287485339E-3</v>
      </c>
      <c r="AN129" s="31">
        <f t="shared" si="89"/>
        <v>4.8373716588198537E-3</v>
      </c>
      <c r="AO129" s="31">
        <f t="shared" si="90"/>
        <v>5.9769445859276741E-3</v>
      </c>
      <c r="AP129" s="31">
        <f t="shared" si="91"/>
        <v>6.095564077372463E-3</v>
      </c>
      <c r="AQ129" s="31">
        <f t="shared" si="92"/>
        <v>5.13519848287912E-3</v>
      </c>
      <c r="AR129" s="31">
        <f t="shared" si="93"/>
        <v>4.4694451546918946E-3</v>
      </c>
      <c r="AS129" s="31">
        <f t="shared" si="94"/>
        <v>4.6452355504398588E-3</v>
      </c>
      <c r="AT129" s="31">
        <f t="shared" si="95"/>
        <v>5.0706990313125521E-3</v>
      </c>
      <c r="AU129" s="31">
        <f t="shared" si="96"/>
        <v>5.4604293985231669E-3</v>
      </c>
      <c r="AW129" s="33">
        <v>3.4982642777155633E-2</v>
      </c>
      <c r="AX129" s="33">
        <v>3.595930124512161E-2</v>
      </c>
      <c r="AY129" s="33">
        <v>3.85079772602238E-2</v>
      </c>
      <c r="AZ129" s="33">
        <v>3.8841511461317986E-2</v>
      </c>
      <c r="BA129" s="33">
        <v>4.0270803443328583E-2</v>
      </c>
      <c r="BB129" s="33">
        <v>4.0706001101119431E-2</v>
      </c>
      <c r="BC129" s="33">
        <v>3.5732853353543002E-2</v>
      </c>
      <c r="BD129" s="33">
        <v>4.2290470093287034E-2</v>
      </c>
      <c r="BE129" s="33">
        <v>4.1410373066423888E-2</v>
      </c>
      <c r="BF129" s="33">
        <v>4.2886258927501079E-2</v>
      </c>
      <c r="BG129" s="33">
        <v>4.2955812598818248E-2</v>
      </c>
    </row>
    <row r="130" spans="1:59" x14ac:dyDescent="0.25">
      <c r="A130" t="s">
        <v>199</v>
      </c>
      <c r="B130" t="s">
        <v>185</v>
      </c>
      <c r="C130" t="s">
        <v>2</v>
      </c>
      <c r="D130" t="s">
        <v>186</v>
      </c>
      <c r="E130" s="29">
        <f>'Energieverbrauch_GHD+A(Landw+F)'!C76</f>
        <v>44255</v>
      </c>
      <c r="F130" s="29">
        <f>'Energieverbrauch_GHD+A(Landw+F)'!D76</f>
        <v>46737</v>
      </c>
      <c r="G130" s="29">
        <f>'Energieverbrauch_GHD+A(Landw+F)'!E76</f>
        <v>49251</v>
      </c>
      <c r="H130" s="29">
        <f>'Energieverbrauch_GHD+A(Landw+F)'!F76</f>
        <v>50947</v>
      </c>
      <c r="I130" s="29">
        <f>'Energieverbrauch_GHD+A(Landw+F)'!G76</f>
        <v>52770</v>
      </c>
      <c r="J130" s="29">
        <f>'Energieverbrauch_GHD+A(Landw+F)'!H76</f>
        <v>53703</v>
      </c>
      <c r="K130" s="29">
        <f>'Energieverbrauch_GHD+A(Landw+F)'!I76</f>
        <v>55505</v>
      </c>
      <c r="L130" s="29">
        <f>'Energieverbrauch_GHD+A(Landw+F)'!J76</f>
        <v>58065</v>
      </c>
      <c r="M130" s="29">
        <f>'Energieverbrauch_GHD+A(Landw+F)'!K76</f>
        <v>60562</v>
      </c>
      <c r="N130" s="29">
        <f>'Energieverbrauch_GHD+A(Landw+F)'!L76</f>
        <v>58580</v>
      </c>
      <c r="O130" s="29">
        <f>'Energieverbrauch_GHD+A(Landw+F)'!M76</f>
        <v>61502</v>
      </c>
      <c r="P130" s="29">
        <f>'Energieverbrauch_GHD+A(Landw+F)'!N76</f>
        <v>64399</v>
      </c>
      <c r="Q130" s="29">
        <f>'Energieverbrauch_GHD+A(Landw+F)'!O76</f>
        <v>67720</v>
      </c>
      <c r="R130" s="29">
        <f>'Energieverbrauch_GHD+A(Landw+F)'!P76</f>
        <v>72588</v>
      </c>
      <c r="S130" s="29">
        <f>'Energieverbrauch_GHD+A(Landw+F)'!Q76</f>
        <v>75140</v>
      </c>
      <c r="T130" s="29">
        <f>'Energieverbrauch_GHD+A(Landw+F)'!R76</f>
        <v>79239</v>
      </c>
      <c r="U130" s="29">
        <f>'Energieverbrauch_GHD+A(Landw+F)'!S76</f>
        <v>83561</v>
      </c>
      <c r="V130" s="29">
        <f>'Energieverbrauch_GHD+A(Landw+F)'!T76</f>
        <v>85524</v>
      </c>
      <c r="W130" s="29">
        <f>'Energieverbrauch_GHD+A(Landw+F)'!U76</f>
        <v>88443</v>
      </c>
      <c r="X130" s="29">
        <f>'Energieverbrauch_GHD+A(Landw+F)'!V76</f>
        <v>89950</v>
      </c>
      <c r="Y130" s="29">
        <f>'Energieverbrauch_GHD+A(Landw+F)'!W76</f>
        <v>91229</v>
      </c>
      <c r="Z130" s="29">
        <f>'Energieverbrauch_GHD+A(Landw+F)'!X76</f>
        <v>92819</v>
      </c>
      <c r="AA130" s="29">
        <f>'Energieverbrauch_GHD+A(Landw+F)'!Y76</f>
        <v>96203</v>
      </c>
      <c r="AB130" s="29">
        <f>'Energieverbrauch_GHD+A(Landw+F)'!Z76</f>
        <v>94659</v>
      </c>
      <c r="AC130" s="29">
        <f>'Energieverbrauch_GHD+A(Landw+F)'!AA76</f>
        <v>93862</v>
      </c>
      <c r="AD130" s="29">
        <f>'Energieverbrauch_GHD+A(Landw+F)'!AB76</f>
        <v>97775</v>
      </c>
      <c r="AE130" s="29">
        <f>'Energieverbrauch_GHD+A(Landw+F)'!AC76</f>
        <v>97304</v>
      </c>
      <c r="AF130" s="29">
        <f>'Energieverbrauch_GHD+A(Landw+F)'!AD76</f>
        <v>99482.339000000007</v>
      </c>
      <c r="AG130" s="29">
        <f>'Energieverbrauch_GHD+A(Landw+F)'!AE76</f>
        <v>100333.13499999999</v>
      </c>
      <c r="AH130" s="29" t="e">
        <f>'Energieverbrauch_GHD+A(Landw+F)'!AF76</f>
        <v>#VALUE!</v>
      </c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W130" s="33"/>
    </row>
    <row r="131" spans="1:59" x14ac:dyDescent="0.25">
      <c r="A131" t="s">
        <v>200</v>
      </c>
      <c r="B131" t="s">
        <v>168</v>
      </c>
      <c r="C131" t="s">
        <v>2</v>
      </c>
      <c r="D131" t="s">
        <v>169</v>
      </c>
      <c r="AW131" s="33">
        <v>0.14921323928377644</v>
      </c>
      <c r="AX131" s="33">
        <v>0.14941064033131571</v>
      </c>
      <c r="AY131" s="33">
        <v>0.15026272449219669</v>
      </c>
      <c r="AZ131" s="33">
        <v>0.14772454610893385</v>
      </c>
      <c r="BA131" s="33">
        <v>0.14538486627527725</v>
      </c>
      <c r="BB131" s="33">
        <v>0.15156794425087108</v>
      </c>
      <c r="BC131" s="33">
        <v>0.14777998674618953</v>
      </c>
      <c r="BD131" s="33">
        <v>0.15030949357343021</v>
      </c>
      <c r="BE131" s="33">
        <v>0.14574038088485156</v>
      </c>
      <c r="BF131" s="33">
        <v>0.14131664576863723</v>
      </c>
      <c r="BG131" s="33">
        <v>0.14110161813819455</v>
      </c>
    </row>
    <row r="132" spans="1:59" x14ac:dyDescent="0.25">
      <c r="A132" t="s">
        <v>200</v>
      </c>
      <c r="B132" t="s">
        <v>170</v>
      </c>
      <c r="C132" t="s">
        <v>171</v>
      </c>
      <c r="D132" t="s">
        <v>172</v>
      </c>
      <c r="AW132" s="41">
        <v>0.48503216804898841</v>
      </c>
      <c r="AX132" s="41">
        <v>0.47592386110226181</v>
      </c>
      <c r="AY132" s="41">
        <v>0.47393145635636419</v>
      </c>
      <c r="AZ132" s="41">
        <v>0.49419339358553943</v>
      </c>
      <c r="BA132" s="41">
        <v>0.50459882583170257</v>
      </c>
      <c r="BB132" s="41">
        <v>0.46942093910735017</v>
      </c>
      <c r="BC132" s="41">
        <v>0.47033631544068927</v>
      </c>
      <c r="BD132" s="41">
        <v>0.4633811705397024</v>
      </c>
      <c r="BE132" s="41">
        <v>0.4722597562443977</v>
      </c>
      <c r="BF132" s="41">
        <v>0.46309165310765871</v>
      </c>
      <c r="BG132" s="41">
        <v>0.46058101209945301</v>
      </c>
    </row>
    <row r="133" spans="1:59" x14ac:dyDescent="0.25">
      <c r="A133" t="s">
        <v>200</v>
      </c>
      <c r="B133" t="s">
        <v>173</v>
      </c>
      <c r="C133" t="s">
        <v>171</v>
      </c>
      <c r="D133" t="s">
        <v>174</v>
      </c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</row>
    <row r="134" spans="1:59" x14ac:dyDescent="0.25">
      <c r="A134" t="s">
        <v>200</v>
      </c>
      <c r="B134" t="s">
        <v>175</v>
      </c>
      <c r="C134" t="s">
        <v>171</v>
      </c>
      <c r="D134" t="s">
        <v>176</v>
      </c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</row>
    <row r="135" spans="1:59" x14ac:dyDescent="0.25">
      <c r="A135" t="s">
        <v>200</v>
      </c>
      <c r="B135" t="s">
        <v>177</v>
      </c>
      <c r="C135" t="s">
        <v>171</v>
      </c>
      <c r="D135" t="s">
        <v>178</v>
      </c>
      <c r="AW135" s="41">
        <v>0.2007828850476707</v>
      </c>
      <c r="AX135" s="41">
        <v>0.20424498247849632</v>
      </c>
      <c r="AY135" s="41">
        <v>0.20585052152772332</v>
      </c>
      <c r="AZ135" s="41">
        <v>0.20358314004638889</v>
      </c>
      <c r="BA135" s="41">
        <v>0.20520221787345072</v>
      </c>
      <c r="BB135" s="41">
        <v>0.20204911232785799</v>
      </c>
      <c r="BC135" s="41">
        <v>0.19521206096752816</v>
      </c>
      <c r="BD135" s="41">
        <v>0.20889257872451114</v>
      </c>
      <c r="BE135" s="41">
        <v>0.23130526977671345</v>
      </c>
      <c r="BF135" s="41">
        <v>0.2334102152589447</v>
      </c>
      <c r="BG135" s="41">
        <v>0.23226053326123408</v>
      </c>
    </row>
    <row r="136" spans="1:59" x14ac:dyDescent="0.25">
      <c r="A136" t="s">
        <v>200</v>
      </c>
      <c r="B136" t="s">
        <v>179</v>
      </c>
      <c r="C136" t="s">
        <v>171</v>
      </c>
      <c r="D136" t="s">
        <v>180</v>
      </c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</row>
    <row r="137" spans="1:59" x14ac:dyDescent="0.25">
      <c r="A137" t="s">
        <v>200</v>
      </c>
      <c r="B137" t="s">
        <v>181</v>
      </c>
      <c r="C137" t="s">
        <v>171</v>
      </c>
      <c r="D137" t="s">
        <v>182</v>
      </c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</row>
    <row r="138" spans="1:59" x14ac:dyDescent="0.25">
      <c r="A138" t="s">
        <v>200</v>
      </c>
      <c r="B138" t="s">
        <v>183</v>
      </c>
      <c r="C138" t="s">
        <v>2</v>
      </c>
      <c r="D138" t="s">
        <v>184</v>
      </c>
      <c r="AW138" s="33">
        <v>0.16497170761956445</v>
      </c>
      <c r="AX138" s="33">
        <v>0.17042051608792602</v>
      </c>
      <c r="AY138" s="33">
        <v>0.16995529762371581</v>
      </c>
      <c r="AZ138" s="33">
        <v>0.15449892025913772</v>
      </c>
      <c r="BA138" s="33">
        <v>0.14481409001956963</v>
      </c>
      <c r="BB138" s="33">
        <v>0.17696200431392073</v>
      </c>
      <c r="BC138" s="33">
        <v>0.1866716368455931</v>
      </c>
      <c r="BD138" s="33">
        <v>0.17741675716235614</v>
      </c>
      <c r="BE138" s="33">
        <v>0.15069459309403727</v>
      </c>
      <c r="BF138" s="33">
        <v>0.16218148586475925</v>
      </c>
      <c r="BG138" s="33">
        <v>0.16605683650111833</v>
      </c>
    </row>
    <row r="139" spans="1:59" x14ac:dyDescent="0.25">
      <c r="A139" t="s">
        <v>200</v>
      </c>
      <c r="B139" t="s">
        <v>185</v>
      </c>
      <c r="C139" t="s">
        <v>2</v>
      </c>
      <c r="D139" t="s">
        <v>186</v>
      </c>
    </row>
    <row r="140" spans="1:59" x14ac:dyDescent="0.25">
      <c r="A140" t="s">
        <v>201</v>
      </c>
      <c r="B140" t="s">
        <v>168</v>
      </c>
      <c r="C140" t="s">
        <v>2</v>
      </c>
      <c r="D140" t="s">
        <v>169</v>
      </c>
    </row>
    <row r="141" spans="1:59" x14ac:dyDescent="0.25">
      <c r="A141" t="s">
        <v>201</v>
      </c>
      <c r="B141" t="s">
        <v>170</v>
      </c>
      <c r="C141" t="s">
        <v>171</v>
      </c>
      <c r="D141" t="s">
        <v>172</v>
      </c>
    </row>
    <row r="142" spans="1:59" x14ac:dyDescent="0.25">
      <c r="A142" t="s">
        <v>201</v>
      </c>
      <c r="B142" t="s">
        <v>173</v>
      </c>
      <c r="C142" t="s">
        <v>171</v>
      </c>
      <c r="D142" t="s">
        <v>174</v>
      </c>
    </row>
    <row r="143" spans="1:59" x14ac:dyDescent="0.25">
      <c r="A143" t="s">
        <v>201</v>
      </c>
      <c r="B143" t="s">
        <v>175</v>
      </c>
      <c r="C143" t="s">
        <v>171</v>
      </c>
      <c r="D143" t="s">
        <v>176</v>
      </c>
    </row>
    <row r="144" spans="1:59" x14ac:dyDescent="0.25">
      <c r="A144" t="s">
        <v>201</v>
      </c>
      <c r="B144" t="s">
        <v>177</v>
      </c>
      <c r="C144" t="s">
        <v>171</v>
      </c>
      <c r="D144" t="s">
        <v>178</v>
      </c>
    </row>
    <row r="145" spans="1:59" x14ac:dyDescent="0.25">
      <c r="A145" t="s">
        <v>201</v>
      </c>
      <c r="B145" t="s">
        <v>179</v>
      </c>
      <c r="C145" t="s">
        <v>171</v>
      </c>
      <c r="D145" t="s">
        <v>180</v>
      </c>
    </row>
    <row r="146" spans="1:59" x14ac:dyDescent="0.25">
      <c r="A146" t="s">
        <v>201</v>
      </c>
      <c r="B146" t="s">
        <v>181</v>
      </c>
      <c r="C146" t="s">
        <v>171</v>
      </c>
      <c r="D146" t="s">
        <v>182</v>
      </c>
    </row>
    <row r="147" spans="1:59" x14ac:dyDescent="0.25">
      <c r="A147" t="s">
        <v>201</v>
      </c>
      <c r="B147" t="s">
        <v>183</v>
      </c>
      <c r="C147" t="s">
        <v>2</v>
      </c>
      <c r="D147" t="s">
        <v>184</v>
      </c>
    </row>
    <row r="148" spans="1:59" x14ac:dyDescent="0.25">
      <c r="A148" t="s">
        <v>201</v>
      </c>
      <c r="B148" t="s">
        <v>185</v>
      </c>
      <c r="C148" t="s">
        <v>2</v>
      </c>
      <c r="D148" t="s">
        <v>186</v>
      </c>
    </row>
    <row r="149" spans="1:59" x14ac:dyDescent="0.25">
      <c r="A149" t="s">
        <v>202</v>
      </c>
      <c r="B149" t="s">
        <v>168</v>
      </c>
      <c r="C149" t="s">
        <v>2</v>
      </c>
      <c r="D149" t="s">
        <v>169</v>
      </c>
      <c r="E149" s="29">
        <f>Fischerei!C106+Landwirtschaft!C100</f>
        <v>73</v>
      </c>
      <c r="F149" s="29">
        <f>Fischerei!D106+Landwirtschaft!D100</f>
        <v>74</v>
      </c>
      <c r="G149" s="29">
        <f>Fischerei!E106+Landwirtschaft!E100</f>
        <v>75</v>
      </c>
      <c r="H149" s="29">
        <f>Fischerei!F106+Landwirtschaft!F100</f>
        <v>74</v>
      </c>
      <c r="I149" s="29">
        <f>Fischerei!G106+Landwirtschaft!G100</f>
        <v>74</v>
      </c>
      <c r="J149" s="29">
        <f>Fischerei!H106+Landwirtschaft!H100</f>
        <v>73</v>
      </c>
      <c r="K149" s="29">
        <f>Fischerei!I106+Landwirtschaft!I100</f>
        <v>73</v>
      </c>
      <c r="L149" s="29">
        <f>Fischerei!J106+Landwirtschaft!J100</f>
        <v>69</v>
      </c>
      <c r="M149" s="29">
        <f>Fischerei!K106+Landwirtschaft!K100</f>
        <v>69</v>
      </c>
      <c r="N149" s="29">
        <f>Fischerei!L106+Landwirtschaft!L100</f>
        <v>68</v>
      </c>
      <c r="O149" s="29">
        <f>Fischerei!M106+Landwirtschaft!M100</f>
        <v>33.603000000000002</v>
      </c>
      <c r="P149" s="29">
        <f>Fischerei!N106+Landwirtschaft!N100</f>
        <v>38.779000000000003</v>
      </c>
      <c r="Q149" s="29">
        <f>Fischerei!O106+Landwirtschaft!O100</f>
        <v>31.277999999999999</v>
      </c>
      <c r="R149" s="29">
        <f>Fischerei!P106+Landwirtschaft!P100</f>
        <v>33.521000000000001</v>
      </c>
      <c r="S149" s="29">
        <f>Fischerei!Q106+Landwirtschaft!Q100</f>
        <v>37.509</v>
      </c>
      <c r="T149" s="29">
        <f>Fischerei!R106+Landwirtschaft!R100</f>
        <v>31.978000000000002</v>
      </c>
      <c r="U149" s="29">
        <f>Fischerei!S106+Landwirtschaft!S100</f>
        <v>29.99</v>
      </c>
      <c r="V149" s="29">
        <f>Fischerei!T106+Landwirtschaft!T100</f>
        <v>29.74</v>
      </c>
      <c r="W149" s="29">
        <f>Fischerei!U106+Landwirtschaft!U100</f>
        <v>29.608000000000001</v>
      </c>
      <c r="X149" s="29">
        <f>Fischerei!V106+Landwirtschaft!V100</f>
        <v>43.673999999999999</v>
      </c>
      <c r="Y149" s="29">
        <f>Fischerei!W106+Landwirtschaft!W100</f>
        <v>46.311999999999998</v>
      </c>
      <c r="Z149" s="29">
        <f>Fischerei!X106+Landwirtschaft!X100</f>
        <v>53.344000000000001</v>
      </c>
      <c r="AA149" s="29">
        <f>Fischerei!Y106+Landwirtschaft!Y100</f>
        <v>44.875</v>
      </c>
      <c r="AB149" s="29">
        <f>Fischerei!Z106+Landwirtschaft!Z100</f>
        <v>50.768000000000001</v>
      </c>
      <c r="AC149" s="29">
        <f>Fischerei!AA106+Landwirtschaft!AA100</f>
        <v>50.771999999999998</v>
      </c>
      <c r="AD149" s="29">
        <f>Fischerei!AB106+Landwirtschaft!AB100</f>
        <v>48.811999999999998</v>
      </c>
      <c r="AE149" s="29">
        <f>Fischerei!AC106+Landwirtschaft!AC100</f>
        <v>48.274000000000001</v>
      </c>
      <c r="AF149" s="29">
        <f>Fischerei!AD106+Landwirtschaft!AD100</f>
        <v>47.155000000000001</v>
      </c>
      <c r="AG149" s="29">
        <f>Fischerei!AE106+Landwirtschaft!AE100</f>
        <v>43.123000000000005</v>
      </c>
      <c r="AH149" s="29">
        <f>Fischerei!AF106+Landwirtschaft!AF100</f>
        <v>45.036999999999999</v>
      </c>
      <c r="AK149" s="31">
        <f>W149/$W$157</f>
        <v>1.4056196300611183E-2</v>
      </c>
      <c r="AL149" s="31">
        <f>X149/$X$157</f>
        <v>2.1849891435947209E-2</v>
      </c>
      <c r="AM149" s="31">
        <f>Y149/$Y$157</f>
        <v>2.2781853618031075E-2</v>
      </c>
      <c r="AN149" s="31">
        <f>Z149/$Z$157</f>
        <v>2.7683629013215427E-2</v>
      </c>
      <c r="AO149" s="31">
        <f>AA149/$AA$157</f>
        <v>2.261832217664116E-2</v>
      </c>
      <c r="AP149" s="31">
        <f>AB149/$AB$157</f>
        <v>2.498074827103482E-2</v>
      </c>
      <c r="AQ149" s="31">
        <f>AC149/$AC$157</f>
        <v>2.5846204595932884E-2</v>
      </c>
      <c r="AR149" s="31">
        <f>AD149/$AD$157</f>
        <v>2.5027546606191463E-2</v>
      </c>
      <c r="AS149" s="31">
        <f>AE149/$AE$157</f>
        <v>2.6507513958259208E-2</v>
      </c>
      <c r="AT149" s="31">
        <f>AF149/$AF$157</f>
        <v>2.0731764686227346E-2</v>
      </c>
      <c r="AU149" s="31">
        <f>AG149/$AG$157</f>
        <v>1.8766852871494301E-2</v>
      </c>
      <c r="AW149" s="33">
        <v>2.7652668906308325E-2</v>
      </c>
      <c r="AX149" s="33">
        <v>2.7839249210183981E-2</v>
      </c>
      <c r="AY149" s="33">
        <v>2.6978910691362556E-2</v>
      </c>
      <c r="AZ149" s="33">
        <v>2.6631267908309456E-2</v>
      </c>
      <c r="BA149" s="33">
        <v>2.4973098995695841E-2</v>
      </c>
      <c r="BB149" s="33">
        <v>2.5416223160212883E-2</v>
      </c>
      <c r="BC149" s="33">
        <v>2.6942402425161046E-2</v>
      </c>
      <c r="BD149" s="33">
        <v>2.5863910737150175E-2</v>
      </c>
      <c r="BE149" s="33">
        <v>2.5996360327570519E-2</v>
      </c>
      <c r="BF149" s="33">
        <v>2.4286228098720608E-2</v>
      </c>
      <c r="BG149" s="33">
        <v>2.47815594574353E-2</v>
      </c>
    </row>
    <row r="150" spans="1:59" x14ac:dyDescent="0.25">
      <c r="A150" t="s">
        <v>202</v>
      </c>
      <c r="B150" t="s">
        <v>170</v>
      </c>
      <c r="C150" t="s">
        <v>171</v>
      </c>
      <c r="D150" t="s">
        <v>172</v>
      </c>
      <c r="E150" t="str">
        <f>'Stromverbräuche Odyssee'!C129</f>
        <v>n.a.</v>
      </c>
      <c r="F150" t="str">
        <f>'Stromverbräuche Odyssee'!D129</f>
        <v>n.a.</v>
      </c>
      <c r="G150" t="str">
        <f>'Stromverbräuche Odyssee'!E129</f>
        <v>n.a.</v>
      </c>
      <c r="H150" t="str">
        <f>'Stromverbräuche Odyssee'!F129</f>
        <v>n.a.</v>
      </c>
      <c r="I150" t="str">
        <f>'Stromverbräuche Odyssee'!G129</f>
        <v>n.a.</v>
      </c>
      <c r="J150" t="str">
        <f>'Stromverbräuche Odyssee'!H129</f>
        <v>n.a.</v>
      </c>
      <c r="K150" t="str">
        <f>'Stromverbräuche Odyssee'!I129</f>
        <v>n.a.</v>
      </c>
      <c r="L150" t="str">
        <f>'Stromverbräuche Odyssee'!J129</f>
        <v>n.a.</v>
      </c>
      <c r="M150" t="str">
        <f>'Stromverbräuche Odyssee'!K129</f>
        <v>n.a.</v>
      </c>
      <c r="N150" t="str">
        <f>'Stromverbräuche Odyssee'!L129</f>
        <v>n.a.</v>
      </c>
      <c r="O150">
        <f>'Stromverbräuche Odyssee'!M129*1000</f>
        <v>353.7</v>
      </c>
      <c r="P150">
        <f>'Stromverbräuche Odyssee'!N129*1000</f>
        <v>395</v>
      </c>
      <c r="Q150">
        <f>'Stromverbräuche Odyssee'!O129*1000</f>
        <v>318.60000000000002</v>
      </c>
      <c r="R150">
        <f>'Stromverbräuche Odyssee'!P129*1000</f>
        <v>426</v>
      </c>
      <c r="S150">
        <f>'Stromverbräuche Odyssee'!Q129*1000</f>
        <v>387.2</v>
      </c>
      <c r="T150">
        <f>'Stromverbräuche Odyssee'!R129*1000</f>
        <v>443.2</v>
      </c>
      <c r="U150">
        <f>'Stromverbräuche Odyssee'!S129*1000</f>
        <v>556.9</v>
      </c>
      <c r="V150">
        <f>'Stromverbräuche Odyssee'!T129*1000</f>
        <v>855.19999999999993</v>
      </c>
      <c r="W150">
        <f>'Stromverbräuche Odyssee'!U129*1000</f>
        <v>850.8</v>
      </c>
      <c r="X150">
        <f>'Stromverbräuche Odyssee'!V129*1000</f>
        <v>699.9</v>
      </c>
      <c r="Y150">
        <f>'Stromverbräuche Odyssee'!W129*1000</f>
        <v>804.30000000000007</v>
      </c>
      <c r="Z150">
        <f>'Stromverbräuche Odyssee'!X129*1000</f>
        <v>393.7</v>
      </c>
      <c r="AA150">
        <f>'Stromverbräuche Odyssee'!Y129*1000</f>
        <v>383.40000000000003</v>
      </c>
      <c r="AB150">
        <f>'Stromverbräuche Odyssee'!Z129*1000</f>
        <v>374.40000000000003</v>
      </c>
      <c r="AC150">
        <f>'Stromverbräuche Odyssee'!AA129*1000</f>
        <v>364.9</v>
      </c>
      <c r="AD150">
        <f>'Stromverbräuche Odyssee'!AB129*1000</f>
        <v>356.1</v>
      </c>
      <c r="AE150">
        <f>'Stromverbräuche Odyssee'!AC129*1000</f>
        <v>339.8</v>
      </c>
      <c r="AF150">
        <f>'Stromverbräuche Odyssee'!AD129*1000</f>
        <v>374.8</v>
      </c>
      <c r="AG150">
        <f>'Stromverbräuche Odyssee'!AE129*1000</f>
        <v>376.59999999999997</v>
      </c>
      <c r="AH150" t="s">
        <v>94</v>
      </c>
      <c r="AK150" s="31">
        <f t="shared" ref="AK150:AK156" si="98">W150/$W$157</f>
        <v>0.40391150407187232</v>
      </c>
      <c r="AL150" s="31">
        <f t="shared" ref="AL150:AL156" si="99">X150/$X$157</f>
        <v>0.3501565923895098</v>
      </c>
      <c r="AM150" s="31">
        <f t="shared" ref="AM150:AM156" si="100">Y150/$Y$157</f>
        <v>0.39565220385607175</v>
      </c>
      <c r="AN150" s="31">
        <f t="shared" ref="AN150:AN156" si="101">Z150/$Z$157</f>
        <v>0.20431622567679425</v>
      </c>
      <c r="AO150" s="31">
        <f t="shared" ref="AO150:AO156" si="102">AA150/$AA$157</f>
        <v>0.19324489632365952</v>
      </c>
      <c r="AP150" s="31">
        <f t="shared" ref="AP150:AP156" si="103">AB150/$AB$157</f>
        <v>0.18422612970129681</v>
      </c>
      <c r="AQ150" s="31">
        <f t="shared" ref="AQ150:AQ156" si="104">AC150/$AC$157</f>
        <v>0.18575750525990525</v>
      </c>
      <c r="AR150" s="31">
        <f t="shared" ref="AR150:AR156" si="105">AD150/$AD$157</f>
        <v>0.18258439208524094</v>
      </c>
      <c r="AS150" s="31">
        <f t="shared" ref="AS150:AS156" si="106">AE150/$AE$157</f>
        <v>0.1865860140658839</v>
      </c>
      <c r="AT150" s="31">
        <f t="shared" ref="AT150:AT156" si="107">AF150/$AF$157</f>
        <v>0.16478136792276554</v>
      </c>
      <c r="AU150" s="31">
        <f t="shared" ref="AU150:AU156" si="108">AG150/$AG$157</f>
        <v>0.16389390328605968</v>
      </c>
      <c r="AW150" s="41">
        <v>0.60767077267637171</v>
      </c>
      <c r="AX150" s="41">
        <v>0.58093291209812303</v>
      </c>
      <c r="AY150" s="41">
        <v>0.58565927012653585</v>
      </c>
      <c r="AZ150" s="41">
        <v>0.58090974212034385</v>
      </c>
      <c r="BA150" s="41">
        <v>0.57926829268292679</v>
      </c>
      <c r="BB150" s="41">
        <v>0.57331620480822165</v>
      </c>
      <c r="BC150" s="41">
        <v>0.58158393330807123</v>
      </c>
      <c r="BD150" s="41">
        <v>0.57210535942930307</v>
      </c>
      <c r="BE150" s="41">
        <v>0.58609645131938126</v>
      </c>
      <c r="BF150" s="41">
        <v>0.58915512014660787</v>
      </c>
      <c r="BG150" s="41">
        <v>0.58853291170841315</v>
      </c>
    </row>
    <row r="151" spans="1:59" x14ac:dyDescent="0.25">
      <c r="A151" t="s">
        <v>202</v>
      </c>
      <c r="B151" t="s">
        <v>173</v>
      </c>
      <c r="C151" t="s">
        <v>171</v>
      </c>
      <c r="D151" t="s">
        <v>174</v>
      </c>
      <c r="E151" t="str">
        <f>'Stromverbräuche Odyssee'!C130</f>
        <v>n.a.</v>
      </c>
      <c r="F151" t="str">
        <f>'Stromverbräuche Odyssee'!D130</f>
        <v>n.a.</v>
      </c>
      <c r="G151" t="str">
        <f>'Stromverbräuche Odyssee'!E130</f>
        <v>n.a.</v>
      </c>
      <c r="H151" t="str">
        <f>'Stromverbräuche Odyssee'!F130</f>
        <v>n.a.</v>
      </c>
      <c r="I151" t="str">
        <f>'Stromverbräuche Odyssee'!G130</f>
        <v>n.a.</v>
      </c>
      <c r="J151" t="str">
        <f>'Stromverbräuche Odyssee'!H130</f>
        <v>n.a.</v>
      </c>
      <c r="K151" t="str">
        <f>'Stromverbräuche Odyssee'!I130</f>
        <v>n.a.</v>
      </c>
      <c r="L151" t="str">
        <f>'Stromverbräuche Odyssee'!J130</f>
        <v>n.a.</v>
      </c>
      <c r="M151" t="str">
        <f>'Stromverbräuche Odyssee'!K130</f>
        <v>n.a.</v>
      </c>
      <c r="N151" t="str">
        <f>'Stromverbräuche Odyssee'!L130</f>
        <v>n.a.</v>
      </c>
      <c r="O151">
        <f>'Stromverbräuche Odyssee'!M130*1000</f>
        <v>581.30000000000007</v>
      </c>
      <c r="P151">
        <f>'Stromverbräuche Odyssee'!N130*1000</f>
        <v>736.9</v>
      </c>
      <c r="Q151">
        <f>'Stromverbräuche Odyssee'!O130*1000</f>
        <v>507.90000000000003</v>
      </c>
      <c r="R151">
        <f>'Stromverbräuche Odyssee'!P130*1000</f>
        <v>608.5</v>
      </c>
      <c r="S151">
        <f>'Stromverbräuche Odyssee'!Q130*1000</f>
        <v>559.79999999999995</v>
      </c>
      <c r="T151">
        <f>'Stromverbräuche Odyssee'!R130*1000</f>
        <v>603.79999999999995</v>
      </c>
      <c r="U151">
        <f>'Stromverbräuche Odyssee'!S130*1000</f>
        <v>562.69999999999993</v>
      </c>
      <c r="V151">
        <f>'Stromverbräuche Odyssee'!T130*1000</f>
        <v>613.1</v>
      </c>
      <c r="W151">
        <f>'Stromverbräuche Odyssee'!U130*1000</f>
        <v>578.4</v>
      </c>
      <c r="X151">
        <f>'Stromverbräuche Odyssee'!V130*1000</f>
        <v>630.70000000000005</v>
      </c>
      <c r="Y151">
        <f>'Stromverbräuche Odyssee'!W130*1000</f>
        <v>597.19999999999993</v>
      </c>
      <c r="Z151">
        <f>'Stromverbräuche Odyssee'!X130*1000</f>
        <v>819.2</v>
      </c>
      <c r="AA151">
        <f>'Stromverbräuche Odyssee'!Y130*1000</f>
        <v>848.30000000000007</v>
      </c>
      <c r="AB151">
        <f>'Stromverbräuche Odyssee'!Z130*1000</f>
        <v>890.2</v>
      </c>
      <c r="AC151">
        <f>'Stromverbräuche Odyssee'!AA130*1000</f>
        <v>767.5</v>
      </c>
      <c r="AD151">
        <f>'Stromverbräuche Odyssee'!AB130*1000</f>
        <v>842.7</v>
      </c>
      <c r="AE151">
        <f>'Stromverbräuche Odyssee'!AC130*1000</f>
        <v>810.5</v>
      </c>
      <c r="AF151">
        <f>'Stromverbräuche Odyssee'!AD130*1000</f>
        <v>1134</v>
      </c>
      <c r="AG151">
        <f>'Stromverbräuche Odyssee'!AE130*1000</f>
        <v>1138.6000000000001</v>
      </c>
      <c r="AH151" t="s">
        <v>94</v>
      </c>
      <c r="AK151" s="31">
        <f t="shared" si="98"/>
        <v>0.27459145974984828</v>
      </c>
      <c r="AL151" s="31">
        <f t="shared" si="99"/>
        <v>0.31553616633813952</v>
      </c>
      <c r="AM151" s="31">
        <f t="shared" si="100"/>
        <v>0.29377532779167725</v>
      </c>
      <c r="AN151" s="31">
        <f t="shared" si="101"/>
        <v>0.42513551454008092</v>
      </c>
      <c r="AO151" s="31">
        <f t="shared" si="102"/>
        <v>0.42756819392634421</v>
      </c>
      <c r="AP151" s="31">
        <f t="shared" si="103"/>
        <v>0.43802911501093594</v>
      </c>
      <c r="AQ151" s="31">
        <f t="shared" si="104"/>
        <v>0.3907067286571041</v>
      </c>
      <c r="AR151" s="31">
        <f t="shared" si="105"/>
        <v>0.43208050325816494</v>
      </c>
      <c r="AS151" s="31">
        <f t="shared" si="106"/>
        <v>0.44504992466273952</v>
      </c>
      <c r="AT151" s="31">
        <f t="shared" si="107"/>
        <v>0.4985647578026044</v>
      </c>
      <c r="AU151" s="31">
        <f t="shared" si="108"/>
        <v>0.4955114133869028</v>
      </c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</row>
    <row r="152" spans="1:59" x14ac:dyDescent="0.25">
      <c r="A152" t="s">
        <v>202</v>
      </c>
      <c r="B152" t="s">
        <v>175</v>
      </c>
      <c r="C152" t="s">
        <v>171</v>
      </c>
      <c r="D152" t="s">
        <v>176</v>
      </c>
      <c r="E152" t="str">
        <f>'Stromverbräuche Odyssee'!C131</f>
        <v>n.a.</v>
      </c>
      <c r="F152" t="str">
        <f>'Stromverbräuche Odyssee'!D131</f>
        <v>n.a.</v>
      </c>
      <c r="G152" t="str">
        <f>'Stromverbräuche Odyssee'!E131</f>
        <v>n.a.</v>
      </c>
      <c r="H152" t="str">
        <f>'Stromverbräuche Odyssee'!F131</f>
        <v>n.a.</v>
      </c>
      <c r="I152" t="str">
        <f>'Stromverbräuche Odyssee'!G131</f>
        <v>n.a.</v>
      </c>
      <c r="J152" t="str">
        <f>'Stromverbräuche Odyssee'!H131</f>
        <v>n.a.</v>
      </c>
      <c r="K152" t="str">
        <f>'Stromverbräuche Odyssee'!I131</f>
        <v>n.a.</v>
      </c>
      <c r="L152" t="str">
        <f>'Stromverbräuche Odyssee'!J131</f>
        <v>n.a.</v>
      </c>
      <c r="M152" t="str">
        <f>'Stromverbräuche Odyssee'!K131</f>
        <v>n.a.</v>
      </c>
      <c r="N152" t="str">
        <f>'Stromverbräuche Odyssee'!L131</f>
        <v>n.a.</v>
      </c>
      <c r="O152">
        <f>'Stromverbräuche Odyssee'!M131*1000</f>
        <v>248.1</v>
      </c>
      <c r="P152">
        <f>'Stromverbräuche Odyssee'!N131*1000</f>
        <v>291.3</v>
      </c>
      <c r="Q152">
        <f>'Stromverbräuche Odyssee'!O131*1000</f>
        <v>232.8</v>
      </c>
      <c r="R152">
        <f>'Stromverbräuche Odyssee'!P131*1000</f>
        <v>204.3</v>
      </c>
      <c r="S152">
        <f>'Stromverbräuche Odyssee'!Q131*1000</f>
        <v>201.2</v>
      </c>
      <c r="T152">
        <f>'Stromverbräuche Odyssee'!R131*1000</f>
        <v>210.7</v>
      </c>
      <c r="U152">
        <f>'Stromverbräuche Odyssee'!S131*1000</f>
        <v>198</v>
      </c>
      <c r="V152">
        <f>'Stromverbräuche Odyssee'!T131*1000</f>
        <v>199.3</v>
      </c>
      <c r="W152">
        <f>'Stromverbräuche Odyssee'!U131*1000</f>
        <v>190.20000000000002</v>
      </c>
      <c r="X152">
        <f>'Stromverbräuche Odyssee'!V131*1000</f>
        <v>187.20000000000002</v>
      </c>
      <c r="Y152">
        <f>'Stromverbräuche Odyssee'!W131*1000</f>
        <v>176.7</v>
      </c>
      <c r="Z152">
        <f>'Stromverbräuche Odyssee'!X131*1000</f>
        <v>181</v>
      </c>
      <c r="AA152">
        <f>'Stromverbräuche Odyssee'!Y131*1000</f>
        <v>178.2</v>
      </c>
      <c r="AB152">
        <f>'Stromverbräuche Odyssee'!Z131*1000</f>
        <v>179</v>
      </c>
      <c r="AC152">
        <f>'Stromverbräuche Odyssee'!AA131*1000</f>
        <v>181.5</v>
      </c>
      <c r="AD152">
        <f>'Stromverbräuche Odyssee'!AB131*1000</f>
        <v>187.1</v>
      </c>
      <c r="AE152">
        <f>'Stromverbräuche Odyssee'!AC131*1000</f>
        <v>171</v>
      </c>
      <c r="AF152">
        <f>'Stromverbräuche Odyssee'!AD131*1000</f>
        <v>194.39999999999998</v>
      </c>
      <c r="AG152">
        <f>'Stromverbräuche Odyssee'!AE131*1000</f>
        <v>195.3</v>
      </c>
      <c r="AH152" t="s">
        <v>94</v>
      </c>
      <c r="AK152" s="31">
        <f t="shared" si="98"/>
        <v>9.0296154295333941E-2</v>
      </c>
      <c r="AL152" s="31">
        <f t="shared" si="99"/>
        <v>9.3655256601394829E-2</v>
      </c>
      <c r="AM152" s="31">
        <f t="shared" si="100"/>
        <v>8.6922472238428292E-2</v>
      </c>
      <c r="AN152" s="31">
        <f t="shared" si="101"/>
        <v>9.3932529457708303E-2</v>
      </c>
      <c r="AO152" s="31">
        <f t="shared" si="102"/>
        <v>8.9818050403954408E-2</v>
      </c>
      <c r="AP152" s="31">
        <f t="shared" si="103"/>
        <v>8.8078197693728974E-2</v>
      </c>
      <c r="AQ152" s="31">
        <f t="shared" si="104"/>
        <v>9.2395141695458496E-2</v>
      </c>
      <c r="AR152" s="31">
        <f t="shared" si="105"/>
        <v>9.5932434032992356E-2</v>
      </c>
      <c r="AS152" s="31">
        <f t="shared" si="106"/>
        <v>9.3897022970177005E-2</v>
      </c>
      <c r="AT152" s="31">
        <f t="shared" si="107"/>
        <v>8.5468244194732174E-2</v>
      </c>
      <c r="AU152" s="31">
        <f t="shared" si="108"/>
        <v>8.4993306722696393E-2</v>
      </c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</row>
    <row r="153" spans="1:59" x14ac:dyDescent="0.25">
      <c r="A153" t="s">
        <v>202</v>
      </c>
      <c r="B153" t="s">
        <v>177</v>
      </c>
      <c r="C153" t="s">
        <v>171</v>
      </c>
      <c r="D153" t="s">
        <v>178</v>
      </c>
      <c r="E153" t="str">
        <f>'Stromverbräuche Odyssee'!C132</f>
        <v>n.a.</v>
      </c>
      <c r="F153" t="str">
        <f>'Stromverbräuche Odyssee'!D132</f>
        <v>n.a.</v>
      </c>
      <c r="G153" t="str">
        <f>'Stromverbräuche Odyssee'!E132</f>
        <v>n.a.</v>
      </c>
      <c r="H153" t="str">
        <f>'Stromverbräuche Odyssee'!F132</f>
        <v>n.a.</v>
      </c>
      <c r="I153" t="str">
        <f>'Stromverbräuche Odyssee'!G132</f>
        <v>n.a.</v>
      </c>
      <c r="J153" t="str">
        <f>'Stromverbräuche Odyssee'!H132</f>
        <v>n.a.</v>
      </c>
      <c r="K153" t="str">
        <f>'Stromverbräuche Odyssee'!I132</f>
        <v>n.a.</v>
      </c>
      <c r="L153" t="str">
        <f>'Stromverbräuche Odyssee'!J132</f>
        <v>n.a.</v>
      </c>
      <c r="M153" t="str">
        <f>'Stromverbräuche Odyssee'!K132</f>
        <v>n.a.</v>
      </c>
      <c r="N153" t="str">
        <f>'Stromverbräuche Odyssee'!L132</f>
        <v>n.a.</v>
      </c>
      <c r="O153">
        <f>'Stromverbräuche Odyssee'!M132*1000</f>
        <v>116.8</v>
      </c>
      <c r="P153">
        <f>'Stromverbräuche Odyssee'!N132*1000</f>
        <v>145.30000000000001</v>
      </c>
      <c r="Q153">
        <f>'Stromverbräuche Odyssee'!O132*1000</f>
        <v>122.89999999999999</v>
      </c>
      <c r="R153">
        <f>'Stromverbräuche Odyssee'!P132*1000</f>
        <v>115.3</v>
      </c>
      <c r="S153">
        <f>'Stromverbräuche Odyssee'!Q132*1000</f>
        <v>105.39999999999999</v>
      </c>
      <c r="T153">
        <f>'Stromverbräuche Odyssee'!R132*1000</f>
        <v>126.8</v>
      </c>
      <c r="U153">
        <f>'Stromverbräuche Odyssee'!S132*1000</f>
        <v>116.5</v>
      </c>
      <c r="V153">
        <f>'Stromverbräuche Odyssee'!T132*1000</f>
        <v>114.6</v>
      </c>
      <c r="W153">
        <f>'Stromverbräuche Odyssee'!U132*1000</f>
        <v>116.9</v>
      </c>
      <c r="X153">
        <f>'Stromverbräuche Odyssee'!V132*1000</f>
        <v>113.8</v>
      </c>
      <c r="Y153">
        <f>'Stromverbräuche Odyssee'!W132*1000</f>
        <v>109.60000000000001</v>
      </c>
      <c r="Z153">
        <f>'Stromverbräuche Odyssee'!X132*1000</f>
        <v>175.6</v>
      </c>
      <c r="AA153">
        <f>'Stromverbräuche Odyssee'!Y132*1000</f>
        <v>200.1</v>
      </c>
      <c r="AB153">
        <f>'Stromverbräuche Odyssee'!Z132*1000</f>
        <v>206.8</v>
      </c>
      <c r="AC153">
        <f>'Stromverbräuche Odyssee'!AA132*1000</f>
        <v>209.1</v>
      </c>
      <c r="AD153">
        <f>'Stromverbräuche Odyssee'!AB132*1000</f>
        <v>175.3</v>
      </c>
      <c r="AE153">
        <f>'Stromverbräuche Odyssee'!AC132*1000</f>
        <v>158.20000000000002</v>
      </c>
      <c r="AF153">
        <f>'Stromverbräuche Odyssee'!AD132*1000</f>
        <v>170.4</v>
      </c>
      <c r="AG153">
        <f>'Stromverbräuche Odyssee'!AE132*1000</f>
        <v>171.2</v>
      </c>
      <c r="AH153" t="s">
        <v>94</v>
      </c>
      <c r="AK153" s="31">
        <f t="shared" si="98"/>
        <v>5.5497478638930273E-2</v>
      </c>
      <c r="AL153" s="31">
        <f t="shared" si="99"/>
        <v>5.6933590818582964E-2</v>
      </c>
      <c r="AM153" s="31">
        <f t="shared" si="100"/>
        <v>5.3914561162035891E-2</v>
      </c>
      <c r="AN153" s="31">
        <f t="shared" si="101"/>
        <v>9.1130122501511479E-2</v>
      </c>
      <c r="AO153" s="31">
        <f t="shared" si="102"/>
        <v>0.10085629565561885</v>
      </c>
      <c r="AP153" s="31">
        <f t="shared" si="103"/>
        <v>0.10175738146962655</v>
      </c>
      <c r="AQ153" s="31">
        <f t="shared" si="104"/>
        <v>0.10644531200286705</v>
      </c>
      <c r="AR153" s="31">
        <f t="shared" si="105"/>
        <v>8.9882178973722929E-2</v>
      </c>
      <c r="AS153" s="31">
        <f t="shared" si="106"/>
        <v>8.6868473882350888E-2</v>
      </c>
      <c r="AT153" s="31">
        <f t="shared" si="107"/>
        <v>7.4916609108962778E-2</v>
      </c>
      <c r="AU153" s="31">
        <f t="shared" si="108"/>
        <v>7.4505141376987313E-2</v>
      </c>
      <c r="AW153" s="41">
        <v>0.3296939156401642</v>
      </c>
      <c r="AX153" s="41">
        <v>0.35526853744657128</v>
      </c>
      <c r="AY153" s="41">
        <v>0.34885384192187785</v>
      </c>
      <c r="AZ153" s="41">
        <v>0.35361747851002867</v>
      </c>
      <c r="BA153" s="41">
        <v>0.35548780487804876</v>
      </c>
      <c r="BB153" s="41">
        <v>0.36056157093044594</v>
      </c>
      <c r="BC153" s="41">
        <v>0.35574081091322474</v>
      </c>
      <c r="BD153" s="41">
        <v>0.35974025974025975</v>
      </c>
      <c r="BE153" s="41">
        <v>0.34649681528662418</v>
      </c>
      <c r="BF153" s="41">
        <v>0.34367239282717044</v>
      </c>
      <c r="BG153" s="41">
        <v>0.34372971623533333</v>
      </c>
    </row>
    <row r="154" spans="1:59" x14ac:dyDescent="0.25">
      <c r="A154" t="s">
        <v>202</v>
      </c>
      <c r="B154" t="s">
        <v>179</v>
      </c>
      <c r="C154" t="s">
        <v>171</v>
      </c>
      <c r="D154" t="s">
        <v>180</v>
      </c>
      <c r="E154" t="str">
        <f>'Stromverbräuche Odyssee'!C133</f>
        <v>n.a.</v>
      </c>
      <c r="F154" t="str">
        <f>'Stromverbräuche Odyssee'!D133</f>
        <v>n.a.</v>
      </c>
      <c r="G154" t="str">
        <f>'Stromverbräuche Odyssee'!E133</f>
        <v>n.a.</v>
      </c>
      <c r="H154" t="str">
        <f>'Stromverbräuche Odyssee'!F133</f>
        <v>n.a.</v>
      </c>
      <c r="I154" t="str">
        <f>'Stromverbräuche Odyssee'!G133</f>
        <v>n.a.</v>
      </c>
      <c r="J154" t="str">
        <f>'Stromverbräuche Odyssee'!H133</f>
        <v>n.a.</v>
      </c>
      <c r="K154" t="str">
        <f>'Stromverbräuche Odyssee'!I133</f>
        <v>n.a.</v>
      </c>
      <c r="L154" t="str">
        <f>'Stromverbräuche Odyssee'!J133</f>
        <v>n.a.</v>
      </c>
      <c r="M154" t="str">
        <f>'Stromverbräuche Odyssee'!K133</f>
        <v>n.a.</v>
      </c>
      <c r="N154" t="str">
        <f>'Stromverbräuche Odyssee'!L133</f>
        <v>n.a.</v>
      </c>
      <c r="O154">
        <f>'Stromverbräuche Odyssee'!M133*1000</f>
        <v>153.19999999999999</v>
      </c>
      <c r="P154">
        <f>'Stromverbräuche Odyssee'!N133*1000</f>
        <v>178.29999999999998</v>
      </c>
      <c r="Q154">
        <f>'Stromverbräuche Odyssee'!O133*1000</f>
        <v>173.2</v>
      </c>
      <c r="R154">
        <f>'Stromverbräuche Odyssee'!P133*1000</f>
        <v>155.20000000000002</v>
      </c>
      <c r="S154">
        <f>'Stromverbräuche Odyssee'!Q133*1000</f>
        <v>147.10000000000002</v>
      </c>
      <c r="T154">
        <f>'Stromverbräuche Odyssee'!R133*1000</f>
        <v>169.3</v>
      </c>
      <c r="U154">
        <f>'Stromverbräuche Odyssee'!S133*1000</f>
        <v>158.9</v>
      </c>
      <c r="V154">
        <f>'Stromverbräuche Odyssee'!T133*1000</f>
        <v>156.1</v>
      </c>
      <c r="W154">
        <f>'Stromverbräuche Odyssee'!U133*1000</f>
        <v>149.60000000000002</v>
      </c>
      <c r="X154">
        <f>'Stromverbräuche Odyssee'!V133*1000</f>
        <v>134.80000000000001</v>
      </c>
      <c r="Y154">
        <f>'Stromverbräuche Odyssee'!W133*1000</f>
        <v>129.20000000000002</v>
      </c>
      <c r="Z154">
        <f>'Stromverbräuche Odyssee'!X133*1000</f>
        <v>160</v>
      </c>
      <c r="AA154">
        <f>'Stromverbräuche Odyssee'!Y133*1000</f>
        <v>173.8</v>
      </c>
      <c r="AB154">
        <f>'Stromverbräuche Odyssee'!Z133*1000</f>
        <v>170.8</v>
      </c>
      <c r="AC154">
        <f>'Stromverbräuche Odyssee'!AA133*1000</f>
        <v>191.39999999999998</v>
      </c>
      <c r="AD154">
        <f>'Stromverbräuche Odyssee'!AB133*1000</f>
        <v>135.5</v>
      </c>
      <c r="AE154">
        <f>'Stromverbräuche Odyssee'!AC133*1000</f>
        <v>128.5</v>
      </c>
      <c r="AF154">
        <f>'Stromverbräuche Odyssee'!AD133*1000</f>
        <v>155.79999999999998</v>
      </c>
      <c r="AG154">
        <f>'Stromverbräuche Odyssee'!AE133*1000</f>
        <v>156.5</v>
      </c>
      <c r="AH154" t="s">
        <v>94</v>
      </c>
      <c r="AK154" s="31">
        <f t="shared" si="98"/>
        <v>7.1021580875825233E-2</v>
      </c>
      <c r="AL154" s="31">
        <f t="shared" si="99"/>
        <v>6.7439789475790726E-2</v>
      </c>
      <c r="AM154" s="31">
        <f t="shared" si="100"/>
        <v>6.355621626035618E-2</v>
      </c>
      <c r="AN154" s="31">
        <f t="shared" si="101"/>
        <v>8.303428018360956E-2</v>
      </c>
      <c r="AO154" s="31">
        <f t="shared" si="102"/>
        <v>8.7600320764350606E-2</v>
      </c>
      <c r="AP154" s="31">
        <f t="shared" si="103"/>
        <v>8.4043330536809555E-2</v>
      </c>
      <c r="AQ154" s="31">
        <f t="shared" si="104"/>
        <v>9.7434876697028938E-2</v>
      </c>
      <c r="AR154" s="31">
        <f t="shared" si="105"/>
        <v>6.9475386485678595E-2</v>
      </c>
      <c r="AS154" s="31">
        <f t="shared" si="106"/>
        <v>7.056004357700435E-2</v>
      </c>
      <c r="AT154" s="31">
        <f t="shared" si="107"/>
        <v>6.8497697765119714E-2</v>
      </c>
      <c r="AU154" s="31">
        <f t="shared" si="108"/>
        <v>6.8107795709687585E-2</v>
      </c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</row>
    <row r="155" spans="1:59" x14ac:dyDescent="0.25">
      <c r="A155" t="s">
        <v>202</v>
      </c>
      <c r="B155" t="s">
        <v>181</v>
      </c>
      <c r="C155" t="s">
        <v>171</v>
      </c>
      <c r="D155" t="s">
        <v>182</v>
      </c>
      <c r="E155" t="str">
        <f>'Stromverbräuche Odyssee'!C134</f>
        <v>n.a.</v>
      </c>
      <c r="F155" t="str">
        <f>'Stromverbräuche Odyssee'!D134</f>
        <v>n.a.</v>
      </c>
      <c r="G155" t="str">
        <f>'Stromverbräuche Odyssee'!E134</f>
        <v>n.a.</v>
      </c>
      <c r="H155" t="str">
        <f>'Stromverbräuche Odyssee'!F134</f>
        <v>n.a.</v>
      </c>
      <c r="I155" t="str">
        <f>'Stromverbräuche Odyssee'!G134</f>
        <v>n.a.</v>
      </c>
      <c r="J155" t="str">
        <f>'Stromverbräuche Odyssee'!H134</f>
        <v>n.a.</v>
      </c>
      <c r="K155" t="str">
        <f>'Stromverbräuche Odyssee'!I134</f>
        <v>n.a.</v>
      </c>
      <c r="L155" t="str">
        <f>'Stromverbräuche Odyssee'!J134</f>
        <v>n.a.</v>
      </c>
      <c r="M155" t="str">
        <f>'Stromverbräuche Odyssee'!K134</f>
        <v>n.a.</v>
      </c>
      <c r="N155" t="str">
        <f>'Stromverbräuche Odyssee'!L134</f>
        <v>n.a.</v>
      </c>
      <c r="O155">
        <f>'Stromverbräuche Odyssee'!M134*1000</f>
        <v>29.5</v>
      </c>
      <c r="P155">
        <f>'Stromverbräuche Odyssee'!N134*1000</f>
        <v>35.4</v>
      </c>
      <c r="Q155">
        <f>'Stromverbräuche Odyssee'!O134*1000</f>
        <v>29.8</v>
      </c>
      <c r="R155">
        <f>'Stromverbräuche Odyssee'!P134*1000</f>
        <v>32.5</v>
      </c>
      <c r="S155">
        <f>'Stromverbräuche Odyssee'!Q134*1000</f>
        <v>30.700000000000003</v>
      </c>
      <c r="T155">
        <f>'Stromverbräuche Odyssee'!R134*1000</f>
        <v>32.5</v>
      </c>
      <c r="U155">
        <f>'Stromverbräuche Odyssee'!S134*1000</f>
        <v>30.4</v>
      </c>
      <c r="V155">
        <f>'Stromverbräuche Odyssee'!T134*1000</f>
        <v>32</v>
      </c>
      <c r="W155">
        <f>'Stromverbräuche Odyssee'!U134*1000</f>
        <v>33.799999999999997</v>
      </c>
      <c r="X155">
        <f>'Stromverbräuche Odyssee'!V134*1000</f>
        <v>36</v>
      </c>
      <c r="Y155">
        <f>'Stromverbräuche Odyssee'!W134*1000</f>
        <v>33.799999999999997</v>
      </c>
      <c r="Z155">
        <f>'Stromverbräuche Odyssee'!X134*1000</f>
        <v>38.699999999999996</v>
      </c>
      <c r="AA155">
        <f>'Stromverbräuche Odyssee'!Y134*1000</f>
        <v>48.099999999999994</v>
      </c>
      <c r="AB155">
        <f>'Stromverbräuche Odyssee'!Z134*1000</f>
        <v>47.4</v>
      </c>
      <c r="AC155">
        <f>'Stromverbräuche Odyssee'!AA134*1000</f>
        <v>64.8</v>
      </c>
      <c r="AD155">
        <f>'Stromverbräuche Odyssee'!AB134*1000</f>
        <v>64.8</v>
      </c>
      <c r="AE155">
        <f>'Stromverbräuche Odyssee'!AC134*1000</f>
        <v>57</v>
      </c>
      <c r="AF155">
        <f>'Stromverbräuche Odyssee'!AD134*1000</f>
        <v>65.900000000000006</v>
      </c>
      <c r="AG155">
        <f>'Stromverbräuche Odyssee'!AE134*1000</f>
        <v>66.199999999999989</v>
      </c>
      <c r="AH155" t="s">
        <v>94</v>
      </c>
      <c r="AK155" s="31">
        <f t="shared" si="98"/>
        <v>1.6046319743334841E-2</v>
      </c>
      <c r="AL155" s="31">
        <f t="shared" si="99"/>
        <v>1.8010626269499005E-2</v>
      </c>
      <c r="AM155" s="31">
        <f t="shared" si="100"/>
        <v>1.6626935832817633E-2</v>
      </c>
      <c r="AN155" s="31">
        <f t="shared" si="101"/>
        <v>2.008391651941056E-2</v>
      </c>
      <c r="AO155" s="31">
        <f t="shared" si="102"/>
        <v>2.4243817196578039E-2</v>
      </c>
      <c r="AP155" s="31">
        <f t="shared" si="103"/>
        <v>2.3323500394875716E-2</v>
      </c>
      <c r="AQ155" s="31">
        <f t="shared" si="104"/>
        <v>3.2987356373915755E-2</v>
      </c>
      <c r="AR155" s="31">
        <f t="shared" si="105"/>
        <v>3.3225129478021934E-2</v>
      </c>
      <c r="AS155" s="31">
        <f t="shared" si="106"/>
        <v>3.1299007656725664E-2</v>
      </c>
      <c r="AT155" s="31">
        <f t="shared" si="107"/>
        <v>2.8973031339675163E-2</v>
      </c>
      <c r="AU155" s="31">
        <f t="shared" si="108"/>
        <v>2.8809815181989249E-2</v>
      </c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</row>
    <row r="156" spans="1:59" x14ac:dyDescent="0.25">
      <c r="A156" t="s">
        <v>202</v>
      </c>
      <c r="B156" t="s">
        <v>183</v>
      </c>
      <c r="C156" t="s">
        <v>2</v>
      </c>
      <c r="D156" t="s">
        <v>184</v>
      </c>
      <c r="E156" s="29">
        <f>E157-SUM(E149:E155)</f>
        <v>636</v>
      </c>
      <c r="F156" s="29">
        <f t="shared" ref="F156" si="109">F157-SUM(F149:F155)</f>
        <v>687</v>
      </c>
      <c r="G156" s="29">
        <f t="shared" ref="G156" si="110">G157-SUM(G149:G155)</f>
        <v>711</v>
      </c>
      <c r="H156" s="29">
        <f t="shared" ref="H156" si="111">H157-SUM(H149:H155)</f>
        <v>775</v>
      </c>
      <c r="I156" s="29">
        <f t="shared" ref="I156" si="112">I157-SUM(I149:I155)</f>
        <v>781</v>
      </c>
      <c r="J156" s="29">
        <f t="shared" ref="J156" si="113">J157-SUM(J149:J155)</f>
        <v>818</v>
      </c>
      <c r="K156" s="29">
        <f t="shared" ref="K156" si="114">K157-SUM(K149:K155)</f>
        <v>865</v>
      </c>
      <c r="L156" s="29">
        <f t="shared" ref="L156" si="115">L157-SUM(L149:L155)</f>
        <v>865</v>
      </c>
      <c r="M156" s="29">
        <f t="shared" ref="M156" si="116">M157-SUM(M149:M155)</f>
        <v>950</v>
      </c>
      <c r="N156" s="29">
        <f t="shared" ref="N156" si="117">N157-SUM(N149:N155)</f>
        <v>991</v>
      </c>
      <c r="O156" s="29">
        <f t="shared" ref="O156" si="118">O157-SUM(O149:O155)</f>
        <v>164.59400000000005</v>
      </c>
      <c r="P156" s="29">
        <f t="shared" ref="P156" si="119">P157-SUM(P149:P155)</f>
        <v>184.87300000000005</v>
      </c>
      <c r="Q156" s="29">
        <f t="shared" ref="Q156" si="120">Q157-SUM(Q149:Q155)</f>
        <v>175.28099999999995</v>
      </c>
      <c r="R156" s="29">
        <f t="shared" ref="R156" si="121">R157-SUM(R149:R155)</f>
        <v>150.702</v>
      </c>
      <c r="S156" s="29">
        <f t="shared" ref="S156" si="122">S157-SUM(S149:S155)</f>
        <v>149.01199999999972</v>
      </c>
      <c r="T156" s="29">
        <f t="shared" ref="T156" si="123">T157-SUM(T149:T155)</f>
        <v>164.53899999999999</v>
      </c>
      <c r="U156" s="29">
        <f t="shared" ref="U156" si="124">U157-SUM(U149:U155)</f>
        <v>153.76299999999992</v>
      </c>
      <c r="V156" s="29">
        <f t="shared" ref="V156" si="125">V157-SUM(V149:V155)</f>
        <v>155.72500000000014</v>
      </c>
      <c r="W156" s="29">
        <f t="shared" ref="W156" si="126">W157-SUM(W149:W155)</f>
        <v>157.09399999999982</v>
      </c>
      <c r="X156" s="29">
        <f t="shared" ref="X156" si="127">X157-SUM(X149:X155)</f>
        <v>152.74600000000009</v>
      </c>
      <c r="Y156" s="29">
        <f t="shared" ref="Y156" si="128">Y157-SUM(Y149:Y155)</f>
        <v>135.73400000000015</v>
      </c>
      <c r="Z156" s="29">
        <f t="shared" ref="Z156" si="129">Z157-SUM(Z149:Z155)</f>
        <v>105.37099999999987</v>
      </c>
      <c r="AA156" s="29">
        <f t="shared" ref="AA156" si="130">AA157-SUM(AA149:AA155)</f>
        <v>107.2360000000001</v>
      </c>
      <c r="AB156" s="29">
        <f t="shared" ref="AB156" si="131">AB157-SUM(AB149:AB155)</f>
        <v>112.91700000000014</v>
      </c>
      <c r="AC156" s="29">
        <f t="shared" ref="AC156" si="132">AC157-SUM(AC149:AC155)</f>
        <v>134.41699999999992</v>
      </c>
      <c r="AD156" s="29">
        <f t="shared" ref="AD156" si="133">AD157-SUM(AD149:AD155)</f>
        <v>140.01900000000001</v>
      </c>
      <c r="AE156" s="29">
        <f t="shared" ref="AE156" si="134">AE157-SUM(AE149:AE155)</f>
        <v>107.86999999999966</v>
      </c>
      <c r="AF156" s="29">
        <f t="shared" ref="AF156" si="135">AF157-SUM(AF149:AF155)</f>
        <v>132.07399999999961</v>
      </c>
      <c r="AG156" s="29">
        <f t="shared" ref="AG156" si="136">AG157-SUM(AG149:AG155)</f>
        <v>150.30499999999984</v>
      </c>
      <c r="AH156" t="s">
        <v>94</v>
      </c>
      <c r="AK156" s="31">
        <f t="shared" si="98"/>
        <v>7.457930632424381E-2</v>
      </c>
      <c r="AL156" s="31">
        <f t="shared" si="99"/>
        <v>7.6418086671136018E-2</v>
      </c>
      <c r="AM156" s="31">
        <f t="shared" si="100"/>
        <v>6.6770429240581991E-2</v>
      </c>
      <c r="AN156" s="31">
        <f t="shared" si="101"/>
        <v>5.4683782107669443E-2</v>
      </c>
      <c r="AO156" s="31">
        <f t="shared" si="102"/>
        <v>5.4050103552853342E-2</v>
      </c>
      <c r="AP156" s="31">
        <f t="shared" si="103"/>
        <v>5.5561596921691665E-2</v>
      </c>
      <c r="AQ156" s="31">
        <f t="shared" si="104"/>
        <v>6.8426874717787523E-2</v>
      </c>
      <c r="AR156" s="31">
        <f t="shared" si="105"/>
        <v>7.1792429079986939E-2</v>
      </c>
      <c r="AS156" s="31">
        <f t="shared" si="106"/>
        <v>5.9231999226859421E-2</v>
      </c>
      <c r="AT156" s="31">
        <f t="shared" si="107"/>
        <v>5.8066527179912682E-2</v>
      </c>
      <c r="AU156" s="31">
        <f t="shared" si="108"/>
        <v>6.541177146418263E-2</v>
      </c>
      <c r="AW156" s="33">
        <v>3.4982642777155633E-2</v>
      </c>
      <c r="AX156" s="33">
        <v>3.595930124512161E-2</v>
      </c>
      <c r="AY156" s="33">
        <v>3.85079772602238E-2</v>
      </c>
      <c r="AZ156" s="33">
        <v>3.8841511461317986E-2</v>
      </c>
      <c r="BA156" s="33">
        <v>4.0270803443328583E-2</v>
      </c>
      <c r="BB156" s="33">
        <v>4.0706001101119431E-2</v>
      </c>
      <c r="BC156" s="33">
        <v>3.5732853353543002E-2</v>
      </c>
      <c r="BD156" s="33">
        <v>4.2290470093287034E-2</v>
      </c>
      <c r="BE156" s="33">
        <v>4.1410373066423888E-2</v>
      </c>
      <c r="BF156" s="33">
        <v>4.2886258927501079E-2</v>
      </c>
      <c r="BG156" s="33">
        <v>4.2955812598818248E-2</v>
      </c>
    </row>
    <row r="157" spans="1:59" x14ac:dyDescent="0.25">
      <c r="A157" t="s">
        <v>202</v>
      </c>
      <c r="B157" t="s">
        <v>185</v>
      </c>
      <c r="C157" t="s">
        <v>2</v>
      </c>
      <c r="D157" t="s">
        <v>186</v>
      </c>
      <c r="E157" s="29">
        <f>'Energieverbrauch_GHD+A(Landw+F)'!C94</f>
        <v>709</v>
      </c>
      <c r="F157" s="29">
        <f>'Energieverbrauch_GHD+A(Landw+F)'!D94</f>
        <v>761</v>
      </c>
      <c r="G157" s="29">
        <f>'Energieverbrauch_GHD+A(Landw+F)'!E94</f>
        <v>786</v>
      </c>
      <c r="H157" s="29">
        <f>'Energieverbrauch_GHD+A(Landw+F)'!F94</f>
        <v>849</v>
      </c>
      <c r="I157" s="29">
        <f>'Energieverbrauch_GHD+A(Landw+F)'!G94</f>
        <v>855</v>
      </c>
      <c r="J157" s="29">
        <f>'Energieverbrauch_GHD+A(Landw+F)'!H94</f>
        <v>891</v>
      </c>
      <c r="K157" s="29">
        <f>'Energieverbrauch_GHD+A(Landw+F)'!I94</f>
        <v>938</v>
      </c>
      <c r="L157" s="29">
        <f>'Energieverbrauch_GHD+A(Landw+F)'!J94</f>
        <v>934</v>
      </c>
      <c r="M157" s="29">
        <f>'Energieverbrauch_GHD+A(Landw+F)'!K94</f>
        <v>1019</v>
      </c>
      <c r="N157" s="29">
        <f>'Energieverbrauch_GHD+A(Landw+F)'!L94</f>
        <v>1059</v>
      </c>
      <c r="O157" s="29">
        <f>'Energieverbrauch_GHD+A(Landw+F)'!M94</f>
        <v>1680.797</v>
      </c>
      <c r="P157" s="29">
        <f>'Energieverbrauch_GHD+A(Landw+F)'!N94</f>
        <v>2005.8520000000001</v>
      </c>
      <c r="Q157" s="29">
        <f>'Energieverbrauch_GHD+A(Landw+F)'!O94</f>
        <v>1591.759</v>
      </c>
      <c r="R157" s="29">
        <f>'Energieverbrauch_GHD+A(Landw+F)'!P94</f>
        <v>1726.0229999999999</v>
      </c>
      <c r="S157" s="29">
        <f>'Energieverbrauch_GHD+A(Landw+F)'!Q94</f>
        <v>1617.921</v>
      </c>
      <c r="T157" s="29">
        <f>'Energieverbrauch_GHD+A(Landw+F)'!R94</f>
        <v>1782.817</v>
      </c>
      <c r="U157" s="29">
        <f>'Energieverbrauch_GHD+A(Landw+F)'!S94</f>
        <v>1807.153</v>
      </c>
      <c r="V157" s="29">
        <f>'Energieverbrauch_GHD+A(Landw+F)'!T94</f>
        <v>2155.7649999999999</v>
      </c>
      <c r="W157" s="29">
        <f>'Energieverbrauch_GHD+A(Landw+F)'!U94</f>
        <v>2106.402</v>
      </c>
      <c r="X157" s="29">
        <f>'Energieverbrauch_GHD+A(Landw+F)'!V94</f>
        <v>1998.82</v>
      </c>
      <c r="Y157" s="29">
        <f>'Energieverbrauch_GHD+A(Landw+F)'!W94</f>
        <v>2032.846</v>
      </c>
      <c r="Z157" s="29">
        <f>'Energieverbrauch_GHD+A(Landw+F)'!X94</f>
        <v>1926.915</v>
      </c>
      <c r="AA157" s="29">
        <f>'Energieverbrauch_GHD+A(Landw+F)'!Y94</f>
        <v>1984.011</v>
      </c>
      <c r="AB157" s="29">
        <f>'Energieverbrauch_GHD+A(Landw+F)'!Z94</f>
        <v>2032.2850000000001</v>
      </c>
      <c r="AC157" s="29">
        <f>'Energieverbrauch_GHD+A(Landw+F)'!AA94</f>
        <v>1964.3889999999999</v>
      </c>
      <c r="AD157" s="29">
        <f>'Energieverbrauch_GHD+A(Landw+F)'!AB94</f>
        <v>1950.3309999999999</v>
      </c>
      <c r="AE157" s="29">
        <f>'Energieverbrauch_GHD+A(Landw+F)'!AC94</f>
        <v>1821.1439999999998</v>
      </c>
      <c r="AF157" s="29">
        <f>'Energieverbrauch_GHD+A(Landw+F)'!AD94</f>
        <v>2274.529</v>
      </c>
      <c r="AG157" s="29">
        <f>'Energieverbrauch_GHD+A(Landw+F)'!AE94</f>
        <v>2297.828</v>
      </c>
      <c r="AH157" s="29">
        <f>'Energieverbrauch_GHD+A(Landw+F)'!AF94</f>
        <v>2309.9289999999996</v>
      </c>
    </row>
    <row r="158" spans="1:59" x14ac:dyDescent="0.25">
      <c r="A158" t="s">
        <v>203</v>
      </c>
      <c r="B158" t="s">
        <v>168</v>
      </c>
      <c r="C158" t="s">
        <v>2</v>
      </c>
      <c r="D158" t="s">
        <v>169</v>
      </c>
      <c r="E158" s="29">
        <f>Fischerei!C112+Landwirtschaft!C112</f>
        <v>2622</v>
      </c>
      <c r="F158" s="29">
        <f>Fischerei!D112+Landwirtschaft!D112</f>
        <v>3085</v>
      </c>
      <c r="G158" s="29">
        <f>Fischerei!E112+Landwirtschaft!E112</f>
        <v>3300</v>
      </c>
      <c r="H158" s="29">
        <f>Fischerei!F112+Landwirtschaft!F112</f>
        <v>3433</v>
      </c>
      <c r="I158" s="29">
        <f>Fischerei!G112+Landwirtschaft!G112</f>
        <v>3759</v>
      </c>
      <c r="J158" s="29">
        <f>Fischerei!H112+Landwirtschaft!H112</f>
        <v>3739</v>
      </c>
      <c r="K158" s="29">
        <f>Fischerei!I112+Landwirtschaft!I112</f>
        <v>3918</v>
      </c>
      <c r="L158" s="29">
        <f>Fischerei!J112+Landwirtschaft!J112</f>
        <v>4015</v>
      </c>
      <c r="M158" s="29">
        <f>Fischerei!K112+Landwirtschaft!K112</f>
        <v>4064</v>
      </c>
      <c r="N158" s="29">
        <f>Fischerei!L112+Landwirtschaft!L112</f>
        <v>4328</v>
      </c>
      <c r="O158" s="29">
        <f>Fischerei!M112+Landwirtschaft!M112</f>
        <v>4201</v>
      </c>
      <c r="P158" s="29">
        <f>Fischerei!N112+Landwirtschaft!N112</f>
        <v>4326</v>
      </c>
      <c r="Q158" s="29">
        <f>Fischerei!O112+Landwirtschaft!O112</f>
        <v>4277</v>
      </c>
      <c r="R158" s="29">
        <f>Fischerei!P112+Landwirtschaft!P112</f>
        <v>4612</v>
      </c>
      <c r="S158" s="29">
        <f>Fischerei!Q112+Landwirtschaft!Q112</f>
        <v>5109</v>
      </c>
      <c r="T158" s="29">
        <f>Fischerei!R112+Landwirtschaft!R112</f>
        <v>5751</v>
      </c>
      <c r="U158" s="29">
        <f>Fischerei!S112+Landwirtschaft!S112</f>
        <v>5745</v>
      </c>
      <c r="V158" s="29">
        <f>Fischerei!T112+Landwirtschaft!T112</f>
        <v>6298</v>
      </c>
      <c r="W158" s="29">
        <f>Fischerei!U112+Landwirtschaft!U112</f>
        <v>6528</v>
      </c>
      <c r="X158" s="29">
        <f>Fischerei!V112+Landwirtschaft!V112</f>
        <v>7083</v>
      </c>
      <c r="Y158" s="29">
        <f>Fischerei!W112+Landwirtschaft!W112</f>
        <v>6927</v>
      </c>
      <c r="Z158" s="29">
        <f>Fischerei!X112+Landwirtschaft!X112</f>
        <v>6962</v>
      </c>
      <c r="AA158" s="29">
        <f>Fischerei!Y112+Landwirtschaft!Y112</f>
        <v>7449.0990000000002</v>
      </c>
      <c r="AB158" s="29">
        <f>Fischerei!Z112+Landwirtschaft!Z112</f>
        <v>7886.5950000000003</v>
      </c>
      <c r="AC158" s="29">
        <f>Fischerei!AA112+Landwirtschaft!AA112</f>
        <v>8173.2139999999999</v>
      </c>
      <c r="AD158" s="29">
        <f>Fischerei!AB112+Landwirtschaft!AB112</f>
        <v>8980</v>
      </c>
      <c r="AE158" s="29">
        <f>Fischerei!AC112+Landwirtschaft!AC112</f>
        <v>8941.8729999999996</v>
      </c>
      <c r="AF158" s="29">
        <f>Fischerei!AD112+Landwirtschaft!AD112</f>
        <v>9551.4940000000006</v>
      </c>
      <c r="AG158" s="29">
        <f>Fischerei!AE112+Landwirtschaft!AE112</f>
        <v>10800.203</v>
      </c>
      <c r="AH158" s="29">
        <f>Fischerei!AF112+Landwirtschaft!AF112</f>
        <v>11446.236999999999</v>
      </c>
      <c r="AJ158" s="31"/>
      <c r="AK158" s="31">
        <f>W158/$W$166</f>
        <v>0.15390055873824174</v>
      </c>
      <c r="AL158" s="31">
        <f>X158/$X$166</f>
        <v>0.16234242493696999</v>
      </c>
      <c r="AM158" s="31">
        <f>Y158/$Y$166</f>
        <v>0.15853798091227428</v>
      </c>
      <c r="AN158" s="31">
        <f>Z158/$Z$166</f>
        <v>0.15868529619583799</v>
      </c>
      <c r="AO158" s="31">
        <f>AA158/$AA$166</f>
        <v>0.17093446027570589</v>
      </c>
      <c r="AP158" s="31">
        <f>AB158/$AB$166</f>
        <v>0.17855449285486122</v>
      </c>
      <c r="AQ158" s="31">
        <f>AC158/$AC$166</f>
        <v>0.18675998465102994</v>
      </c>
      <c r="AR158" s="31">
        <f>AD158/$AD$166</f>
        <v>0.19764655772878484</v>
      </c>
      <c r="AS158" s="31">
        <f>AE158/$AE$166</f>
        <v>0.19814789581651376</v>
      </c>
      <c r="AT158" s="31">
        <f>AF158/$AF$166</f>
        <v>0.20678589396954888</v>
      </c>
      <c r="AU158" s="31">
        <f>AG158/$AG$166</f>
        <v>0.22655125327895309</v>
      </c>
      <c r="AW158" s="32">
        <f>AK158</f>
        <v>0.15390055873824174</v>
      </c>
      <c r="AX158" s="32">
        <f t="shared" ref="AX158:BG158" si="137">AL158</f>
        <v>0.16234242493696999</v>
      </c>
      <c r="AY158" s="32">
        <f t="shared" si="137"/>
        <v>0.15853798091227428</v>
      </c>
      <c r="AZ158" s="32">
        <f t="shared" si="137"/>
        <v>0.15868529619583799</v>
      </c>
      <c r="BA158" s="32">
        <f t="shared" si="137"/>
        <v>0.17093446027570589</v>
      </c>
      <c r="BB158" s="32">
        <f t="shared" si="137"/>
        <v>0.17855449285486122</v>
      </c>
      <c r="BC158" s="32">
        <f t="shared" si="137"/>
        <v>0.18675998465102994</v>
      </c>
      <c r="BD158" s="32">
        <f t="shared" si="137"/>
        <v>0.19764655772878484</v>
      </c>
      <c r="BE158" s="32">
        <f t="shared" si="137"/>
        <v>0.19814789581651376</v>
      </c>
      <c r="BF158" s="32">
        <f t="shared" si="137"/>
        <v>0.20678589396954888</v>
      </c>
      <c r="BG158" s="32">
        <f t="shared" si="137"/>
        <v>0.22655125327895309</v>
      </c>
    </row>
    <row r="159" spans="1:59" x14ac:dyDescent="0.25">
      <c r="A159" t="s">
        <v>203</v>
      </c>
      <c r="B159" t="s">
        <v>170</v>
      </c>
      <c r="C159" t="s">
        <v>171</v>
      </c>
      <c r="D159" t="s">
        <v>172</v>
      </c>
      <c r="E159">
        <f>'Stromverbräuche Odyssee'!C147*1000</f>
        <v>4328.7000000000007</v>
      </c>
      <c r="F159">
        <f>'Stromverbräuche Odyssee'!D147*1000</f>
        <v>4534.5</v>
      </c>
      <c r="G159">
        <f>'Stromverbräuche Odyssee'!E147*1000</f>
        <v>4697.7</v>
      </c>
      <c r="H159">
        <f>'Stromverbräuche Odyssee'!F147*1000</f>
        <v>4846.8</v>
      </c>
      <c r="I159">
        <f>'Stromverbräuche Odyssee'!G147*1000</f>
        <v>4861</v>
      </c>
      <c r="J159">
        <f>'Stromverbräuche Odyssee'!H147*1000</f>
        <v>4882.3</v>
      </c>
      <c r="K159">
        <f>'Stromverbräuche Odyssee'!I147*1000</f>
        <v>5286.7</v>
      </c>
      <c r="L159">
        <f>'Stromverbräuche Odyssee'!J147*1000</f>
        <v>5719.5999999999995</v>
      </c>
      <c r="M159">
        <f>'Stromverbräuche Odyssee'!K147*1000</f>
        <v>6188</v>
      </c>
      <c r="N159">
        <f>'Stromverbräuche Odyssee'!L147*1000</f>
        <v>6400.9</v>
      </c>
      <c r="O159">
        <f>'Stromverbräuche Odyssee'!M147*1000</f>
        <v>6890.5</v>
      </c>
      <c r="P159">
        <f>'Stromverbräuche Odyssee'!N147*1000</f>
        <v>7209.8</v>
      </c>
      <c r="Q159">
        <f>'Stromverbräuche Odyssee'!O147*1000</f>
        <v>7295</v>
      </c>
      <c r="R159">
        <f>'Stromverbräuche Odyssee'!P147*1000</f>
        <v>7692.4000000000005</v>
      </c>
      <c r="S159">
        <f>'Stromverbräuche Odyssee'!Q147*1000</f>
        <v>7926.5999999999995</v>
      </c>
      <c r="T159">
        <f>'Stromverbräuche Odyssee'!R147*1000</f>
        <v>8132.3000000000011</v>
      </c>
      <c r="U159">
        <f>'Stromverbräuche Odyssee'!S147*1000</f>
        <v>8373.6</v>
      </c>
      <c r="V159">
        <f>'Stromverbräuche Odyssee'!T147*1000</f>
        <v>8579.4</v>
      </c>
      <c r="W159">
        <f>'Stromverbräuche Odyssee'!U147*1000</f>
        <v>8664.6</v>
      </c>
      <c r="X159">
        <f>'Stromverbräuche Odyssee'!V147*1000</f>
        <v>8834.9</v>
      </c>
      <c r="Y159">
        <f>'Stromverbräuche Odyssee'!W147*1000</f>
        <v>8898.7999999999993</v>
      </c>
      <c r="Z159">
        <f>'Stromverbräuche Odyssee'!X147*1000</f>
        <v>8850.3000000000011</v>
      </c>
      <c r="AA159">
        <f>'Stromverbräuche Odyssee'!Y147*1000</f>
        <v>8601.6999999999989</v>
      </c>
      <c r="AB159">
        <f>'Stromverbräuche Odyssee'!Z147*1000</f>
        <v>8716</v>
      </c>
      <c r="AC159">
        <f>'Stromverbräuche Odyssee'!AA147*1000</f>
        <v>8415.6</v>
      </c>
      <c r="AD159">
        <f>'Stromverbräuche Odyssee'!AB147*1000</f>
        <v>8536.5</v>
      </c>
      <c r="AE159">
        <f>'Stromverbräuche Odyssee'!AC147*1000</f>
        <v>8341.6999999999989</v>
      </c>
      <c r="AF159">
        <f>'Stromverbräuche Odyssee'!AD147*1000</f>
        <v>8417.6</v>
      </c>
      <c r="AG159">
        <f>'Stromverbräuche Odyssee'!AE147*1000</f>
        <v>8304.1999999999989</v>
      </c>
      <c r="AH159" t="s">
        <v>94</v>
      </c>
      <c r="AK159" s="31">
        <f t="shared" ref="AK159:AK165" si="138">W159/$W$166</f>
        <v>0.20427187212674164</v>
      </c>
      <c r="AL159" s="31">
        <f t="shared" ref="AL159:AL165" si="139">X159/$X$166</f>
        <v>0.2024959889983956</v>
      </c>
      <c r="AM159" s="31">
        <f t="shared" ref="AM159:AM165" si="140">Y159/$Y$166</f>
        <v>0.20366649119996336</v>
      </c>
      <c r="AN159" s="31">
        <f t="shared" ref="AN159:AN165" si="141">Z159/$Z$166</f>
        <v>0.2017254347776537</v>
      </c>
      <c r="AO159" s="31">
        <f t="shared" ref="AO159:AO165" si="142">AA159/$AA$166</f>
        <v>0.1973831931826304</v>
      </c>
      <c r="AP159" s="31">
        <f t="shared" ref="AP159:AP165" si="143">AB159/$AB$166</f>
        <v>0.19733243050048471</v>
      </c>
      <c r="AQ159" s="31">
        <f t="shared" ref="AQ159:AQ165" si="144">AC159/$AC$166</f>
        <v>0.19229856539045811</v>
      </c>
      <c r="AR159" s="31">
        <f t="shared" ref="AR159:AR165" si="145">AD159/$AD$166</f>
        <v>0.18788528285654474</v>
      </c>
      <c r="AS159" s="31">
        <f t="shared" ref="AS159:AS165" si="146">AE159/$AE$166</f>
        <v>0.18484833127607747</v>
      </c>
      <c r="AT159" s="31">
        <f t="shared" ref="AT159:AT165" si="147">AF159/$AF$166</f>
        <v>0.18223755792319762</v>
      </c>
      <c r="AU159" s="31">
        <f t="shared" ref="AU159:AU165" si="148">AG159/$AG$166</f>
        <v>0.17419366260792338</v>
      </c>
      <c r="AW159" s="41">
        <f>SUM(AK159:AK161)</f>
        <v>0.55780701133979305</v>
      </c>
      <c r="AX159" s="41">
        <f t="shared" ref="AX159:BG159" si="149">SUM(AL159:AL161)</f>
        <v>0.55296126518450606</v>
      </c>
      <c r="AY159" s="41">
        <f t="shared" si="149"/>
        <v>0.55615544824113694</v>
      </c>
      <c r="AZ159" s="41">
        <f t="shared" si="149"/>
        <v>0.5481343878923256</v>
      </c>
      <c r="BA159" s="41">
        <f t="shared" si="149"/>
        <v>0.53606023219837851</v>
      </c>
      <c r="BB159" s="41">
        <f t="shared" si="149"/>
        <v>0.53304886914095484</v>
      </c>
      <c r="BC159" s="41">
        <f t="shared" si="149"/>
        <v>0.52492965721859863</v>
      </c>
      <c r="BD159" s="41">
        <f t="shared" si="149"/>
        <v>0.51169329198367786</v>
      </c>
      <c r="BE159" s="41">
        <f t="shared" si="149"/>
        <v>0.51654136289707053</v>
      </c>
      <c r="BF159" s="41">
        <f t="shared" si="149"/>
        <v>0.51758315535749655</v>
      </c>
      <c r="BG159" s="41">
        <f t="shared" si="149"/>
        <v>0.51558110520867606</v>
      </c>
    </row>
    <row r="160" spans="1:59" x14ac:dyDescent="0.25">
      <c r="A160" t="s">
        <v>203</v>
      </c>
      <c r="B160" t="s">
        <v>173</v>
      </c>
      <c r="C160" t="s">
        <v>171</v>
      </c>
      <c r="D160" t="s">
        <v>174</v>
      </c>
      <c r="E160">
        <f>'Stromverbräuche Odyssee'!C148*1000</f>
        <v>6141.8</v>
      </c>
      <c r="F160">
        <f>'Stromverbräuche Odyssee'!D148*1000</f>
        <v>6433.8</v>
      </c>
      <c r="G160">
        <f>'Stromverbräuche Odyssee'!E148*1000</f>
        <v>6665.3</v>
      </c>
      <c r="H160">
        <f>'Stromverbräuche Odyssee'!F148*1000</f>
        <v>6876.8</v>
      </c>
      <c r="I160">
        <f>'Stromverbräuche Odyssee'!G148*1000</f>
        <v>6896.9</v>
      </c>
      <c r="J160">
        <f>'Stromverbräuche Odyssee'!H148*1000</f>
        <v>6927.1</v>
      </c>
      <c r="K160">
        <f>'Stromverbräuche Odyssee'!I148*1000</f>
        <v>7501</v>
      </c>
      <c r="L160">
        <f>'Stromverbräuche Odyssee'!J148*1000</f>
        <v>8115.2</v>
      </c>
      <c r="M160">
        <f>'Stromverbräuche Odyssee'!K148*1000</f>
        <v>8779.7000000000007</v>
      </c>
      <c r="N160">
        <f>'Stromverbräuche Odyssee'!L148*1000</f>
        <v>9081.7999999999993</v>
      </c>
      <c r="O160">
        <f>'Stromverbräuche Odyssee'!M148*1000</f>
        <v>9776.5</v>
      </c>
      <c r="P160">
        <f>'Stromverbräuche Odyssee'!N148*1000</f>
        <v>10229.6</v>
      </c>
      <c r="Q160">
        <f>'Stromverbräuche Odyssee'!O148*1000</f>
        <v>10350.4</v>
      </c>
      <c r="R160">
        <f>'Stromverbräuche Odyssee'!P148*1000</f>
        <v>10914.199999999999</v>
      </c>
      <c r="S160">
        <f>'Stromverbräuche Odyssee'!Q148*1000</f>
        <v>11246.5</v>
      </c>
      <c r="T160">
        <f>'Stromverbräuche Odyssee'!R148*1000</f>
        <v>11538.5</v>
      </c>
      <c r="U160">
        <f>'Stromverbräuche Odyssee'!S148*1000</f>
        <v>11880.800000000001</v>
      </c>
      <c r="V160">
        <f>'Stromverbräuche Odyssee'!T148*1000</f>
        <v>12172.800000000001</v>
      </c>
      <c r="W160">
        <f>'Stromverbräuche Odyssee'!U148*1000</f>
        <v>12293.6</v>
      </c>
      <c r="X160">
        <f>'Stromverbräuche Odyssee'!V148*1000</f>
        <v>12535.3</v>
      </c>
      <c r="Y160">
        <f>'Stromverbräuche Odyssee'!W148*1000</f>
        <v>12625.9</v>
      </c>
      <c r="Z160">
        <f>'Stromverbräuche Odyssee'!X148*1000</f>
        <v>12392.699999999999</v>
      </c>
      <c r="AA160">
        <f>'Stromverbräuche Odyssee'!Y148*1000</f>
        <v>11882.6</v>
      </c>
      <c r="AB160">
        <f>'Stromverbräuche Odyssee'!Z148*1000</f>
        <v>11878.199999999999</v>
      </c>
      <c r="AC160">
        <f>'Stromverbräuche Odyssee'!AA148*1000</f>
        <v>11630.800000000001</v>
      </c>
      <c r="AD160">
        <f>'Stromverbräuche Odyssee'!AB148*1000</f>
        <v>11711.800000000001</v>
      </c>
      <c r="AE160">
        <f>'Stromverbräuche Odyssee'!AC148*1000</f>
        <v>11953.5</v>
      </c>
      <c r="AF160">
        <f>'Stromverbräuche Odyssee'!AD148*1000</f>
        <v>12508</v>
      </c>
      <c r="AG160">
        <f>'Stromverbräuche Odyssee'!AE148*1000</f>
        <v>13202.8</v>
      </c>
      <c r="AH160" t="s">
        <v>94</v>
      </c>
      <c r="AK160" s="31">
        <f t="shared" si="138"/>
        <v>0.28982719192776479</v>
      </c>
      <c r="AL160" s="31">
        <f t="shared" si="139"/>
        <v>0.28730919092367635</v>
      </c>
      <c r="AM160" s="31">
        <f t="shared" si="140"/>
        <v>0.28896848465429242</v>
      </c>
      <c r="AN160" s="31">
        <f t="shared" si="141"/>
        <v>0.28246757686960089</v>
      </c>
      <c r="AO160" s="31">
        <f t="shared" si="142"/>
        <v>0.27266999910621442</v>
      </c>
      <c r="AP160" s="31">
        <f t="shared" si="143"/>
        <v>0.26892543322290702</v>
      </c>
      <c r="AQ160" s="31">
        <f t="shared" si="144"/>
        <v>0.26576668975989121</v>
      </c>
      <c r="AR160" s="31">
        <f t="shared" si="145"/>
        <v>0.25777248939955261</v>
      </c>
      <c r="AS160" s="31">
        <f t="shared" si="146"/>
        <v>0.26488419961262</v>
      </c>
      <c r="AT160" s="31">
        <f t="shared" si="147"/>
        <v>0.27079302586287729</v>
      </c>
      <c r="AU160" s="31">
        <f t="shared" si="148"/>
        <v>0.27694950611496483</v>
      </c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</row>
    <row r="161" spans="1:59" x14ac:dyDescent="0.25">
      <c r="A161" t="s">
        <v>203</v>
      </c>
      <c r="B161" t="s">
        <v>175</v>
      </c>
      <c r="C161" t="s">
        <v>171</v>
      </c>
      <c r="D161" t="s">
        <v>176</v>
      </c>
      <c r="E161">
        <f>'Stromverbräuche Odyssee'!C149*1000</f>
        <v>1350.1000000000001</v>
      </c>
      <c r="F161">
        <f>'Stromverbräuche Odyssee'!D149*1000</f>
        <v>1414.3</v>
      </c>
      <c r="G161">
        <f>'Stromverbräuche Odyssee'!E149*1000</f>
        <v>1465.2</v>
      </c>
      <c r="H161">
        <f>'Stromverbräuche Odyssee'!F149*1000</f>
        <v>1511.6000000000001</v>
      </c>
      <c r="I161">
        <f>'Stromverbräuche Odyssee'!G149*1000</f>
        <v>1516.1</v>
      </c>
      <c r="J161">
        <f>'Stromverbräuche Odyssee'!H149*1000</f>
        <v>1522.7</v>
      </c>
      <c r="K161">
        <f>'Stromverbräuche Odyssee'!I149*1000</f>
        <v>1648.8</v>
      </c>
      <c r="L161">
        <f>'Stromverbräuche Odyssee'!J149*1000</f>
        <v>1783.9</v>
      </c>
      <c r="M161">
        <f>'Stromverbräuche Odyssee'!K149*1000</f>
        <v>1929.8999999999999</v>
      </c>
      <c r="N161">
        <f>'Stromverbräuche Odyssee'!L149*1000</f>
        <v>1996.3</v>
      </c>
      <c r="O161">
        <f>'Stromverbräuche Odyssee'!M149*1000</f>
        <v>2149</v>
      </c>
      <c r="P161">
        <f>'Stromverbräuche Odyssee'!N149*1000</f>
        <v>2248.6000000000004</v>
      </c>
      <c r="Q161">
        <f>'Stromverbräuche Odyssee'!O149*1000</f>
        <v>2275.1999999999998</v>
      </c>
      <c r="R161">
        <f>'Stromverbräuche Odyssee'!P149*1000</f>
        <v>2399.1</v>
      </c>
      <c r="S161">
        <f>'Stromverbräuche Odyssee'!Q149*1000</f>
        <v>2472.1999999999998</v>
      </c>
      <c r="T161">
        <f>'Stromverbräuche Odyssee'!R149*1000</f>
        <v>2536.4</v>
      </c>
      <c r="U161">
        <f>'Stromverbräuche Odyssee'!S149*1000</f>
        <v>2611.6000000000004</v>
      </c>
      <c r="V161">
        <f>'Stromverbräuche Odyssee'!T149*1000</f>
        <v>2675.8</v>
      </c>
      <c r="W161">
        <f>'Stromverbräuche Odyssee'!U149*1000</f>
        <v>2702.3</v>
      </c>
      <c r="X161">
        <f>'Stromverbräuche Odyssee'!V149*1000</f>
        <v>2755.5</v>
      </c>
      <c r="Y161">
        <f>'Stromverbräuche Odyssee'!W149*1000</f>
        <v>2775.4</v>
      </c>
      <c r="Z161">
        <f>'Stromverbräuche Odyssee'!X149*1000</f>
        <v>2805.2999999999997</v>
      </c>
      <c r="AA161">
        <f>'Stromverbräuche Odyssee'!Y149*1000</f>
        <v>2876.5</v>
      </c>
      <c r="AB161">
        <f>'Stromverbräuche Odyssee'!Z149*1000</f>
        <v>2950.1</v>
      </c>
      <c r="AC161">
        <f>'Stromverbräuche Odyssee'!AA149*1000</f>
        <v>2926.2000000000003</v>
      </c>
      <c r="AD161">
        <f>'Stromverbräuche Odyssee'!AB149*1000</f>
        <v>3000.3</v>
      </c>
      <c r="AE161">
        <f>'Stromverbräuche Odyssee'!AC149*1000</f>
        <v>3014.9</v>
      </c>
      <c r="AF161">
        <f>'Stromverbräuche Odyssee'!AD149*1000</f>
        <v>2981.7</v>
      </c>
      <c r="AG161">
        <f>'Stromverbräuche Odyssee'!AE149*1000</f>
        <v>3071.8999999999996</v>
      </c>
      <c r="AH161" t="s">
        <v>94</v>
      </c>
      <c r="AK161" s="31">
        <f t="shared" si="138"/>
        <v>6.3707947285286559E-2</v>
      </c>
      <c r="AL161" s="31">
        <f t="shared" si="139"/>
        <v>6.3156085262434103E-2</v>
      </c>
      <c r="AM161" s="31">
        <f t="shared" si="140"/>
        <v>6.3520472386881202E-2</v>
      </c>
      <c r="AN161" s="31">
        <f t="shared" si="141"/>
        <v>6.3941376245070999E-2</v>
      </c>
      <c r="AO161" s="31">
        <f t="shared" si="142"/>
        <v>6.6007039909533743E-2</v>
      </c>
      <c r="AP161" s="31">
        <f t="shared" si="143"/>
        <v>6.6791005417563096E-2</v>
      </c>
      <c r="AQ161" s="31">
        <f t="shared" si="144"/>
        <v>6.6864402068249271E-2</v>
      </c>
      <c r="AR161" s="31">
        <f t="shared" si="145"/>
        <v>6.6035519727580538E-2</v>
      </c>
      <c r="AS161" s="31">
        <f t="shared" si="146"/>
        <v>6.680883200837312E-2</v>
      </c>
      <c r="AT161" s="31">
        <f t="shared" si="147"/>
        <v>6.455257157142158E-2</v>
      </c>
      <c r="AU161" s="31">
        <f t="shared" si="148"/>
        <v>6.4437936485787897E-2</v>
      </c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</row>
    <row r="162" spans="1:59" x14ac:dyDescent="0.25">
      <c r="A162" t="s">
        <v>203</v>
      </c>
      <c r="B162" t="s">
        <v>177</v>
      </c>
      <c r="C162" t="s">
        <v>171</v>
      </c>
      <c r="D162" t="s">
        <v>178</v>
      </c>
      <c r="E162">
        <f>'Stromverbräuche Odyssee'!C150*1000</f>
        <v>1889.8</v>
      </c>
      <c r="F162">
        <f>'Stromverbräuche Odyssee'!D150*1000</f>
        <v>1979.7</v>
      </c>
      <c r="G162">
        <f>'Stromverbräuche Odyssee'!E150*1000</f>
        <v>2050.9</v>
      </c>
      <c r="H162">
        <f>'Stromverbräuche Odyssee'!F150*1000</f>
        <v>2116</v>
      </c>
      <c r="I162">
        <f>'Stromverbräuche Odyssee'!G150*1000</f>
        <v>2122.1999999999998</v>
      </c>
      <c r="J162">
        <f>'Stromverbräuche Odyssee'!H150*1000</f>
        <v>2131.5</v>
      </c>
      <c r="K162">
        <f>'Stromverbräuche Odyssee'!I150*1000</f>
        <v>2308.1</v>
      </c>
      <c r="L162">
        <f>'Stromverbräuche Odyssee'!J150*1000</f>
        <v>2497</v>
      </c>
      <c r="M162">
        <f>'Stromverbräuche Odyssee'!K150*1000</f>
        <v>2701.5</v>
      </c>
      <c r="N162">
        <f>'Stromverbräuche Odyssee'!L150*1000</f>
        <v>2794.5</v>
      </c>
      <c r="O162">
        <f>'Stromverbräuche Odyssee'!M150*1000</f>
        <v>3008.2</v>
      </c>
      <c r="P162">
        <f>'Stromverbräuche Odyssee'!N150*1000</f>
        <v>3147.6000000000004</v>
      </c>
      <c r="Q162">
        <f>'Stromverbräuche Odyssee'!O150*1000</f>
        <v>3184.8</v>
      </c>
      <c r="R162">
        <f>'Stromverbräuche Odyssee'!P150*1000</f>
        <v>3358.2999999999997</v>
      </c>
      <c r="S162">
        <f>'Stromverbräuche Odyssee'!Q150*1000</f>
        <v>3460.5</v>
      </c>
      <c r="T162">
        <f>'Stromverbräuche Odyssee'!R150*1000</f>
        <v>3550.3999999999996</v>
      </c>
      <c r="U162">
        <f>'Stromverbräuche Odyssee'!S150*1000</f>
        <v>3655.7</v>
      </c>
      <c r="V162">
        <f>'Stromverbräuche Odyssee'!T150*1000</f>
        <v>3745.5</v>
      </c>
      <c r="W162">
        <f>'Stromverbräuche Odyssee'!U150*1000</f>
        <v>3782.7000000000003</v>
      </c>
      <c r="X162">
        <f>'Stromverbräuche Odyssee'!V150*1000</f>
        <v>3857.1</v>
      </c>
      <c r="Y162">
        <f>'Stromverbräuche Odyssee'!W150*1000</f>
        <v>3885</v>
      </c>
      <c r="Z162">
        <f>'Stromverbräuche Odyssee'!X150*1000</f>
        <v>3847.1000000000004</v>
      </c>
      <c r="AA162">
        <f>'Stromverbräuche Odyssee'!Y150*1000</f>
        <v>3776.2</v>
      </c>
      <c r="AB162">
        <f>'Stromverbräuche Odyssee'!Z150*1000</f>
        <v>3447.2</v>
      </c>
      <c r="AC162">
        <f>'Stromverbräuche Odyssee'!AA150*1000</f>
        <v>3377.4</v>
      </c>
      <c r="AD162">
        <f>'Stromverbräuche Odyssee'!AB150*1000</f>
        <v>3551.1</v>
      </c>
      <c r="AE162">
        <f>'Stromverbräuche Odyssee'!AC150*1000</f>
        <v>3321</v>
      </c>
      <c r="AF162">
        <f>'Stromverbräuche Odyssee'!AD150*1000</f>
        <v>3330.8</v>
      </c>
      <c r="AG162">
        <f>'Stromverbräuche Odyssee'!AE150*1000</f>
        <v>3164.2000000000003</v>
      </c>
      <c r="AH162" t="s">
        <v>94</v>
      </c>
      <c r="AK162" s="31">
        <f t="shared" si="138"/>
        <v>8.9178866963717379E-2</v>
      </c>
      <c r="AL162" s="31">
        <f t="shared" si="139"/>
        <v>8.8404767361906944E-2</v>
      </c>
      <c r="AM162" s="31">
        <f t="shared" si="140"/>
        <v>8.8915844643306707E-2</v>
      </c>
      <c r="AN162" s="31">
        <f t="shared" si="141"/>
        <v>8.7687188019966736E-2</v>
      </c>
      <c r="AO162" s="31">
        <f t="shared" si="142"/>
        <v>8.6652454060970385E-2</v>
      </c>
      <c r="AP162" s="31">
        <f t="shared" si="143"/>
        <v>7.8045474348470728E-2</v>
      </c>
      <c r="AQ162" s="31">
        <f t="shared" si="144"/>
        <v>7.7174434948159759E-2</v>
      </c>
      <c r="AR162" s="31">
        <f t="shared" si="145"/>
        <v>7.8158428858651208E-2</v>
      </c>
      <c r="AS162" s="31">
        <f t="shared" si="146"/>
        <v>7.3591870741917517E-2</v>
      </c>
      <c r="AT162" s="31">
        <f t="shared" si="147"/>
        <v>7.2110442160542992E-2</v>
      </c>
      <c r="AU162" s="31">
        <f t="shared" si="148"/>
        <v>6.6374074230388394E-2</v>
      </c>
      <c r="AW162" s="41">
        <f>SUM(AK162:AK164)</f>
        <v>0.19282834712497349</v>
      </c>
      <c r="AX162" s="41">
        <f t="shared" ref="AX162:BG162" si="150">SUM(AL162:AL164)</f>
        <v>0.19115287646115059</v>
      </c>
      <c r="AY162" s="41">
        <f t="shared" si="150"/>
        <v>0.19225734099283637</v>
      </c>
      <c r="AZ162" s="41">
        <f t="shared" si="150"/>
        <v>0.19592004193923374</v>
      </c>
      <c r="BA162" s="41">
        <f t="shared" si="150"/>
        <v>0.19626108497766734</v>
      </c>
      <c r="BB162" s="41">
        <f t="shared" si="150"/>
        <v>0.19033432881763712</v>
      </c>
      <c r="BC162" s="41">
        <f t="shared" si="150"/>
        <v>0.18720981467601647</v>
      </c>
      <c r="BD162" s="41">
        <f t="shared" si="150"/>
        <v>0.18513407798838238</v>
      </c>
      <c r="BE162" s="41">
        <f t="shared" si="150"/>
        <v>0.17978265778869346</v>
      </c>
      <c r="BF162" s="41">
        <f t="shared" si="150"/>
        <v>0.17370329099042289</v>
      </c>
      <c r="BG162" s="41">
        <f t="shared" si="150"/>
        <v>0.16523876333197601</v>
      </c>
    </row>
    <row r="163" spans="1:59" x14ac:dyDescent="0.25">
      <c r="A163" t="s">
        <v>203</v>
      </c>
      <c r="B163" t="s">
        <v>179</v>
      </c>
      <c r="C163" t="s">
        <v>171</v>
      </c>
      <c r="D163" t="s">
        <v>180</v>
      </c>
      <c r="E163">
        <f>'Stromverbräuche Odyssee'!C151*1000</f>
        <v>1438.1</v>
      </c>
      <c r="F163">
        <f>'Stromverbräuche Odyssee'!D151*1000</f>
        <v>1506.3999999999999</v>
      </c>
      <c r="G163">
        <f>'Stromverbräuche Odyssee'!E151*1000</f>
        <v>1560.7</v>
      </c>
      <c r="H163">
        <f>'Stromverbräuche Odyssee'!F151*1000</f>
        <v>1610.2</v>
      </c>
      <c r="I163">
        <f>'Stromverbräuche Odyssee'!G151*1000</f>
        <v>1614.9</v>
      </c>
      <c r="J163">
        <f>'Stromverbräuche Odyssee'!H151*1000</f>
        <v>1622</v>
      </c>
      <c r="K163">
        <f>'Stromverbräuche Odyssee'!I151*1000</f>
        <v>1756.3</v>
      </c>
      <c r="L163">
        <f>'Stromverbräuche Odyssee'!J151*1000</f>
        <v>1900.1999999999998</v>
      </c>
      <c r="M163">
        <f>'Stromverbräuche Odyssee'!K151*1000</f>
        <v>2055.6999999999998</v>
      </c>
      <c r="N163">
        <f>'Stromverbräuche Odyssee'!L151*1000</f>
        <v>2126.5</v>
      </c>
      <c r="O163">
        <f>'Stromverbräuche Odyssee'!M151*1000</f>
        <v>2289.1</v>
      </c>
      <c r="P163">
        <f>'Stromverbräuche Odyssee'!N151*1000</f>
        <v>2395.1999999999998</v>
      </c>
      <c r="Q163">
        <f>'Stromverbräuche Odyssee'!O151*1000</f>
        <v>2423.5</v>
      </c>
      <c r="R163">
        <f>'Stromverbräuche Odyssee'!P151*1000</f>
        <v>2555.5</v>
      </c>
      <c r="S163">
        <f>'Stromverbräuche Odyssee'!Q151*1000</f>
        <v>2633.3</v>
      </c>
      <c r="T163">
        <f>'Stromverbräuche Odyssee'!R151*1000</f>
        <v>2701.7000000000003</v>
      </c>
      <c r="U163">
        <f>'Stromverbräuche Odyssee'!S151*1000</f>
        <v>2781.8</v>
      </c>
      <c r="V163">
        <f>'Stromverbräuche Odyssee'!T151*1000</f>
        <v>2850.2000000000003</v>
      </c>
      <c r="W163">
        <f>'Stromverbräuche Odyssee'!U151*1000</f>
        <v>2878.5</v>
      </c>
      <c r="X163">
        <f>'Stromverbräuche Odyssee'!V151*1000</f>
        <v>2935.1</v>
      </c>
      <c r="Y163">
        <f>'Stromverbräuche Odyssee'!W151*1000</f>
        <v>2956.3</v>
      </c>
      <c r="Z163">
        <f>'Stromverbräuche Odyssee'!X151*1000</f>
        <v>3137.7999999999997</v>
      </c>
      <c r="AA163">
        <f>'Stromverbräuche Odyssee'!Y151*1000</f>
        <v>3223.3999999999996</v>
      </c>
      <c r="AB163">
        <f>'Stromverbräuche Odyssee'!Z151*1000</f>
        <v>3362.8</v>
      </c>
      <c r="AC163">
        <f>'Stromverbräuche Odyssee'!AA151*1000</f>
        <v>3268.9</v>
      </c>
      <c r="AD163">
        <f>'Stromverbräuche Odyssee'!AB151*1000</f>
        <v>3331.9</v>
      </c>
      <c r="AE163">
        <f>'Stromverbräuche Odyssee'!AC151*1000</f>
        <v>3214.7999999999997</v>
      </c>
      <c r="AF163">
        <f>'Stromverbräuche Odyssee'!AD151*1000</f>
        <v>3224.2999999999997</v>
      </c>
      <c r="AG163">
        <f>'Stromverbräuche Odyssee'!AE151*1000</f>
        <v>3271.9</v>
      </c>
      <c r="AH163" t="s">
        <v>94</v>
      </c>
      <c r="AK163" s="31">
        <f t="shared" si="138"/>
        <v>6.7861942145837753E-2</v>
      </c>
      <c r="AL163" s="31">
        <f t="shared" si="139"/>
        <v>6.7272518909007567E-2</v>
      </c>
      <c r="AM163" s="31">
        <f t="shared" si="140"/>
        <v>6.7660723685716254E-2</v>
      </c>
      <c r="AN163" s="31">
        <f t="shared" si="141"/>
        <v>7.1520069290907845E-2</v>
      </c>
      <c r="AO163" s="31">
        <f t="shared" si="142"/>
        <v>7.396735353533497E-2</v>
      </c>
      <c r="AP163" s="31">
        <f t="shared" si="143"/>
        <v>7.6134637137107622E-2</v>
      </c>
      <c r="AQ163" s="31">
        <f t="shared" si="144"/>
        <v>7.4695182803943688E-2</v>
      </c>
      <c r="AR163" s="31">
        <f t="shared" si="145"/>
        <v>7.3333916001841679E-2</v>
      </c>
      <c r="AS163" s="31">
        <f t="shared" si="146"/>
        <v>7.1238526365888719E-2</v>
      </c>
      <c r="AT163" s="31">
        <f t="shared" si="147"/>
        <v>6.980476121599577E-2</v>
      </c>
      <c r="AU163" s="31">
        <f t="shared" si="148"/>
        <v>6.8633251208649187E-2</v>
      </c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</row>
    <row r="164" spans="1:59" x14ac:dyDescent="0.25">
      <c r="A164" t="s">
        <v>203</v>
      </c>
      <c r="B164" t="s">
        <v>181</v>
      </c>
      <c r="C164" t="s">
        <v>171</v>
      </c>
      <c r="D164" t="s">
        <v>182</v>
      </c>
      <c r="E164">
        <f>'Stromverbräuche Odyssee'!C152*1000</f>
        <v>758.4</v>
      </c>
      <c r="F164">
        <f>'Stromverbräuche Odyssee'!D152*1000</f>
        <v>794.4</v>
      </c>
      <c r="G164">
        <f>'Stromverbräuche Odyssee'!E152*1000</f>
        <v>823</v>
      </c>
      <c r="H164">
        <f>'Stromverbräuche Odyssee'!F152*1000</f>
        <v>849.09999999999991</v>
      </c>
      <c r="I164">
        <f>'Stromverbräuche Odyssee'!G152*1000</f>
        <v>851.6</v>
      </c>
      <c r="J164">
        <f>'Stromverbräuche Odyssee'!H152*1000</f>
        <v>855.3</v>
      </c>
      <c r="K164">
        <f>'Stromverbräuche Odyssee'!I152*1000</f>
        <v>926.2</v>
      </c>
      <c r="L164">
        <f>'Stromverbräuche Odyssee'!J152*1000</f>
        <v>1002</v>
      </c>
      <c r="M164">
        <f>'Stromverbräuche Odyssee'!K152*1000</f>
        <v>1084.1000000000001</v>
      </c>
      <c r="N164">
        <f>'Stromverbräuche Odyssee'!L152*1000</f>
        <v>1121.3999999999999</v>
      </c>
      <c r="O164">
        <f>'Stromverbräuche Odyssee'!M152*1000</f>
        <v>1207.2</v>
      </c>
      <c r="P164">
        <f>'Stromverbräuche Odyssee'!N152*1000</f>
        <v>1263.0999999999999</v>
      </c>
      <c r="Q164">
        <f>'Stromverbräuche Odyssee'!O152*1000</f>
        <v>1278</v>
      </c>
      <c r="R164">
        <f>'Stromverbräuche Odyssee'!P152*1000</f>
        <v>1347.6</v>
      </c>
      <c r="S164">
        <f>'Stromverbräuche Odyssee'!Q152*1000</f>
        <v>1388.7</v>
      </c>
      <c r="T164">
        <f>'Stromverbräuche Odyssee'!R152*1000</f>
        <v>1424.7</v>
      </c>
      <c r="U164">
        <f>'Stromverbräuche Odyssee'!S152*1000</f>
        <v>1467</v>
      </c>
      <c r="V164">
        <f>'Stromverbräuche Odyssee'!T152*1000</f>
        <v>1503</v>
      </c>
      <c r="W164">
        <f>'Stromverbräuche Odyssee'!U152*1000</f>
        <v>1518</v>
      </c>
      <c r="X164">
        <f>'Stromverbräuche Odyssee'!V152*1000</f>
        <v>1547.8</v>
      </c>
      <c r="Y164">
        <f>'Stromverbräuche Odyssee'!W152*1000</f>
        <v>1559</v>
      </c>
      <c r="Z164">
        <f>'Stromverbräuche Odyssee'!X152*1000</f>
        <v>1610.7</v>
      </c>
      <c r="AA164">
        <f>'Stromverbräuche Odyssee'!Y152*1000</f>
        <v>1553.1999999999998</v>
      </c>
      <c r="AB164">
        <f>'Stromverbräuche Odyssee'!Z152*1000</f>
        <v>1596.9</v>
      </c>
      <c r="AC164">
        <f>'Stromverbräuche Odyssee'!AA152*1000</f>
        <v>1546.6</v>
      </c>
      <c r="AD164">
        <f>'Stromverbräuche Odyssee'!AB152*1000</f>
        <v>1528.5</v>
      </c>
      <c r="AE164">
        <f>'Stromverbräuche Odyssee'!AC152*1000</f>
        <v>1577.3</v>
      </c>
      <c r="AF164">
        <f>'Stromverbräuche Odyssee'!AD152*1000</f>
        <v>1468.3</v>
      </c>
      <c r="AG164">
        <f>'Stromverbräuche Odyssee'!AE152*1000</f>
        <v>1441.2</v>
      </c>
      <c r="AH164" t="s">
        <v>94</v>
      </c>
      <c r="AK164" s="31">
        <f t="shared" si="138"/>
        <v>3.5787538015418348E-2</v>
      </c>
      <c r="AL164" s="31">
        <f t="shared" si="139"/>
        <v>3.5475590190236078E-2</v>
      </c>
      <c r="AM164" s="31">
        <f t="shared" si="140"/>
        <v>3.5680772663813427E-2</v>
      </c>
      <c r="AN164" s="31">
        <f t="shared" si="141"/>
        <v>3.6712784628359127E-2</v>
      </c>
      <c r="AO164" s="31">
        <f t="shared" si="142"/>
        <v>3.5641277381362003E-2</v>
      </c>
      <c r="AP164" s="31">
        <f t="shared" si="143"/>
        <v>3.6154217332058751E-2</v>
      </c>
      <c r="AQ164" s="31">
        <f t="shared" si="144"/>
        <v>3.5340196923913027E-2</v>
      </c>
      <c r="AR164" s="31">
        <f t="shared" si="145"/>
        <v>3.3641733127889491E-2</v>
      </c>
      <c r="AS164" s="31">
        <f t="shared" si="146"/>
        <v>3.4952260680887234E-2</v>
      </c>
      <c r="AT164" s="31">
        <f t="shared" si="147"/>
        <v>3.1788087613884131E-2</v>
      </c>
      <c r="AU164" s="31">
        <f t="shared" si="148"/>
        <v>3.0231437892938421E-2</v>
      </c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</row>
    <row r="165" spans="1:59" x14ac:dyDescent="0.25">
      <c r="A165" t="s">
        <v>203</v>
      </c>
      <c r="B165" t="s">
        <v>183</v>
      </c>
      <c r="C165" t="s">
        <v>2</v>
      </c>
      <c r="D165" t="s">
        <v>184</v>
      </c>
      <c r="E165" s="29">
        <f>E166-SUM(E158:E164)</f>
        <v>2638.0999999999985</v>
      </c>
      <c r="F165" s="29">
        <f t="shared" ref="F165" si="151">F166-SUM(F158:F164)</f>
        <v>2668.8999999999978</v>
      </c>
      <c r="G165" s="29">
        <f t="shared" ref="G165" si="152">G166-SUM(G158:G164)</f>
        <v>2735.1999999999971</v>
      </c>
      <c r="H165" s="29">
        <f t="shared" ref="H165" si="153">H166-SUM(H158:H164)</f>
        <v>2769.5000000000036</v>
      </c>
      <c r="I165" s="29">
        <f t="shared" ref="I165" si="154">I166-SUM(I158:I164)</f>
        <v>2786.2999999999993</v>
      </c>
      <c r="J165" s="29">
        <f t="shared" ref="J165" si="155">J166-SUM(J158:J164)</f>
        <v>2779.1000000000022</v>
      </c>
      <c r="K165" s="29">
        <f t="shared" ref="K165" si="156">K166-SUM(K158:K164)</f>
        <v>2856.9000000000015</v>
      </c>
      <c r="L165" s="29">
        <f t="shared" ref="L165" si="157">L166-SUM(L158:L164)</f>
        <v>3211.0999999999985</v>
      </c>
      <c r="M165" s="29">
        <f t="shared" ref="M165" si="158">M166-SUM(M158:M164)</f>
        <v>3281.0999999999985</v>
      </c>
      <c r="N165" s="29">
        <f t="shared" ref="N165" si="159">N166-SUM(N158:N164)</f>
        <v>3365.6000000000022</v>
      </c>
      <c r="O165" s="29">
        <f t="shared" ref="O165" si="160">O166-SUM(O158:O164)</f>
        <v>3475.5</v>
      </c>
      <c r="P165" s="29">
        <f t="shared" ref="P165" si="161">P166-SUM(P158:P164)</f>
        <v>3551.1000000000022</v>
      </c>
      <c r="Q165" s="29">
        <f t="shared" ref="Q165" si="162">Q166-SUM(Q158:Q164)</f>
        <v>3614.0999999999985</v>
      </c>
      <c r="R165" s="29">
        <f t="shared" ref="R165" si="163">R166-SUM(R158:R164)</f>
        <v>3547.9000000000015</v>
      </c>
      <c r="S165" s="29">
        <f t="shared" ref="S165" si="164">S166-SUM(S158:S164)</f>
        <v>3814.2000000000044</v>
      </c>
      <c r="T165" s="29">
        <f t="shared" ref="T165" si="165">T166-SUM(T158:T164)</f>
        <v>3814</v>
      </c>
      <c r="U165" s="29">
        <f t="shared" ref="U165" si="166">U166-SUM(U158:U164)</f>
        <v>3856.5</v>
      </c>
      <c r="V165" s="29">
        <f t="shared" ref="V165" si="167">V166-SUM(V158:V164)</f>
        <v>3890.3000000000029</v>
      </c>
      <c r="W165" s="29">
        <f t="shared" ref="W165" si="168">W166-SUM(W158:W164)</f>
        <v>4049.3000000000029</v>
      </c>
      <c r="X165" s="29">
        <f t="shared" ref="X165" si="169">X166-SUM(X158:X164)</f>
        <v>4081.3000000000029</v>
      </c>
      <c r="Y165" s="29">
        <f t="shared" ref="Y165" si="170">Y166-SUM(Y158:Y164)</f>
        <v>4065.5999999999985</v>
      </c>
      <c r="Z165" s="29">
        <f t="shared" ref="Z165" si="171">Z166-SUM(Z158:Z164)</f>
        <v>4267.0999999999985</v>
      </c>
      <c r="AA165" s="29">
        <f t="shared" ref="AA165" si="172">AA166-SUM(AA158:AA164)</f>
        <v>4215.9860000000117</v>
      </c>
      <c r="AB165" s="29">
        <f t="shared" ref="AB165" si="173">AB166-SUM(AB158:AB164)</f>
        <v>4331.3260000000009</v>
      </c>
      <c r="AC165" s="29">
        <f t="shared" ref="AC165" si="174">AC166-SUM(AC158:AC164)</f>
        <v>4424.4830000000002</v>
      </c>
      <c r="AD165" s="29">
        <f t="shared" ref="AD165" si="175">AD166-SUM(AD158:AD164)</f>
        <v>4794.538999999997</v>
      </c>
      <c r="AE165" s="29">
        <f t="shared" ref="AE165" si="176">AE166-SUM(AE158:AE164)</f>
        <v>4762.1939999999959</v>
      </c>
      <c r="AF165" s="29">
        <f t="shared" ref="AF165" si="177">AF166-SUM(AF158:AF164)</f>
        <v>4708.0649999999878</v>
      </c>
      <c r="AG165" s="29">
        <f t="shared" ref="AG165" si="178">AG166-SUM(AG158:AG164)</f>
        <v>4415.8250000000116</v>
      </c>
      <c r="AH165" t="s">
        <v>94</v>
      </c>
      <c r="AK165" s="31">
        <f t="shared" si="138"/>
        <v>9.5464082796991839E-2</v>
      </c>
      <c r="AL165" s="31">
        <f t="shared" si="139"/>
        <v>9.3543433417373437E-2</v>
      </c>
      <c r="AM165" s="31">
        <f t="shared" si="140"/>
        <v>9.3049229853752288E-2</v>
      </c>
      <c r="AN165" s="31">
        <f t="shared" si="141"/>
        <v>9.7260273972602701E-2</v>
      </c>
      <c r="AO165" s="31">
        <f t="shared" si="142"/>
        <v>9.6744222548248326E-2</v>
      </c>
      <c r="AP165" s="31">
        <f t="shared" si="143"/>
        <v>9.8062309186546889E-2</v>
      </c>
      <c r="AQ165" s="31">
        <f t="shared" si="144"/>
        <v>0.10110054345435504</v>
      </c>
      <c r="AR165" s="31">
        <f t="shared" si="145"/>
        <v>0.10552607229915477</v>
      </c>
      <c r="AS165" s="31">
        <f t="shared" si="146"/>
        <v>0.10552808349772203</v>
      </c>
      <c r="AT165" s="31">
        <f t="shared" si="147"/>
        <v>0.10192765968253151</v>
      </c>
      <c r="AU165" s="31">
        <f t="shared" si="148"/>
        <v>9.2628878180394919E-2</v>
      </c>
      <c r="AW165" s="32">
        <f t="shared" ref="AW165" si="179">AK165</f>
        <v>9.5464082796991839E-2</v>
      </c>
      <c r="AX165" s="32">
        <f t="shared" ref="AX165" si="180">AL165</f>
        <v>9.3543433417373437E-2</v>
      </c>
      <c r="AY165" s="32">
        <f t="shared" ref="AY165" si="181">AM165</f>
        <v>9.3049229853752288E-2</v>
      </c>
      <c r="AZ165" s="32">
        <f t="shared" ref="AZ165" si="182">AN165</f>
        <v>9.7260273972602701E-2</v>
      </c>
      <c r="BA165" s="32">
        <f t="shared" ref="BA165" si="183">AO165</f>
        <v>9.6744222548248326E-2</v>
      </c>
      <c r="BB165" s="32">
        <f t="shared" ref="BB165" si="184">AP165</f>
        <v>9.8062309186546889E-2</v>
      </c>
      <c r="BC165" s="32">
        <f t="shared" ref="BC165" si="185">AQ165</f>
        <v>0.10110054345435504</v>
      </c>
      <c r="BD165" s="32">
        <f t="shared" ref="BD165" si="186">AR165</f>
        <v>0.10552607229915477</v>
      </c>
      <c r="BE165" s="32">
        <f t="shared" ref="BE165" si="187">AS165</f>
        <v>0.10552808349772203</v>
      </c>
      <c r="BF165" s="32">
        <f t="shared" ref="BF165" si="188">AT165</f>
        <v>0.10192765968253151</v>
      </c>
      <c r="BG165" s="32">
        <f t="shared" ref="BG165" si="189">AU165</f>
        <v>9.2628878180394919E-2</v>
      </c>
    </row>
    <row r="166" spans="1:59" x14ac:dyDescent="0.25">
      <c r="A166" t="s">
        <v>203</v>
      </c>
      <c r="B166" t="s">
        <v>185</v>
      </c>
      <c r="C166" t="s">
        <v>2</v>
      </c>
      <c r="D166" t="s">
        <v>186</v>
      </c>
      <c r="E166" s="29">
        <f>'Energieverbrauch_GHD+A(Landw+F)'!C106</f>
        <v>21167</v>
      </c>
      <c r="F166" s="29">
        <f>'Energieverbrauch_GHD+A(Landw+F)'!D106</f>
        <v>22417</v>
      </c>
      <c r="G166" s="29">
        <f>'Energieverbrauch_GHD+A(Landw+F)'!E106</f>
        <v>23298</v>
      </c>
      <c r="H166" s="29">
        <f>'Energieverbrauch_GHD+A(Landw+F)'!F106</f>
        <v>24013</v>
      </c>
      <c r="I166" s="29">
        <f>'Energieverbrauch_GHD+A(Landw+F)'!G106</f>
        <v>24408</v>
      </c>
      <c r="J166" s="29">
        <f>'Energieverbrauch_GHD+A(Landw+F)'!H106</f>
        <v>24459</v>
      </c>
      <c r="K166" s="29">
        <f>'Energieverbrauch_GHD+A(Landw+F)'!I106</f>
        <v>26202</v>
      </c>
      <c r="L166" s="29">
        <f>'Energieverbrauch_GHD+A(Landw+F)'!J106</f>
        <v>28244</v>
      </c>
      <c r="M166" s="29">
        <f>'Energieverbrauch_GHD+A(Landw+F)'!K106</f>
        <v>30084</v>
      </c>
      <c r="N166" s="29">
        <f>'Energieverbrauch_GHD+A(Landw+F)'!L106</f>
        <v>31215</v>
      </c>
      <c r="O166" s="29">
        <f>'Energieverbrauch_GHD+A(Landw+F)'!M106</f>
        <v>32997</v>
      </c>
      <c r="P166" s="29">
        <f>'Energieverbrauch_GHD+A(Landw+F)'!N106</f>
        <v>34371</v>
      </c>
      <c r="Q166" s="29">
        <f>'Energieverbrauch_GHD+A(Landw+F)'!O106</f>
        <v>34698</v>
      </c>
      <c r="R166" s="29">
        <f>'Energieverbrauch_GHD+A(Landw+F)'!P106</f>
        <v>36427</v>
      </c>
      <c r="S166" s="29">
        <f>'Energieverbrauch_GHD+A(Landw+F)'!Q106</f>
        <v>38051</v>
      </c>
      <c r="T166" s="29">
        <f>'Energieverbrauch_GHD+A(Landw+F)'!R106</f>
        <v>39449</v>
      </c>
      <c r="U166" s="29">
        <f>'Energieverbrauch_GHD+A(Landw+F)'!S106</f>
        <v>40372</v>
      </c>
      <c r="V166" s="29">
        <f>'Energieverbrauch_GHD+A(Landw+F)'!T106</f>
        <v>41715</v>
      </c>
      <c r="W166" s="29">
        <f>'Energieverbrauch_GHD+A(Landw+F)'!U106</f>
        <v>42417</v>
      </c>
      <c r="X166" s="29">
        <f>'Energieverbrauch_GHD+A(Landw+F)'!V106</f>
        <v>43630</v>
      </c>
      <c r="Y166" s="29">
        <f>'Energieverbrauch_GHD+A(Landw+F)'!W106</f>
        <v>43693</v>
      </c>
      <c r="Z166" s="29">
        <f>'Energieverbrauch_GHD+A(Landw+F)'!X106</f>
        <v>43873</v>
      </c>
      <c r="AA166" s="29">
        <f>'Energieverbrauch_GHD+A(Landw+F)'!Y106</f>
        <v>43578.685000000005</v>
      </c>
      <c r="AB166" s="29">
        <f>'Energieverbrauch_GHD+A(Landw+F)'!Z106</f>
        <v>44169.120999999999</v>
      </c>
      <c r="AC166" s="29">
        <f>'Energieverbrauch_GHD+A(Landw+F)'!AA106</f>
        <v>43763.197</v>
      </c>
      <c r="AD166" s="29">
        <f>'Energieverbrauch_GHD+A(Landw+F)'!AB106</f>
        <v>45434.639000000003</v>
      </c>
      <c r="AE166" s="29">
        <f>'Energieverbrauch_GHD+A(Landw+F)'!AC106</f>
        <v>45127.267</v>
      </c>
      <c r="AF166" s="29">
        <f>'Energieverbrauch_GHD+A(Landw+F)'!AD106</f>
        <v>46190.258999999998</v>
      </c>
      <c r="AG166" s="29">
        <f>'Energieverbrauch_GHD+A(Landw+F)'!AE106</f>
        <v>47672.228000000003</v>
      </c>
      <c r="AH166" s="29">
        <f>'Energieverbrauch_GHD+A(Landw+F)'!AF106</f>
        <v>48117.519</v>
      </c>
    </row>
    <row r="167" spans="1:59" x14ac:dyDescent="0.25">
      <c r="A167" t="s">
        <v>204</v>
      </c>
      <c r="B167" t="s">
        <v>168</v>
      </c>
      <c r="C167" t="s">
        <v>2</v>
      </c>
      <c r="D167" t="s">
        <v>169</v>
      </c>
    </row>
    <row r="168" spans="1:59" x14ac:dyDescent="0.25">
      <c r="A168" t="s">
        <v>204</v>
      </c>
      <c r="B168" t="s">
        <v>170</v>
      </c>
      <c r="C168" t="s">
        <v>171</v>
      </c>
      <c r="D168" t="s">
        <v>172</v>
      </c>
    </row>
    <row r="169" spans="1:59" x14ac:dyDescent="0.25">
      <c r="A169" t="s">
        <v>204</v>
      </c>
      <c r="B169" t="s">
        <v>173</v>
      </c>
      <c r="C169" t="s">
        <v>171</v>
      </c>
      <c r="D169" t="s">
        <v>174</v>
      </c>
    </row>
    <row r="170" spans="1:59" x14ac:dyDescent="0.25">
      <c r="A170" t="s">
        <v>204</v>
      </c>
      <c r="B170" t="s">
        <v>175</v>
      </c>
      <c r="C170" t="s">
        <v>171</v>
      </c>
      <c r="D170" t="s">
        <v>176</v>
      </c>
    </row>
    <row r="171" spans="1:59" x14ac:dyDescent="0.25">
      <c r="A171" t="s">
        <v>204</v>
      </c>
      <c r="B171" t="s">
        <v>177</v>
      </c>
      <c r="C171" t="s">
        <v>171</v>
      </c>
      <c r="D171" t="s">
        <v>178</v>
      </c>
    </row>
    <row r="172" spans="1:59" x14ac:dyDescent="0.25">
      <c r="A172" t="s">
        <v>204</v>
      </c>
      <c r="B172" t="s">
        <v>179</v>
      </c>
      <c r="C172" t="s">
        <v>171</v>
      </c>
      <c r="D172" t="s">
        <v>180</v>
      </c>
    </row>
    <row r="173" spans="1:59" x14ac:dyDescent="0.25">
      <c r="A173" t="s">
        <v>204</v>
      </c>
      <c r="B173" t="s">
        <v>181</v>
      </c>
      <c r="C173" t="s">
        <v>171</v>
      </c>
      <c r="D173" t="s">
        <v>182</v>
      </c>
    </row>
    <row r="174" spans="1:59" x14ac:dyDescent="0.25">
      <c r="A174" t="s">
        <v>204</v>
      </c>
      <c r="B174" t="s">
        <v>183</v>
      </c>
      <c r="C174" t="s">
        <v>2</v>
      </c>
      <c r="D174" t="s">
        <v>184</v>
      </c>
    </row>
    <row r="175" spans="1:59" x14ac:dyDescent="0.25">
      <c r="A175" t="s">
        <v>204</v>
      </c>
      <c r="B175" t="s">
        <v>185</v>
      </c>
      <c r="C175" t="s">
        <v>2</v>
      </c>
      <c r="D175" t="s">
        <v>186</v>
      </c>
    </row>
    <row r="176" spans="1:59" x14ac:dyDescent="0.25">
      <c r="A176" t="s">
        <v>205</v>
      </c>
      <c r="B176" t="s">
        <v>168</v>
      </c>
      <c r="C176" t="s">
        <v>2</v>
      </c>
      <c r="D176" t="s">
        <v>169</v>
      </c>
      <c r="E176" s="29">
        <f>Fischerei!C130+Landwirtschaft!C130</f>
        <v>266</v>
      </c>
      <c r="F176" s="29">
        <f>Fischerei!D130+Landwirtschaft!D130</f>
        <v>277</v>
      </c>
      <c r="G176" s="29">
        <f>Fischerei!E130+Landwirtschaft!E130</f>
        <v>285</v>
      </c>
      <c r="H176" s="29">
        <f>Fischerei!F130+Landwirtschaft!F130</f>
        <v>288</v>
      </c>
      <c r="I176" s="29">
        <f>Fischerei!G130+Landwirtschaft!G130</f>
        <v>325</v>
      </c>
      <c r="J176" s="29">
        <f>Fischerei!H130+Landwirtschaft!H130</f>
        <v>496</v>
      </c>
      <c r="K176" s="29">
        <f>Fischerei!I130+Landwirtschaft!I130</f>
        <v>524</v>
      </c>
      <c r="L176" s="29">
        <f>Fischerei!J130+Landwirtschaft!J130</f>
        <v>567</v>
      </c>
      <c r="M176" s="29">
        <f>Fischerei!K130+Landwirtschaft!K130</f>
        <v>629</v>
      </c>
      <c r="N176" s="29">
        <f>Fischerei!L130+Landwirtschaft!L130</f>
        <v>694</v>
      </c>
      <c r="O176" s="29">
        <f>Fischerei!M130+Landwirtschaft!M130</f>
        <v>715</v>
      </c>
      <c r="P176" s="29">
        <f>Fischerei!N130+Landwirtschaft!N130</f>
        <v>780</v>
      </c>
      <c r="Q176" s="29">
        <f>Fischerei!O130+Landwirtschaft!O130</f>
        <v>847</v>
      </c>
      <c r="R176" s="29">
        <f>Fischerei!P130+Landwirtschaft!P130</f>
        <v>889</v>
      </c>
      <c r="S176" s="29">
        <f>Fischerei!Q130+Landwirtschaft!Q130</f>
        <v>981</v>
      </c>
      <c r="T176" s="29">
        <f>Fischerei!R130+Landwirtschaft!R130</f>
        <v>1029</v>
      </c>
      <c r="U176" s="29">
        <f>Fischerei!S130+Landwirtschaft!S130</f>
        <v>965</v>
      </c>
      <c r="V176" s="29">
        <f>Fischerei!T130+Landwirtschaft!T130</f>
        <v>1066</v>
      </c>
      <c r="W176" s="29">
        <f>Fischerei!U130+Landwirtschaft!U130</f>
        <v>1014</v>
      </c>
      <c r="X176" s="29">
        <f>Fischerei!V130+Landwirtschaft!V130</f>
        <v>1036</v>
      </c>
      <c r="Y176" s="29">
        <f>Fischerei!W130+Landwirtschaft!W130</f>
        <v>1026</v>
      </c>
      <c r="Z176" s="29">
        <f>Fischerei!X130+Landwirtschaft!X130</f>
        <v>981</v>
      </c>
      <c r="AA176" s="29">
        <f>Fischerei!Y130+Landwirtschaft!Y130</f>
        <v>1003</v>
      </c>
      <c r="AB176" s="29">
        <f>Fischerei!Z130+Landwirtschaft!Z130</f>
        <v>942</v>
      </c>
      <c r="AC176" s="29">
        <f>Fischerei!AA130+Landwirtschaft!AA130</f>
        <v>827</v>
      </c>
      <c r="AD176" s="29">
        <f>Fischerei!AB130+Landwirtschaft!AB130</f>
        <v>856</v>
      </c>
      <c r="AE176" s="29">
        <f>Fischerei!AC130+Landwirtschaft!AC130</f>
        <v>889.08300000000008</v>
      </c>
      <c r="AF176" s="29">
        <f>Fischerei!AD130+Landwirtschaft!AD130</f>
        <v>1054.078</v>
      </c>
      <c r="AG176" s="29">
        <f>Fischerei!AE130+Landwirtschaft!AE130</f>
        <v>1109.289</v>
      </c>
      <c r="AH176" s="29">
        <f>Fischerei!AF130+Landwirtschaft!AF130</f>
        <v>1022.5699999999999</v>
      </c>
      <c r="AK176" s="31">
        <f>W176/$W$184</f>
        <v>6.0396688307820599E-2</v>
      </c>
      <c r="AL176" s="31">
        <f>X176/$X$184</f>
        <v>6.0908930566170853E-2</v>
      </c>
      <c r="AM176" s="31">
        <f>Y176/$Y$184</f>
        <v>5.8887677208287893E-2</v>
      </c>
      <c r="AN176" s="31">
        <f>Z176/$Z$184</f>
        <v>5.6866268622108862E-2</v>
      </c>
      <c r="AO176" s="31">
        <f>AA176/$AA$184</f>
        <v>5.8965314520870074E-2</v>
      </c>
      <c r="AP176" s="31">
        <f>AB176/$AB$184</f>
        <v>5.6579974773259656E-2</v>
      </c>
      <c r="AQ176" s="31">
        <f>AC176/$AC$184</f>
        <v>4.7034066996530739E-2</v>
      </c>
      <c r="AR176" s="31">
        <f>AD176/$AD$184</f>
        <v>4.7426450218848691E-2</v>
      </c>
      <c r="AS176" s="31">
        <f>AE176/$AE$184</f>
        <v>5.1256828080815664E-2</v>
      </c>
      <c r="AT176" s="31">
        <f>AF176/$AF$184</f>
        <v>6.0497082781376554E-2</v>
      </c>
      <c r="AU176" s="31">
        <f>AG176/$AG$184</f>
        <v>6.211395720001861E-2</v>
      </c>
      <c r="AW176" s="33">
        <f>AK176</f>
        <v>6.0396688307820599E-2</v>
      </c>
      <c r="AX176" s="33">
        <f t="shared" ref="AX176" si="190">AL176</f>
        <v>6.0908930566170853E-2</v>
      </c>
      <c r="AY176" s="33">
        <f t="shared" ref="AY176" si="191">AM176</f>
        <v>5.8887677208287893E-2</v>
      </c>
      <c r="AZ176" s="33">
        <f t="shared" ref="AZ176" si="192">AN176</f>
        <v>5.6866268622108862E-2</v>
      </c>
      <c r="BA176" s="33">
        <f t="shared" ref="BA176" si="193">AO176</f>
        <v>5.8965314520870074E-2</v>
      </c>
      <c r="BB176" s="33">
        <f t="shared" ref="BB176" si="194">AP176</f>
        <v>5.6579974773259656E-2</v>
      </c>
      <c r="BC176" s="33">
        <f t="shared" ref="BC176" si="195">AQ176</f>
        <v>4.7034066996530739E-2</v>
      </c>
      <c r="BD176" s="33">
        <f t="shared" ref="BD176" si="196">AR176</f>
        <v>4.7426450218848691E-2</v>
      </c>
      <c r="BE176" s="33">
        <f t="shared" ref="BE176" si="197">AS176</f>
        <v>5.1256828080815664E-2</v>
      </c>
      <c r="BF176" s="33">
        <f t="shared" ref="BF176" si="198">AT176</f>
        <v>6.0497082781376554E-2</v>
      </c>
      <c r="BG176" s="33">
        <f t="shared" ref="BG176" si="199">AU176</f>
        <v>6.211395720001861E-2</v>
      </c>
    </row>
    <row r="177" spans="1:59" x14ac:dyDescent="0.25">
      <c r="A177" t="s">
        <v>205</v>
      </c>
      <c r="B177" t="s">
        <v>170</v>
      </c>
      <c r="C177" t="s">
        <v>171</v>
      </c>
      <c r="D177" t="s">
        <v>172</v>
      </c>
      <c r="E177" t="str">
        <f>'Stromverbräuche Odyssee'!C174</f>
        <v>n.a.</v>
      </c>
      <c r="F177" t="str">
        <f>'Stromverbräuche Odyssee'!D174</f>
        <v>n.a.</v>
      </c>
      <c r="G177" t="str">
        <f>'Stromverbräuche Odyssee'!E174</f>
        <v>n.a.</v>
      </c>
      <c r="H177" t="str">
        <f>'Stromverbräuche Odyssee'!F174</f>
        <v>n.a.</v>
      </c>
      <c r="I177">
        <f>'Stromverbräuche Odyssee'!G174*1000</f>
        <v>1819.3999999999999</v>
      </c>
      <c r="J177">
        <f>'Stromverbräuche Odyssee'!H174*1000</f>
        <v>1978.6999999999998</v>
      </c>
      <c r="K177">
        <f>'Stromverbräuche Odyssee'!I174*1000</f>
        <v>2184.4</v>
      </c>
      <c r="L177">
        <f>'Stromverbräuche Odyssee'!J174*1000</f>
        <v>2387</v>
      </c>
      <c r="M177">
        <f>'Stromverbräuche Odyssee'!K174*1000</f>
        <v>2679.3999999999996</v>
      </c>
      <c r="N177">
        <f>'Stromverbräuche Odyssee'!L174*1000</f>
        <v>2925.7</v>
      </c>
      <c r="O177">
        <f>'Stromverbräuche Odyssee'!M174*1000</f>
        <v>3190.7999999999997</v>
      </c>
      <c r="P177">
        <f>'Stromverbräuche Odyssee'!N174*1000</f>
        <v>3485.6</v>
      </c>
      <c r="Q177">
        <f>'Stromverbräuche Odyssee'!O174*1000</f>
        <v>3546</v>
      </c>
      <c r="R177">
        <f>'Stromverbräuche Odyssee'!P174*1000</f>
        <v>3992.6</v>
      </c>
      <c r="S177">
        <f>'Stromverbräuche Odyssee'!Q174*1000</f>
        <v>4118.5</v>
      </c>
      <c r="T177">
        <f>'Stromverbräuche Odyssee'!R174*1000</f>
        <v>4298.3</v>
      </c>
      <c r="U177">
        <f>'Stromverbräuche Odyssee'!S174*1000</f>
        <v>4704</v>
      </c>
      <c r="V177">
        <f>'Stromverbräuche Odyssee'!T174*1000</f>
        <v>4587.1000000000004</v>
      </c>
      <c r="W177">
        <f>'Stromverbräuche Odyssee'!U174*1000</f>
        <v>4362.5999999999995</v>
      </c>
      <c r="X177">
        <f>'Stromverbräuche Odyssee'!V174*1000</f>
        <v>4534</v>
      </c>
      <c r="Y177">
        <f>'Stromverbräuche Odyssee'!W174*1000</f>
        <v>4315.8</v>
      </c>
      <c r="Z177">
        <f>'Stromverbräuche Odyssee'!X174*1000</f>
        <v>4099.7000000000007</v>
      </c>
      <c r="AA177">
        <f>'Stromverbräuche Odyssee'!Y174*1000</f>
        <v>4176.5</v>
      </c>
      <c r="AB177">
        <f>'Stromverbräuche Odyssee'!Z174*1000</f>
        <v>3934.2000000000003</v>
      </c>
      <c r="AC177">
        <f>'Stromverbräuche Odyssee'!AA174*1000</f>
        <v>3598.6</v>
      </c>
      <c r="AD177">
        <f>'Stromverbräuche Odyssee'!AB174*1000</f>
        <v>3156.7</v>
      </c>
      <c r="AE177">
        <f>'Stromverbräuche Odyssee'!AC174*1000</f>
        <v>3684.7</v>
      </c>
      <c r="AF177">
        <f>'Stromverbräuche Odyssee'!AD174*1000</f>
        <v>3442.2999999999997</v>
      </c>
      <c r="AG177">
        <f>'Stromverbräuche Odyssee'!AE174*1000</f>
        <v>3462.4</v>
      </c>
      <c r="AH177" t="e">
        <f>'Stromverbräuche Odyssee'!AF174*1000</f>
        <v>#VALUE!</v>
      </c>
      <c r="AK177" s="31">
        <f t="shared" ref="AK177:AK183" si="200">W177/$W$184</f>
        <v>0.25984871046518548</v>
      </c>
      <c r="AL177" s="31">
        <f t="shared" ref="AL177:AL183" si="201">X177/$X$184</f>
        <v>0.26656475983302957</v>
      </c>
      <c r="AM177" s="31">
        <f t="shared" ref="AM177:AM183" si="202">Y177/$Y$184</f>
        <v>0.24770705389427769</v>
      </c>
      <c r="AN177" s="31">
        <f t="shared" ref="AN177:AN183" si="203">Z177/$Z$184</f>
        <v>0.23764999130485193</v>
      </c>
      <c r="AO177" s="31">
        <f t="shared" ref="AO177:AO183" si="204">AA177/$AA$184</f>
        <v>0.24553203997648443</v>
      </c>
      <c r="AP177" s="31">
        <f t="shared" ref="AP177:AP183" si="205">AB177/$AB$184</f>
        <v>0.23630248062946727</v>
      </c>
      <c r="AQ177" s="31">
        <f t="shared" ref="AQ177:AQ183" si="206">AC177/$AC$184</f>
        <v>0.20466359551839844</v>
      </c>
      <c r="AR177" s="31">
        <f t="shared" ref="AR177:AR183" si="207">AD177/$AD$184</f>
        <v>0.17489611612831735</v>
      </c>
      <c r="AS177" s="31">
        <f t="shared" ref="AS177:AS183" si="208">AE177/$AE$184</f>
        <v>0.21242789979043739</v>
      </c>
      <c r="AT177" s="31">
        <f t="shared" ref="AT177:AT183" si="209">AF177/$AF$184</f>
        <v>0.19756517834385359</v>
      </c>
      <c r="AU177" s="31">
        <f t="shared" ref="AU177:AU183" si="210">AG177/$AG$184</f>
        <v>0.19387496442256655</v>
      </c>
      <c r="AW177" s="41">
        <f>SUM(AK177:AK179)</f>
        <v>0.63130025612007845</v>
      </c>
      <c r="AX177" s="41">
        <f t="shared" ref="AX177" si="211">SUM(AL177:AL179)</f>
        <v>0.6686224939737786</v>
      </c>
      <c r="AY177" s="41">
        <f t="shared" ref="AY177" si="212">SUM(AM177:AM179)</f>
        <v>0.6730643402399128</v>
      </c>
      <c r="AZ177" s="41">
        <f t="shared" ref="AZ177" si="213">SUM(AN177:AN179)</f>
        <v>0.56189206422816074</v>
      </c>
      <c r="BA177" s="41">
        <f t="shared" ref="BA177" si="214">SUM(AO177:AO179)</f>
        <v>0.54382716049382718</v>
      </c>
      <c r="BB177" s="41">
        <f t="shared" ref="BB177" si="215">SUM(AP177:AP179)</f>
        <v>0.51002462610366983</v>
      </c>
      <c r="BC177" s="41">
        <f t="shared" ref="BC177" si="216">SUM(AQ177:AQ179)</f>
        <v>0.45052038901211394</v>
      </c>
      <c r="BD177" s="41">
        <f t="shared" ref="BD177" si="217">SUM(AR177:AR179)</f>
        <v>0.41116959388331764</v>
      </c>
      <c r="BE177" s="41">
        <f t="shared" ref="BE177" si="218">SUM(AS177:AS179)</f>
        <v>0.52500771086698972</v>
      </c>
      <c r="BF177" s="41">
        <f t="shared" ref="BF177" si="219">SUM(AT177:AT179)</f>
        <v>0.44459769748152739</v>
      </c>
      <c r="BG177" s="41">
        <f t="shared" ref="BG177" si="220">SUM(AU177:AU179)</f>
        <v>0.49909476674782299</v>
      </c>
    </row>
    <row r="178" spans="1:59" x14ac:dyDescent="0.25">
      <c r="A178" t="s">
        <v>205</v>
      </c>
      <c r="B178" t="s">
        <v>173</v>
      </c>
      <c r="C178" t="s">
        <v>171</v>
      </c>
      <c r="D178" t="s">
        <v>174</v>
      </c>
      <c r="E178" t="str">
        <f>'Stromverbräuche Odyssee'!C175</f>
        <v>n.a.</v>
      </c>
      <c r="F178" t="str">
        <f>'Stromverbräuche Odyssee'!D175</f>
        <v>n.a.</v>
      </c>
      <c r="G178" t="str">
        <f>'Stromverbräuche Odyssee'!E175</f>
        <v>n.a.</v>
      </c>
      <c r="H178" t="str">
        <f>'Stromverbräuche Odyssee'!F175</f>
        <v>n.a.</v>
      </c>
      <c r="I178" t="str">
        <f>'Stromverbräuche Odyssee'!G175</f>
        <v>n.a.</v>
      </c>
      <c r="J178" t="str">
        <f>'Stromverbräuche Odyssee'!H175</f>
        <v>n.a.</v>
      </c>
      <c r="K178" t="str">
        <f>'Stromverbräuche Odyssee'!I175</f>
        <v>n.a.</v>
      </c>
      <c r="L178" t="str">
        <f>'Stromverbräuche Odyssee'!J175</f>
        <v>n.a.</v>
      </c>
      <c r="M178" t="str">
        <f>'Stromverbräuche Odyssee'!K175</f>
        <v>n.a.</v>
      </c>
      <c r="N178" t="str">
        <f>'Stromverbräuche Odyssee'!L175</f>
        <v>n.a.</v>
      </c>
      <c r="O178" t="str">
        <f>'Stromverbräuche Odyssee'!M175</f>
        <v>n.a.</v>
      </c>
      <c r="P178" t="str">
        <f>'Stromverbräuche Odyssee'!N175</f>
        <v>n.a.</v>
      </c>
      <c r="Q178" t="str">
        <f>'Stromverbräuche Odyssee'!O175</f>
        <v>n.a.</v>
      </c>
      <c r="R178" t="str">
        <f>'Stromverbräuche Odyssee'!P175</f>
        <v>n.a.</v>
      </c>
      <c r="S178" t="str">
        <f>'Stromverbräuche Odyssee'!Q175</f>
        <v>n.a.</v>
      </c>
      <c r="T178" t="str">
        <f>'Stromverbräuche Odyssee'!R175</f>
        <v>n.a.</v>
      </c>
      <c r="U178" t="str">
        <f>'Stromverbräuche Odyssee'!S175</f>
        <v>n.a.</v>
      </c>
      <c r="V178" t="str">
        <f>'Stromverbräuche Odyssee'!T175</f>
        <v>n.a.</v>
      </c>
      <c r="W178">
        <f>'Stromverbräuche Odyssee'!U175*1000</f>
        <v>4239.3999999999996</v>
      </c>
      <c r="X178">
        <f>'Stromverbräuche Odyssee'!V175*1000</f>
        <v>4629.7</v>
      </c>
      <c r="Y178">
        <f>'Stromverbräuche Odyssee'!W175*1000</f>
        <v>5225.2</v>
      </c>
      <c r="Z178">
        <f>'Stromverbräuche Odyssee'!X175*1000</f>
        <v>3613.1000000000004</v>
      </c>
      <c r="AA178">
        <f>'Stromverbräuche Odyssee'!Y175*1000</f>
        <v>3337.8</v>
      </c>
      <c r="AB178">
        <f>'Stromverbräuche Odyssee'!Z175*1000</f>
        <v>3102.2</v>
      </c>
      <c r="AC178">
        <f>'Stromverbräuche Odyssee'!AA175*1000</f>
        <v>2935.2999999999997</v>
      </c>
      <c r="AD178">
        <f>'Stromverbräuche Odyssee'!AB175*1000</f>
        <v>2844.5</v>
      </c>
      <c r="AE178">
        <f>'Stromverbräuche Odyssee'!AC175*1000</f>
        <v>4396</v>
      </c>
      <c r="AF178">
        <f>'Stromverbräuche Odyssee'!AD175*1000</f>
        <v>2425.3999999999996</v>
      </c>
      <c r="AG178">
        <f>'Stromverbräuche Odyssee'!AE175*1000</f>
        <v>3535.2000000000003</v>
      </c>
      <c r="AH178" t="e">
        <f>'Stromverbräuche Odyssee'!AF175*1000</f>
        <v>#VALUE!</v>
      </c>
      <c r="AK178" s="31">
        <f t="shared" si="200"/>
        <v>0.25251057239859431</v>
      </c>
      <c r="AL178" s="31">
        <f t="shared" si="201"/>
        <v>0.27219119289787758</v>
      </c>
      <c r="AM178" s="31">
        <f t="shared" si="202"/>
        <v>0.29990242782528842</v>
      </c>
      <c r="AN178" s="31">
        <f t="shared" si="203"/>
        <v>0.20944293084458873</v>
      </c>
      <c r="AO178" s="31">
        <f t="shared" si="204"/>
        <v>0.1962257495590829</v>
      </c>
      <c r="AP178" s="31">
        <f t="shared" si="205"/>
        <v>0.1863295092798366</v>
      </c>
      <c r="AQ178" s="31">
        <f t="shared" si="206"/>
        <v>0.16693965762384119</v>
      </c>
      <c r="AR178" s="31">
        <f t="shared" si="207"/>
        <v>0.15759875893401296</v>
      </c>
      <c r="AS178" s="31">
        <f t="shared" si="208"/>
        <v>0.25343529934018044</v>
      </c>
      <c r="AT178" s="31">
        <f t="shared" si="209"/>
        <v>0.13920186606489338</v>
      </c>
      <c r="AU178" s="31">
        <f t="shared" si="210"/>
        <v>0.19795135577248651</v>
      </c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</row>
    <row r="179" spans="1:59" x14ac:dyDescent="0.25">
      <c r="A179" t="s">
        <v>205</v>
      </c>
      <c r="B179" t="s">
        <v>175</v>
      </c>
      <c r="C179" t="s">
        <v>171</v>
      </c>
      <c r="D179" t="s">
        <v>176</v>
      </c>
      <c r="E179">
        <f>'Stromverbräuche Odyssee'!C176*1000</f>
        <v>0</v>
      </c>
      <c r="F179">
        <f>'Stromverbräuche Odyssee'!D176*1000</f>
        <v>0</v>
      </c>
      <c r="G179">
        <f>'Stromverbräuche Odyssee'!E176*1000</f>
        <v>0</v>
      </c>
      <c r="H179">
        <f>'Stromverbräuche Odyssee'!F176*1000</f>
        <v>0</v>
      </c>
      <c r="I179">
        <f>'Stromverbräuche Odyssee'!G176*1000</f>
        <v>1323.9</v>
      </c>
      <c r="J179">
        <f>'Stromverbräuche Odyssee'!H176*1000</f>
        <v>1450.5</v>
      </c>
      <c r="K179">
        <f>'Stromverbräuche Odyssee'!I176*1000</f>
        <v>1555.3</v>
      </c>
      <c r="L179">
        <f>'Stromverbräuche Odyssee'!J176*1000</f>
        <v>1621.3999999999999</v>
      </c>
      <c r="M179">
        <f>'Stromverbräuche Odyssee'!K176*1000</f>
        <v>1835.6</v>
      </c>
      <c r="N179">
        <f>'Stromverbräuche Odyssee'!L176*1000</f>
        <v>2040.1</v>
      </c>
      <c r="O179">
        <f>'Stromverbräuche Odyssee'!M176*1000</f>
        <v>2160.1</v>
      </c>
      <c r="P179">
        <f>'Stromverbräuche Odyssee'!N176*1000</f>
        <v>2218.9</v>
      </c>
      <c r="Q179">
        <f>'Stromverbräuche Odyssee'!O176*1000</f>
        <v>1888.7</v>
      </c>
      <c r="R179">
        <f>'Stromverbräuche Odyssee'!P176*1000</f>
        <v>2120.4</v>
      </c>
      <c r="S179">
        <f>'Stromverbräuche Odyssee'!Q176*1000</f>
        <v>2206</v>
      </c>
      <c r="T179">
        <f>'Stromverbräuche Odyssee'!R176*1000</f>
        <v>2223</v>
      </c>
      <c r="U179">
        <f>'Stromverbräuche Odyssee'!S176*1000</f>
        <v>2174.9</v>
      </c>
      <c r="V179">
        <f>'Stromverbräuche Odyssee'!T176*1000</f>
        <v>2243.3999999999996</v>
      </c>
      <c r="W179">
        <f>'Stromverbräuche Odyssee'!U176*1000</f>
        <v>1996.8999999999999</v>
      </c>
      <c r="X179">
        <f>'Stromverbräuche Odyssee'!V176*1000</f>
        <v>2208.8999999999996</v>
      </c>
      <c r="Y179">
        <f>'Stromverbräuche Odyssee'!W176*1000</f>
        <v>2185.8000000000002</v>
      </c>
      <c r="Z179">
        <f>'Stromverbräuche Odyssee'!X176*1000</f>
        <v>1980.3999999999999</v>
      </c>
      <c r="AA179">
        <f>'Stromverbräuche Odyssee'!Y176*1000</f>
        <v>1736.2</v>
      </c>
      <c r="AB179">
        <f>'Stromverbräuche Odyssee'!Z176*1000</f>
        <v>1455</v>
      </c>
      <c r="AC179">
        <f>'Stromverbräuche Odyssee'!AA176*1000</f>
        <v>1387.6</v>
      </c>
      <c r="AD179">
        <f>'Stromverbräuche Odyssee'!AB176*1000</f>
        <v>1420</v>
      </c>
      <c r="AE179">
        <f>'Stromverbräuche Odyssee'!AC176*1000</f>
        <v>1025.9000000000001</v>
      </c>
      <c r="AF179">
        <f>'Stromverbräuche Odyssee'!AD176*1000</f>
        <v>1878.8</v>
      </c>
      <c r="AG179">
        <f>'Stromverbräuche Odyssee'!AE176*1000</f>
        <v>1915.7</v>
      </c>
      <c r="AH179" t="e">
        <f>'Stromverbräuche Odyssee'!AF176*1000</f>
        <v>#VALUE!</v>
      </c>
      <c r="AK179" s="31">
        <f t="shared" si="200"/>
        <v>0.11894097325629877</v>
      </c>
      <c r="AL179" s="31">
        <f t="shared" si="201"/>
        <v>0.12986654124287139</v>
      </c>
      <c r="AM179" s="31">
        <f t="shared" si="202"/>
        <v>0.12545485852034668</v>
      </c>
      <c r="AN179" s="31">
        <f t="shared" si="203"/>
        <v>0.11479914207872007</v>
      </c>
      <c r="AO179" s="31">
        <f t="shared" si="204"/>
        <v>0.10206937095825985</v>
      </c>
      <c r="AP179" s="31">
        <f t="shared" si="205"/>
        <v>8.7392636194366033E-2</v>
      </c>
      <c r="AQ179" s="31">
        <f t="shared" si="206"/>
        <v>7.8917135869874311E-2</v>
      </c>
      <c r="AR179" s="31">
        <f t="shared" si="207"/>
        <v>7.8674718820987311E-2</v>
      </c>
      <c r="AS179" s="31">
        <f t="shared" si="208"/>
        <v>5.9144511736371953E-2</v>
      </c>
      <c r="AT179" s="31">
        <f t="shared" si="209"/>
        <v>0.10783065307278045</v>
      </c>
      <c r="AU179" s="31">
        <f t="shared" si="210"/>
        <v>0.10726844655276997</v>
      </c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</row>
    <row r="180" spans="1:59" x14ac:dyDescent="0.25">
      <c r="A180" t="s">
        <v>205</v>
      </c>
      <c r="B180" t="s">
        <v>177</v>
      </c>
      <c r="C180" t="s">
        <v>171</v>
      </c>
      <c r="D180" t="s">
        <v>178</v>
      </c>
      <c r="E180" t="str">
        <f>'Stromverbräuche Odyssee'!C177</f>
        <v>n.a.</v>
      </c>
      <c r="F180" t="str">
        <f>'Stromverbräuche Odyssee'!D177</f>
        <v>n.a.</v>
      </c>
      <c r="G180" t="str">
        <f>'Stromverbräuche Odyssee'!E177</f>
        <v>n.a.</v>
      </c>
      <c r="H180" t="str">
        <f>'Stromverbräuche Odyssee'!F177</f>
        <v>n.a.</v>
      </c>
      <c r="I180" t="str">
        <f>'Stromverbräuche Odyssee'!G177</f>
        <v>n.a.</v>
      </c>
      <c r="J180" t="str">
        <f>'Stromverbräuche Odyssee'!H177</f>
        <v>n.a.</v>
      </c>
      <c r="K180" t="str">
        <f>'Stromverbräuche Odyssee'!I177</f>
        <v>n.a.</v>
      </c>
      <c r="L180" t="str">
        <f>'Stromverbräuche Odyssee'!J177</f>
        <v>n.a.</v>
      </c>
      <c r="M180" t="str">
        <f>'Stromverbräuche Odyssee'!K177</f>
        <v>n.a.</v>
      </c>
      <c r="N180" t="str">
        <f>'Stromverbräuche Odyssee'!L177</f>
        <v>n.a.</v>
      </c>
      <c r="O180" t="str">
        <f>'Stromverbräuche Odyssee'!M177</f>
        <v>n.a.</v>
      </c>
      <c r="P180" t="str">
        <f>'Stromverbräuche Odyssee'!N177</f>
        <v>n.a.</v>
      </c>
      <c r="Q180" t="str">
        <f>'Stromverbräuche Odyssee'!O177</f>
        <v>n.a.</v>
      </c>
      <c r="R180" t="str">
        <f>'Stromverbräuche Odyssee'!P177</f>
        <v>n.a.</v>
      </c>
      <c r="S180" t="str">
        <f>'Stromverbräuche Odyssee'!Q177</f>
        <v>n.a.</v>
      </c>
      <c r="T180" t="str">
        <f>'Stromverbräuche Odyssee'!R177</f>
        <v>n.a.</v>
      </c>
      <c r="U180" t="str">
        <f>'Stromverbräuche Odyssee'!S177</f>
        <v>n.a.</v>
      </c>
      <c r="V180" t="str">
        <f>'Stromverbräuche Odyssee'!T177</f>
        <v>n.a.</v>
      </c>
      <c r="W180">
        <f>'Stromverbräuche Odyssee'!U177*1000</f>
        <v>1026.8</v>
      </c>
      <c r="X180">
        <f>'Stromverbräuche Odyssee'!V177*1000</f>
        <v>1115.5</v>
      </c>
      <c r="Y180">
        <f>'Stromverbräuche Odyssee'!W177*1000</f>
        <v>1061.1999999999998</v>
      </c>
      <c r="Z180">
        <f>'Stromverbräuche Odyssee'!X177*1000</f>
        <v>1039.9000000000001</v>
      </c>
      <c r="AA180">
        <f>'Stromverbräuche Odyssee'!Y177*1000</f>
        <v>1076.7</v>
      </c>
      <c r="AB180">
        <f>'Stromverbräuche Odyssee'!Z177*1000</f>
        <v>1279.7</v>
      </c>
      <c r="AC180">
        <f>'Stromverbräuche Odyssee'!AA177*1000</f>
        <v>1731</v>
      </c>
      <c r="AD180">
        <f>'Stromverbräuche Odyssee'!AB177*1000</f>
        <v>2326.1999999999998</v>
      </c>
      <c r="AE180">
        <f>'Stromverbräuche Odyssee'!AC177*1000</f>
        <v>1441</v>
      </c>
      <c r="AF180">
        <f>'Stromverbräuche Odyssee'!AD177*1000</f>
        <v>1658.7</v>
      </c>
      <c r="AG180">
        <f>'Stromverbräuche Odyssee'!AE177*1000</f>
        <v>1671.6</v>
      </c>
      <c r="AH180" t="e">
        <f>'Stromverbräuche Odyssee'!AF177*1000</f>
        <v>#VALUE!</v>
      </c>
      <c r="AK180" s="31">
        <f t="shared" si="200"/>
        <v>6.1159092262791113E-2</v>
      </c>
      <c r="AL180" s="31">
        <f t="shared" si="201"/>
        <v>6.5582926685872192E-2</v>
      </c>
      <c r="AM180" s="31">
        <f t="shared" si="202"/>
        <v>6.0907995178786652E-2</v>
      </c>
      <c r="AN180" s="31">
        <f t="shared" si="203"/>
        <v>6.028056344559736E-2</v>
      </c>
      <c r="AO180" s="31">
        <f t="shared" si="204"/>
        <v>6.3298059964726636E-2</v>
      </c>
      <c r="AP180" s="31">
        <f t="shared" si="205"/>
        <v>7.6863475283800831E-2</v>
      </c>
      <c r="AQ180" s="31">
        <f t="shared" si="206"/>
        <v>9.8447363931069787E-2</v>
      </c>
      <c r="AR180" s="31">
        <f t="shared" si="207"/>
        <v>0.12888248656435258</v>
      </c>
      <c r="AS180" s="31">
        <f t="shared" si="208"/>
        <v>8.3075583791901733E-2</v>
      </c>
      <c r="AT180" s="31">
        <f t="shared" si="209"/>
        <v>9.5198373563881708E-2</v>
      </c>
      <c r="AU180" s="31">
        <f t="shared" si="210"/>
        <v>9.3600216765469688E-2</v>
      </c>
      <c r="AW180" s="41">
        <f>SUM(AK180:AK182)</f>
        <v>0.14408243492763118</v>
      </c>
      <c r="AX180" s="41">
        <f t="shared" ref="AX180" si="221">SUM(AL180:AL182)</f>
        <v>0.15361279322711507</v>
      </c>
      <c r="AY180" s="41">
        <f t="shared" ref="AY180" si="222">SUM(AM180:AM182)</f>
        <v>0.14997991161108876</v>
      </c>
      <c r="AZ180" s="41">
        <f t="shared" ref="AZ180" si="223">SUM(AN180:AN182)</f>
        <v>0.14920874152223057</v>
      </c>
      <c r="BA180" s="41">
        <f t="shared" ref="BA180" si="224">SUM(AO180:AO182)</f>
        <v>0.14748383303938861</v>
      </c>
      <c r="BB180" s="41">
        <f t="shared" ref="BB180" si="225">SUM(AP180:AP182)</f>
        <v>0.15555889242597151</v>
      </c>
      <c r="BC180" s="41">
        <f t="shared" ref="BC180" si="226">SUM(AQ180:AQ182)</f>
        <v>0.15569015526360688</v>
      </c>
      <c r="BD180" s="41">
        <f t="shared" ref="BD180" si="227">SUM(AR180:AR182)</f>
        <v>0.18222616211424456</v>
      </c>
      <c r="BE180" s="41">
        <f t="shared" ref="BE180" si="228">SUM(AS180:AS182)</f>
        <v>0.16084147898752718</v>
      </c>
      <c r="BF180" s="41">
        <f t="shared" ref="BF180" si="229">SUM(AT180:AT182)</f>
        <v>0.16805924969539904</v>
      </c>
      <c r="BG180" s="41">
        <f t="shared" ref="BG180" si="230">SUM(AU180:AU182)</f>
        <v>0.16639851888127916</v>
      </c>
    </row>
    <row r="181" spans="1:59" x14ac:dyDescent="0.25">
      <c r="A181" t="s">
        <v>205</v>
      </c>
      <c r="B181" t="s">
        <v>179</v>
      </c>
      <c r="C181" t="s">
        <v>171</v>
      </c>
      <c r="D181" t="s">
        <v>180</v>
      </c>
      <c r="E181" t="str">
        <f>'Stromverbräuche Odyssee'!C178</f>
        <v>n.a.</v>
      </c>
      <c r="F181" t="str">
        <f>'Stromverbräuche Odyssee'!D178</f>
        <v>n.a.</v>
      </c>
      <c r="G181" t="str">
        <f>'Stromverbräuche Odyssee'!E178</f>
        <v>n.a.</v>
      </c>
      <c r="H181" t="str">
        <f>'Stromverbräuche Odyssee'!F178</f>
        <v>n.a.</v>
      </c>
      <c r="I181" t="str">
        <f>'Stromverbräuche Odyssee'!G178</f>
        <v>n.a.</v>
      </c>
      <c r="J181" t="str">
        <f>'Stromverbräuche Odyssee'!H178</f>
        <v>n.a.</v>
      </c>
      <c r="K181" t="str">
        <f>'Stromverbräuche Odyssee'!I178</f>
        <v>n.a.</v>
      </c>
      <c r="L181" t="str">
        <f>'Stromverbräuche Odyssee'!J178</f>
        <v>n.a.</v>
      </c>
      <c r="M181" t="str">
        <f>'Stromverbräuche Odyssee'!K178</f>
        <v>n.a.</v>
      </c>
      <c r="N181" t="str">
        <f>'Stromverbräuche Odyssee'!L178</f>
        <v>n.a.</v>
      </c>
      <c r="O181" t="str">
        <f>'Stromverbräuche Odyssee'!M178</f>
        <v>n.a.</v>
      </c>
      <c r="P181" t="str">
        <f>'Stromverbräuche Odyssee'!N178</f>
        <v>n.a.</v>
      </c>
      <c r="Q181" t="str">
        <f>'Stromverbräuche Odyssee'!O178</f>
        <v>n.a.</v>
      </c>
      <c r="R181" t="str">
        <f>'Stromverbräuche Odyssee'!P178</f>
        <v>n.a.</v>
      </c>
      <c r="S181" t="str">
        <f>'Stromverbräuche Odyssee'!Q178</f>
        <v>n.a.</v>
      </c>
      <c r="T181" t="str">
        <f>'Stromverbräuche Odyssee'!R178</f>
        <v>n.a.</v>
      </c>
      <c r="U181" t="str">
        <f>'Stromverbräuche Odyssee'!S178</f>
        <v>n.a.</v>
      </c>
      <c r="V181" t="str">
        <f>'Stromverbräuche Odyssee'!T178</f>
        <v>n.a.</v>
      </c>
      <c r="W181">
        <f>'Stromverbräuche Odyssee'!U178*1000</f>
        <v>788.6</v>
      </c>
      <c r="X181">
        <f>'Stromverbräuche Odyssee'!V178*1000</f>
        <v>867</v>
      </c>
      <c r="Y181">
        <f>'Stromverbräuche Odyssee'!W178*1000</f>
        <v>918.8</v>
      </c>
      <c r="Z181">
        <f>'Stromverbräuche Odyssee'!X178*1000</f>
        <v>945.9</v>
      </c>
      <c r="AA181">
        <f>'Stromverbräuche Odyssee'!Y178*1000</f>
        <v>919.3</v>
      </c>
      <c r="AB181">
        <f>'Stromverbräuche Odyssee'!Z178*1000</f>
        <v>855.8</v>
      </c>
      <c r="AC181">
        <f>'Stromverbräuche Odyssee'!AA178*1000</f>
        <v>674.3</v>
      </c>
      <c r="AD181">
        <f>'Stromverbräuche Odyssee'!AB178*1000</f>
        <v>717.30000000000007</v>
      </c>
      <c r="AE181">
        <f>'Stromverbräuche Odyssee'!AC178*1000</f>
        <v>827.8</v>
      </c>
      <c r="AF181">
        <f>'Stromverbräuche Odyssee'!AD178*1000</f>
        <v>769.2</v>
      </c>
      <c r="AG181">
        <f>'Stromverbräuche Odyssee'!AE178*1000</f>
        <v>780.59999999999991</v>
      </c>
      <c r="AH181" t="e">
        <f>'Stromverbräuche Odyssee'!AF178*1000</f>
        <v>#VALUE!</v>
      </c>
      <c r="AK181" s="31">
        <f t="shared" si="200"/>
        <v>4.6971231163261663E-2</v>
      </c>
      <c r="AL181" s="31">
        <f t="shared" si="201"/>
        <v>5.097301428655418E-2</v>
      </c>
      <c r="AM181" s="31">
        <f t="shared" si="202"/>
        <v>5.2734890661768924E-2</v>
      </c>
      <c r="AN181" s="31">
        <f t="shared" si="203"/>
        <v>5.4831603964987534E-2</v>
      </c>
      <c r="AO181" s="31">
        <f t="shared" si="204"/>
        <v>5.4044679600235151E-2</v>
      </c>
      <c r="AP181" s="31">
        <f t="shared" si="205"/>
        <v>5.140248663583398E-2</v>
      </c>
      <c r="AQ181" s="31">
        <f t="shared" si="206"/>
        <v>3.834954217141557E-2</v>
      </c>
      <c r="AR181" s="31">
        <f t="shared" si="207"/>
        <v>3.9741813950911413E-2</v>
      </c>
      <c r="AS181" s="31">
        <f t="shared" si="208"/>
        <v>4.7723780890309681E-2</v>
      </c>
      <c r="AT181" s="31">
        <f t="shared" si="209"/>
        <v>4.414697591206234E-2</v>
      </c>
      <c r="AU181" s="31">
        <f t="shared" si="210"/>
        <v>4.3709218238290042E-2</v>
      </c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</row>
    <row r="182" spans="1:59" x14ac:dyDescent="0.25">
      <c r="A182" t="s">
        <v>205</v>
      </c>
      <c r="B182" t="s">
        <v>181</v>
      </c>
      <c r="C182" t="s">
        <v>171</v>
      </c>
      <c r="D182" t="s">
        <v>182</v>
      </c>
      <c r="E182" t="str">
        <f>'Stromverbräuche Odyssee'!C179</f>
        <v>n.a.</v>
      </c>
      <c r="F182" t="str">
        <f>'Stromverbräuche Odyssee'!D179</f>
        <v>n.a.</v>
      </c>
      <c r="G182" t="str">
        <f>'Stromverbräuche Odyssee'!E179</f>
        <v>n.a.</v>
      </c>
      <c r="H182" t="str">
        <f>'Stromverbräuche Odyssee'!F179</f>
        <v>n.a.</v>
      </c>
      <c r="I182" t="str">
        <f>'Stromverbräuche Odyssee'!G179</f>
        <v>n.a.</v>
      </c>
      <c r="J182" t="str">
        <f>'Stromverbräuche Odyssee'!H179</f>
        <v>n.a.</v>
      </c>
      <c r="K182" t="str">
        <f>'Stromverbräuche Odyssee'!I179</f>
        <v>n.a.</v>
      </c>
      <c r="L182" t="str">
        <f>'Stromverbräuche Odyssee'!J179</f>
        <v>n.a.</v>
      </c>
      <c r="M182" t="str">
        <f>'Stromverbräuche Odyssee'!K179</f>
        <v>n.a.</v>
      </c>
      <c r="N182" t="str">
        <f>'Stromverbräuche Odyssee'!L179</f>
        <v>n.a.</v>
      </c>
      <c r="O182" t="str">
        <f>'Stromverbräuche Odyssee'!M179</f>
        <v>n.a.</v>
      </c>
      <c r="P182" t="str">
        <f>'Stromverbräuche Odyssee'!N179</f>
        <v>n.a.</v>
      </c>
      <c r="Q182" t="str">
        <f>'Stromverbräuche Odyssee'!O179</f>
        <v>n.a.</v>
      </c>
      <c r="R182" t="str">
        <f>'Stromverbräuche Odyssee'!P179</f>
        <v>n.a.</v>
      </c>
      <c r="S182" t="str">
        <f>'Stromverbräuche Odyssee'!Q179</f>
        <v>n.a.</v>
      </c>
      <c r="T182" t="str">
        <f>'Stromverbräuche Odyssee'!R179</f>
        <v>n.a.</v>
      </c>
      <c r="U182" t="str">
        <f>'Stromverbräuche Odyssee'!S179</f>
        <v>n.a.</v>
      </c>
      <c r="V182" t="str">
        <f>'Stromverbräuche Odyssee'!T179</f>
        <v>n.a.</v>
      </c>
      <c r="W182">
        <f>'Stromverbräuche Odyssee'!U179*1000</f>
        <v>603.6</v>
      </c>
      <c r="X182">
        <f>'Stromverbräuche Odyssee'!V179*1000</f>
        <v>630.29999999999995</v>
      </c>
      <c r="Y182">
        <f>'Stromverbräuche Odyssee'!W179*1000</f>
        <v>633.1</v>
      </c>
      <c r="Z182">
        <f>'Stromverbräuche Odyssee'!X179*1000</f>
        <v>588.19999999999993</v>
      </c>
      <c r="AA182">
        <f>'Stromverbräuche Odyssee'!Y179*1000</f>
        <v>512.70000000000005</v>
      </c>
      <c r="AB182">
        <f>'Stromverbräuche Odyssee'!Z179*1000</f>
        <v>454.40000000000003</v>
      </c>
      <c r="AC182">
        <f>'Stromverbräuche Odyssee'!AA179*1000</f>
        <v>332.2</v>
      </c>
      <c r="AD182">
        <f>'Stromverbräuche Odyssee'!AB179*1000</f>
        <v>245.5</v>
      </c>
      <c r="AE182">
        <f>'Stromverbräuche Odyssee'!AC179*1000</f>
        <v>521.1</v>
      </c>
      <c r="AF182">
        <f>'Stromverbräuche Odyssee'!AD179*1000</f>
        <v>500.29999999999995</v>
      </c>
      <c r="AG182">
        <f>'Stromverbräuche Odyssee'!AE179*1000</f>
        <v>519.5</v>
      </c>
      <c r="AH182" t="e">
        <f>'Stromverbräuche Odyssee'!AF179*1000</f>
        <v>#VALUE!</v>
      </c>
      <c r="AK182" s="31">
        <f t="shared" si="200"/>
        <v>3.5952111501578413E-2</v>
      </c>
      <c r="AL182" s="31">
        <f t="shared" si="201"/>
        <v>3.7056852254688695E-2</v>
      </c>
      <c r="AM182" s="31">
        <f t="shared" si="202"/>
        <v>3.6337025770533202E-2</v>
      </c>
      <c r="AN182" s="31">
        <f t="shared" si="203"/>
        <v>3.4096574111645697E-2</v>
      </c>
      <c r="AO182" s="31">
        <f t="shared" si="204"/>
        <v>3.0141093474426811E-2</v>
      </c>
      <c r="AP182" s="31">
        <f t="shared" si="205"/>
        <v>2.7292930506336719E-2</v>
      </c>
      <c r="AQ182" s="31">
        <f t="shared" si="206"/>
        <v>1.8893249161121537E-2</v>
      </c>
      <c r="AR182" s="31">
        <f t="shared" si="207"/>
        <v>1.3601861598980552E-2</v>
      </c>
      <c r="AS182" s="31">
        <f t="shared" si="208"/>
        <v>3.0042114305315747E-2</v>
      </c>
      <c r="AT182" s="31">
        <f t="shared" si="209"/>
        <v>2.8713900219455003E-2</v>
      </c>
      <c r="AU182" s="31">
        <f t="shared" si="210"/>
        <v>2.9089083877519444E-2</v>
      </c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</row>
    <row r="183" spans="1:59" x14ac:dyDescent="0.25">
      <c r="A183" t="s">
        <v>205</v>
      </c>
      <c r="B183" t="s">
        <v>183</v>
      </c>
      <c r="C183" t="s">
        <v>2</v>
      </c>
      <c r="D183" t="s">
        <v>184</v>
      </c>
      <c r="E183" s="29">
        <f>E184-SUM(E176:E182)</f>
        <v>4829</v>
      </c>
      <c r="F183" s="29">
        <f t="shared" ref="F183" si="231">F184-SUM(F176:F182)</f>
        <v>5155</v>
      </c>
      <c r="G183" s="29">
        <f t="shared" ref="G183" si="232">G184-SUM(G176:G182)</f>
        <v>5439</v>
      </c>
      <c r="H183" s="29">
        <f t="shared" ref="H183" si="233">H184-SUM(H176:H182)</f>
        <v>5738</v>
      </c>
      <c r="I183" s="29">
        <f t="shared" ref="I183" si="234">I184-SUM(I176:I182)</f>
        <v>3006.7000000000003</v>
      </c>
      <c r="J183" s="29">
        <f t="shared" ref="J183" si="235">J184-SUM(J176:J182)</f>
        <v>3488.8</v>
      </c>
      <c r="K183" s="29">
        <f t="shared" ref="K183" si="236">K184-SUM(K176:K182)</f>
        <v>3637.3</v>
      </c>
      <c r="L183" s="29">
        <f t="shared" ref="L183" si="237">L184-SUM(L176:L182)</f>
        <v>4671.6000000000004</v>
      </c>
      <c r="M183" s="29">
        <f t="shared" ref="M183" si="238">M184-SUM(M176:M182)</f>
        <v>4978</v>
      </c>
      <c r="N183" s="29">
        <f t="shared" ref="N183" si="239">N184-SUM(N176:N182)</f>
        <v>5478.2000000000007</v>
      </c>
      <c r="O183" s="29">
        <f t="shared" ref="O183" si="240">O184-SUM(O176:O182)</f>
        <v>5937.1</v>
      </c>
      <c r="P183" s="29">
        <f t="shared" ref="P183" si="241">P184-SUM(P176:P182)</f>
        <v>6308.5</v>
      </c>
      <c r="Q183" s="29">
        <f t="shared" ref="Q183" si="242">Q184-SUM(Q176:Q182)</f>
        <v>6928.3</v>
      </c>
      <c r="R183" s="29">
        <f t="shared" ref="R183" si="243">R184-SUM(R176:R182)</f>
        <v>7072</v>
      </c>
      <c r="S183" s="29">
        <f t="shared" ref="S183" si="244">S184-SUM(S176:S182)</f>
        <v>7380.5</v>
      </c>
      <c r="T183" s="29">
        <f t="shared" ref="T183" si="245">T184-SUM(T176:T182)</f>
        <v>7885.7</v>
      </c>
      <c r="U183" s="29">
        <f t="shared" ref="U183" si="246">U184-SUM(U176:U182)</f>
        <v>8361.1</v>
      </c>
      <c r="V183" s="29">
        <f t="shared" ref="V183" si="247">V184-SUM(V176:V182)</f>
        <v>8775.5</v>
      </c>
      <c r="W183" s="29">
        <f t="shared" ref="W183" si="248">W184-SUM(W176:W182)</f>
        <v>2757.1000000000004</v>
      </c>
      <c r="X183" s="29">
        <f t="shared" ref="X183" si="249">X184-SUM(X176:X182)</f>
        <v>1987.6000000000004</v>
      </c>
      <c r="Y183" s="29">
        <f t="shared" ref="Y183" si="250">Y184-SUM(Y176:Y182)</f>
        <v>2057.1000000000004</v>
      </c>
      <c r="Z183" s="29">
        <f t="shared" ref="Z183" si="251">Z184-SUM(Z176:Z182)</f>
        <v>4002.7999999999993</v>
      </c>
      <c r="AA183" s="29">
        <f t="shared" ref="AA183" si="252">AA184-SUM(AA176:AA182)</f>
        <v>4247.7999999999993</v>
      </c>
      <c r="AB183" s="29">
        <f t="shared" ref="AB183" si="253">AB184-SUM(AB176:AB182)</f>
        <v>4625.6999999999989</v>
      </c>
      <c r="AC183" s="29">
        <f t="shared" ref="AC183" si="254">AC184-SUM(AC176:AC182)</f>
        <v>6097</v>
      </c>
      <c r="AD183" s="29">
        <f t="shared" ref="AD183" si="255">AD184-SUM(AD176:AD182)</f>
        <v>6482.7999999999993</v>
      </c>
      <c r="AE183" s="29">
        <f t="shared" ref="AE183" si="256">AE184-SUM(AE176:AE182)</f>
        <v>4560.0669999999991</v>
      </c>
      <c r="AF183" s="29">
        <f t="shared" ref="AF183" si="257">AF184-SUM(AF176:AF182)</f>
        <v>5694.8390000000018</v>
      </c>
      <c r="AG183" s="29">
        <f t="shared" ref="AG183" si="258">AG184-SUM(AG176:AG182)</f>
        <v>4864.6439999999984</v>
      </c>
      <c r="AH183" t="s">
        <v>94</v>
      </c>
      <c r="AK183" s="31">
        <f t="shared" si="200"/>
        <v>0.16422062064446963</v>
      </c>
      <c r="AL183" s="31">
        <f t="shared" si="201"/>
        <v>0.11685578223293552</v>
      </c>
      <c r="AM183" s="31">
        <f t="shared" si="202"/>
        <v>0.11806807094071058</v>
      </c>
      <c r="AN183" s="31">
        <f t="shared" si="203"/>
        <v>0.2320329256274998</v>
      </c>
      <c r="AO183" s="31">
        <f t="shared" si="204"/>
        <v>0.24972369194591412</v>
      </c>
      <c r="AP183" s="31">
        <f t="shared" si="205"/>
        <v>0.27783650669709886</v>
      </c>
      <c r="AQ183" s="31">
        <f t="shared" si="206"/>
        <v>0.34675538872774841</v>
      </c>
      <c r="AR183" s="31">
        <f t="shared" si="207"/>
        <v>0.35917779378358911</v>
      </c>
      <c r="AS183" s="31">
        <f t="shared" si="208"/>
        <v>0.26289398206466746</v>
      </c>
      <c r="AT183" s="31">
        <f t="shared" si="209"/>
        <v>0.32684597004169691</v>
      </c>
      <c r="AU183" s="31">
        <f t="shared" si="210"/>
        <v>0.27239275717087902</v>
      </c>
      <c r="AW183" s="33">
        <f t="shared" ref="AW183" si="259">AK183</f>
        <v>0.16422062064446963</v>
      </c>
      <c r="AX183" s="33">
        <f t="shared" ref="AX183" si="260">AL183</f>
        <v>0.11685578223293552</v>
      </c>
      <c r="AY183" s="33">
        <f t="shared" ref="AY183" si="261">AM183</f>
        <v>0.11806807094071058</v>
      </c>
      <c r="AZ183" s="33">
        <f t="shared" ref="AZ183" si="262">AN183</f>
        <v>0.2320329256274998</v>
      </c>
      <c r="BA183" s="33">
        <f t="shared" ref="BA183" si="263">AO183</f>
        <v>0.24972369194591412</v>
      </c>
      <c r="BB183" s="33">
        <f t="shared" ref="BB183" si="264">AP183</f>
        <v>0.27783650669709886</v>
      </c>
      <c r="BC183" s="33">
        <f t="shared" ref="BC183" si="265">AQ183</f>
        <v>0.34675538872774841</v>
      </c>
      <c r="BD183" s="33">
        <f t="shared" ref="BD183" si="266">AR183</f>
        <v>0.35917779378358911</v>
      </c>
      <c r="BE183" s="33">
        <f t="shared" ref="BE183" si="267">AS183</f>
        <v>0.26289398206466746</v>
      </c>
      <c r="BF183" s="33">
        <f t="shared" ref="BF183" si="268">AT183</f>
        <v>0.32684597004169691</v>
      </c>
      <c r="BG183" s="33">
        <f t="shared" ref="BG183" si="269">AU183</f>
        <v>0.27239275717087902</v>
      </c>
    </row>
    <row r="184" spans="1:59" x14ac:dyDescent="0.25">
      <c r="A184" t="s">
        <v>205</v>
      </c>
      <c r="B184" t="s">
        <v>185</v>
      </c>
      <c r="C184" t="s">
        <v>2</v>
      </c>
      <c r="D184" t="s">
        <v>186</v>
      </c>
      <c r="E184" s="29">
        <f>'Energieverbrauch_GHD+A(Landw+F)'!C124</f>
        <v>5095</v>
      </c>
      <c r="F184" s="29">
        <f>'Energieverbrauch_GHD+A(Landw+F)'!D124</f>
        <v>5432</v>
      </c>
      <c r="G184" s="29">
        <f>'Energieverbrauch_GHD+A(Landw+F)'!E124</f>
        <v>5724</v>
      </c>
      <c r="H184" s="29">
        <f>'Energieverbrauch_GHD+A(Landw+F)'!F124</f>
        <v>6026</v>
      </c>
      <c r="I184" s="29">
        <f>'Energieverbrauch_GHD+A(Landw+F)'!G124</f>
        <v>6475</v>
      </c>
      <c r="J184" s="29">
        <f>'Energieverbrauch_GHD+A(Landw+F)'!H124</f>
        <v>7414</v>
      </c>
      <c r="K184" s="29">
        <f>'Energieverbrauch_GHD+A(Landw+F)'!I124</f>
        <v>7901</v>
      </c>
      <c r="L184" s="29">
        <f>'Energieverbrauch_GHD+A(Landw+F)'!J124</f>
        <v>9247</v>
      </c>
      <c r="M184" s="29">
        <f>'Energieverbrauch_GHD+A(Landw+F)'!K124</f>
        <v>10122</v>
      </c>
      <c r="N184" s="29">
        <f>'Energieverbrauch_GHD+A(Landw+F)'!L124</f>
        <v>11138</v>
      </c>
      <c r="O184" s="29">
        <f>'Energieverbrauch_GHD+A(Landw+F)'!M124</f>
        <v>12003</v>
      </c>
      <c r="P184" s="29">
        <f>'Energieverbrauch_GHD+A(Landw+F)'!N124</f>
        <v>12793</v>
      </c>
      <c r="Q184" s="29">
        <f>'Energieverbrauch_GHD+A(Landw+F)'!O124</f>
        <v>13210</v>
      </c>
      <c r="R184" s="29">
        <f>'Energieverbrauch_GHD+A(Landw+F)'!P124</f>
        <v>14074</v>
      </c>
      <c r="S184" s="29">
        <f>'Energieverbrauch_GHD+A(Landw+F)'!Q124</f>
        <v>14686</v>
      </c>
      <c r="T184" s="29">
        <f>'Energieverbrauch_GHD+A(Landw+F)'!R124</f>
        <v>15436</v>
      </c>
      <c r="U184" s="29">
        <f>'Energieverbrauch_GHD+A(Landw+F)'!S124</f>
        <v>16205</v>
      </c>
      <c r="V184" s="29">
        <f>'Energieverbrauch_GHD+A(Landw+F)'!T124</f>
        <v>16672</v>
      </c>
      <c r="W184" s="29">
        <f>'Energieverbrauch_GHD+A(Landw+F)'!U124</f>
        <v>16789</v>
      </c>
      <c r="X184" s="29">
        <f>'Energieverbrauch_GHD+A(Landw+F)'!V124</f>
        <v>17009</v>
      </c>
      <c r="Y184" s="29">
        <f>'Energieverbrauch_GHD+A(Landw+F)'!W124</f>
        <v>17423</v>
      </c>
      <c r="Z184" s="29">
        <f>'Energieverbrauch_GHD+A(Landw+F)'!X124</f>
        <v>17251</v>
      </c>
      <c r="AA184" s="29">
        <f>'Energieverbrauch_GHD+A(Landw+F)'!Y124</f>
        <v>17010</v>
      </c>
      <c r="AB184" s="29">
        <f>'Energieverbrauch_GHD+A(Landw+F)'!Z124</f>
        <v>16649</v>
      </c>
      <c r="AC184" s="29">
        <f>'Energieverbrauch_GHD+A(Landw+F)'!AA124</f>
        <v>17583</v>
      </c>
      <c r="AD184" s="29">
        <f>'Energieverbrauch_GHD+A(Landw+F)'!AB124</f>
        <v>18049</v>
      </c>
      <c r="AE184" s="29">
        <f>'Energieverbrauch_GHD+A(Landw+F)'!AC124</f>
        <v>17345.649999999998</v>
      </c>
      <c r="AF184" s="29">
        <f>'Energieverbrauch_GHD+A(Landw+F)'!AD124</f>
        <v>17423.617000000002</v>
      </c>
      <c r="AG184" s="29">
        <f>'Energieverbrauch_GHD+A(Landw+F)'!AE124</f>
        <v>17858.933000000001</v>
      </c>
      <c r="AH184" s="29">
        <f>'Energieverbrauch_GHD+A(Landw+F)'!AF124</f>
        <v>17466.298999999999</v>
      </c>
    </row>
    <row r="185" spans="1:59" x14ac:dyDescent="0.25">
      <c r="A185" t="s">
        <v>206</v>
      </c>
      <c r="B185" t="s">
        <v>168</v>
      </c>
      <c r="C185" t="s">
        <v>2</v>
      </c>
      <c r="D185" t="s">
        <v>169</v>
      </c>
      <c r="E185" s="29">
        <f>Fischerei!C136+Landwirtschaft!C136</f>
        <v>3180</v>
      </c>
      <c r="F185" s="29">
        <f>Fischerei!D136+Landwirtschaft!D136</f>
        <v>4191</v>
      </c>
      <c r="G185" s="29">
        <f>Fischerei!E136+Landwirtschaft!E136</f>
        <v>2182</v>
      </c>
      <c r="H185" s="29">
        <f>Fischerei!F136+Landwirtschaft!F136</f>
        <v>1959</v>
      </c>
      <c r="I185" s="29">
        <f>Fischerei!G136+Landwirtschaft!G136</f>
        <v>1834</v>
      </c>
      <c r="J185" s="29">
        <f>Fischerei!H136+Landwirtschaft!H136</f>
        <v>1759</v>
      </c>
      <c r="K185" s="29">
        <f>Fischerei!I136+Landwirtschaft!I136</f>
        <v>1332</v>
      </c>
      <c r="L185" s="29">
        <f>Fischerei!J136+Landwirtschaft!J136</f>
        <v>1791</v>
      </c>
      <c r="M185" s="29">
        <f>Fischerei!K136+Landwirtschaft!K136</f>
        <v>1311</v>
      </c>
      <c r="N185" s="29">
        <f>Fischerei!L136+Landwirtschaft!L136</f>
        <v>786</v>
      </c>
      <c r="O185" s="29">
        <f>Fischerei!M136+Landwirtschaft!M136</f>
        <v>611</v>
      </c>
      <c r="P185" s="29">
        <f>Fischerei!N136+Landwirtschaft!N136</f>
        <v>479</v>
      </c>
      <c r="Q185" s="29">
        <f>Fischerei!O136+Landwirtschaft!O136</f>
        <v>421</v>
      </c>
      <c r="R185" s="29">
        <f>Fischerei!P136+Landwirtschaft!P136</f>
        <v>343</v>
      </c>
      <c r="S185" s="29">
        <f>Fischerei!Q136+Landwirtschaft!Q136</f>
        <v>373</v>
      </c>
      <c r="T185" s="29">
        <f>Fischerei!R136+Landwirtschaft!R136</f>
        <v>331</v>
      </c>
      <c r="U185" s="29">
        <f>Fischerei!S136+Landwirtschaft!S136</f>
        <v>442</v>
      </c>
      <c r="V185" s="29">
        <f>Fischerei!T136+Landwirtschaft!T136</f>
        <v>564</v>
      </c>
      <c r="W185" s="29">
        <f>Fischerei!U136+Landwirtschaft!U136</f>
        <v>555</v>
      </c>
      <c r="X185" s="29">
        <f>Fischerei!V136+Landwirtschaft!V136</f>
        <v>494</v>
      </c>
      <c r="Y185" s="29">
        <f>Fischerei!W136+Landwirtschaft!W136</f>
        <v>671</v>
      </c>
      <c r="Z185" s="29">
        <f>Fischerei!X136+Landwirtschaft!X136</f>
        <v>761</v>
      </c>
      <c r="AA185" s="29">
        <f>Fischerei!Y136+Landwirtschaft!Y136</f>
        <v>821</v>
      </c>
      <c r="AB185" s="29">
        <f>Fischerei!Z136+Landwirtschaft!Z136</f>
        <v>822</v>
      </c>
      <c r="AC185" s="29">
        <f>Fischerei!AA136+Landwirtschaft!AA136</f>
        <v>855</v>
      </c>
      <c r="AD185" s="29">
        <f>Fischerei!AB136+Landwirtschaft!AB136</f>
        <v>921</v>
      </c>
      <c r="AE185" s="29">
        <f>Fischerei!AC136+Landwirtschaft!AC136</f>
        <v>744</v>
      </c>
      <c r="AF185" s="29">
        <f>Fischerei!AD136+Landwirtschaft!AD136</f>
        <v>741.56299999999999</v>
      </c>
      <c r="AG185" s="29">
        <f>Fischerei!AE136+Landwirtschaft!AE136</f>
        <v>752.8</v>
      </c>
      <c r="AH185" s="29">
        <f>Fischerei!AF136+Landwirtschaft!AF136</f>
        <v>753.2349999999999</v>
      </c>
    </row>
    <row r="186" spans="1:59" x14ac:dyDescent="0.25">
      <c r="A186" t="s">
        <v>206</v>
      </c>
      <c r="B186" t="s">
        <v>170</v>
      </c>
      <c r="C186" t="s">
        <v>171</v>
      </c>
      <c r="D186" t="s">
        <v>172</v>
      </c>
      <c r="E186" t="str">
        <f>'Stromverbräuche Odyssee'!C183</f>
        <v>n.a.</v>
      </c>
      <c r="F186" t="str">
        <f>'Stromverbräuche Odyssee'!D183</f>
        <v>n.a.</v>
      </c>
      <c r="G186" t="str">
        <f>'Stromverbräuche Odyssee'!E183</f>
        <v>n.a.</v>
      </c>
      <c r="H186" t="str">
        <f>'Stromverbräuche Odyssee'!F183</f>
        <v>n.a.</v>
      </c>
      <c r="I186" t="str">
        <f>'Stromverbräuche Odyssee'!G183</f>
        <v>n.a.</v>
      </c>
      <c r="J186" t="str">
        <f>'Stromverbräuche Odyssee'!H183</f>
        <v>n.a.</v>
      </c>
      <c r="K186" t="str">
        <f>'Stromverbräuche Odyssee'!I183</f>
        <v>n.a.</v>
      </c>
      <c r="L186" t="str">
        <f>'Stromverbräuche Odyssee'!J183</f>
        <v>n.a.</v>
      </c>
      <c r="M186" t="str">
        <f>'Stromverbräuche Odyssee'!K183</f>
        <v>n.a.</v>
      </c>
      <c r="N186" t="str">
        <f>'Stromverbräuche Odyssee'!L183</f>
        <v>n.a.</v>
      </c>
      <c r="O186" t="str">
        <f>'Stromverbräuche Odyssee'!M183</f>
        <v>n.a.</v>
      </c>
      <c r="P186" t="str">
        <f>'Stromverbräuche Odyssee'!N183</f>
        <v>n.a.</v>
      </c>
      <c r="Q186" t="str">
        <f>'Stromverbräuche Odyssee'!O183</f>
        <v>n.a.</v>
      </c>
      <c r="R186" t="str">
        <f>'Stromverbräuche Odyssee'!P183</f>
        <v>n.a.</v>
      </c>
      <c r="S186" t="str">
        <f>'Stromverbräuche Odyssee'!Q183</f>
        <v>n.a.</v>
      </c>
      <c r="T186" t="str">
        <f>'Stromverbräuche Odyssee'!R183</f>
        <v>n.a.</v>
      </c>
      <c r="U186" t="str">
        <f>'Stromverbräuche Odyssee'!S183</f>
        <v>n.a.</v>
      </c>
      <c r="V186" t="str">
        <f>'Stromverbräuche Odyssee'!T183</f>
        <v>n.a.</v>
      </c>
      <c r="W186" t="str">
        <f>'Stromverbräuche Odyssee'!U183</f>
        <v>n.a.</v>
      </c>
      <c r="X186" t="str">
        <f>'Stromverbräuche Odyssee'!V183</f>
        <v>n.a.</v>
      </c>
      <c r="Y186">
        <f>'Stromverbräuche Odyssee'!W183*1000</f>
        <v>1157.4000000000001</v>
      </c>
      <c r="Z186">
        <f>'Stromverbräuche Odyssee'!X183*1000</f>
        <v>1342.6</v>
      </c>
      <c r="AA186">
        <f>'Stromverbräuche Odyssee'!Y183*1000</f>
        <v>1488.3999999999999</v>
      </c>
      <c r="AB186">
        <f>'Stromverbräuche Odyssee'!Z183*1000</f>
        <v>1755.8</v>
      </c>
      <c r="AC186">
        <f>'Stromverbräuche Odyssee'!AA183*1000</f>
        <v>1802.3</v>
      </c>
      <c r="AD186">
        <f>'Stromverbräuche Odyssee'!AB183*1000</f>
        <v>1636.8</v>
      </c>
      <c r="AE186">
        <f>'Stromverbräuche Odyssee'!AC183*1000</f>
        <v>1767.4</v>
      </c>
      <c r="AF186">
        <f>'Stromverbräuche Odyssee'!AD183*1000</f>
        <v>2058.1</v>
      </c>
      <c r="AG186">
        <f>'Stromverbräuche Odyssee'!AE183*1000</f>
        <v>2255.7999999999997</v>
      </c>
      <c r="AH186" t="e">
        <f>'Stromverbräuche Odyssee'!AF183*1000</f>
        <v>#VALUE!</v>
      </c>
    </row>
    <row r="187" spans="1:59" x14ac:dyDescent="0.25">
      <c r="A187" t="s">
        <v>206</v>
      </c>
      <c r="B187" t="s">
        <v>173</v>
      </c>
      <c r="C187" t="s">
        <v>171</v>
      </c>
      <c r="D187" t="s">
        <v>174</v>
      </c>
      <c r="E187" t="str">
        <f>'Stromverbräuche Odyssee'!C184</f>
        <v>n.a.</v>
      </c>
      <c r="F187" t="str">
        <f>'Stromverbräuche Odyssee'!D184</f>
        <v>n.a.</v>
      </c>
      <c r="G187" t="str">
        <f>'Stromverbräuche Odyssee'!E184</f>
        <v>n.a.</v>
      </c>
      <c r="H187" t="str">
        <f>'Stromverbräuche Odyssee'!F184</f>
        <v>n.a.</v>
      </c>
      <c r="I187" t="str">
        <f>'Stromverbräuche Odyssee'!G184</f>
        <v>n.a.</v>
      </c>
      <c r="J187" t="str">
        <f>'Stromverbräuche Odyssee'!H184</f>
        <v>n.a.</v>
      </c>
      <c r="K187" t="str">
        <f>'Stromverbräuche Odyssee'!I184</f>
        <v>n.a.</v>
      </c>
      <c r="L187" t="str">
        <f>'Stromverbräuche Odyssee'!J184</f>
        <v>n.a.</v>
      </c>
      <c r="M187" t="str">
        <f>'Stromverbräuche Odyssee'!K184</f>
        <v>n.a.</v>
      </c>
      <c r="N187" t="str">
        <f>'Stromverbräuche Odyssee'!L184</f>
        <v>n.a.</v>
      </c>
      <c r="O187" t="str">
        <f>'Stromverbräuche Odyssee'!M184</f>
        <v>n.a.</v>
      </c>
      <c r="P187" t="str">
        <f>'Stromverbräuche Odyssee'!N184</f>
        <v>n.a.</v>
      </c>
      <c r="Q187" t="str">
        <f>'Stromverbräuche Odyssee'!O184</f>
        <v>n.a.</v>
      </c>
      <c r="R187" t="str">
        <f>'Stromverbräuche Odyssee'!P184</f>
        <v>n.a.</v>
      </c>
      <c r="S187" t="str">
        <f>'Stromverbräuche Odyssee'!Q184</f>
        <v>n.a.</v>
      </c>
      <c r="T187" t="str">
        <f>'Stromverbräuche Odyssee'!R184</f>
        <v>n.a.</v>
      </c>
      <c r="U187" t="str">
        <f>'Stromverbräuche Odyssee'!S184</f>
        <v>n.a.</v>
      </c>
      <c r="V187" t="str">
        <f>'Stromverbräuche Odyssee'!T184</f>
        <v>n.a.</v>
      </c>
      <c r="W187" t="str">
        <f>'Stromverbräuche Odyssee'!U184</f>
        <v>n.a.</v>
      </c>
      <c r="X187" t="str">
        <f>'Stromverbräuche Odyssee'!V184</f>
        <v>n.a.</v>
      </c>
      <c r="Y187" t="str">
        <f>'Stromverbräuche Odyssee'!W184</f>
        <v>n.a.</v>
      </c>
      <c r="Z187" t="str">
        <f>'Stromverbräuche Odyssee'!X184</f>
        <v>n.a.</v>
      </c>
      <c r="AA187" t="str">
        <f>'Stromverbräuche Odyssee'!Y184</f>
        <v>n.a.</v>
      </c>
      <c r="AB187" t="str">
        <f>'Stromverbräuche Odyssee'!Z184</f>
        <v>n.a.</v>
      </c>
      <c r="AC187" t="str">
        <f>'Stromverbräuche Odyssee'!AA184</f>
        <v>n.a.</v>
      </c>
      <c r="AD187" t="str">
        <f>'Stromverbräuche Odyssee'!AB184</f>
        <v>n.a.</v>
      </c>
      <c r="AE187" t="str">
        <f>'Stromverbräuche Odyssee'!AC184</f>
        <v>n.a.</v>
      </c>
      <c r="AF187" t="str">
        <f>'Stromverbräuche Odyssee'!AD184</f>
        <v>n.a.</v>
      </c>
      <c r="AG187" t="str">
        <f>'Stromverbräuche Odyssee'!AE184</f>
        <v>n.a.</v>
      </c>
      <c r="AH187" t="e">
        <f>'Stromverbräuche Odyssee'!AF184*1000</f>
        <v>#VALUE!</v>
      </c>
    </row>
    <row r="188" spans="1:59" x14ac:dyDescent="0.25">
      <c r="A188" t="s">
        <v>206</v>
      </c>
      <c r="B188" t="s">
        <v>175</v>
      </c>
      <c r="C188" t="s">
        <v>171</v>
      </c>
      <c r="D188" t="s">
        <v>176</v>
      </c>
      <c r="E188" t="str">
        <f>'Stromverbräuche Odyssee'!C185</f>
        <v>n.a.</v>
      </c>
      <c r="F188" t="str">
        <f>'Stromverbräuche Odyssee'!D185</f>
        <v>n.a.</v>
      </c>
      <c r="G188" t="str">
        <f>'Stromverbräuche Odyssee'!E185</f>
        <v>n.a.</v>
      </c>
      <c r="H188" t="str">
        <f>'Stromverbräuche Odyssee'!F185</f>
        <v>n.a.</v>
      </c>
      <c r="I188" t="str">
        <f>'Stromverbräuche Odyssee'!G185</f>
        <v>n.a.</v>
      </c>
      <c r="J188" t="str">
        <f>'Stromverbräuche Odyssee'!H185</f>
        <v>n.a.</v>
      </c>
      <c r="K188" t="str">
        <f>'Stromverbräuche Odyssee'!I185</f>
        <v>n.a.</v>
      </c>
      <c r="L188" t="str">
        <f>'Stromverbräuche Odyssee'!J185</f>
        <v>n.a.</v>
      </c>
      <c r="M188" t="str">
        <f>'Stromverbräuche Odyssee'!K185</f>
        <v>n.a.</v>
      </c>
      <c r="N188" t="str">
        <f>'Stromverbräuche Odyssee'!L185</f>
        <v>n.a.</v>
      </c>
      <c r="O188" t="str">
        <f>'Stromverbräuche Odyssee'!M185</f>
        <v>n.a.</v>
      </c>
      <c r="P188" t="str">
        <f>'Stromverbräuche Odyssee'!N185</f>
        <v>n.a.</v>
      </c>
      <c r="Q188" t="str">
        <f>'Stromverbräuche Odyssee'!O185</f>
        <v>n.a.</v>
      </c>
      <c r="R188" t="str">
        <f>'Stromverbräuche Odyssee'!P185</f>
        <v>n.a.</v>
      </c>
      <c r="S188" t="str">
        <f>'Stromverbräuche Odyssee'!Q185</f>
        <v>n.a.</v>
      </c>
      <c r="T188" t="str">
        <f>'Stromverbräuche Odyssee'!R185</f>
        <v>n.a.</v>
      </c>
      <c r="U188" t="str">
        <f>'Stromverbräuche Odyssee'!S185</f>
        <v>n.a.</v>
      </c>
      <c r="V188" t="str">
        <f>'Stromverbräuche Odyssee'!T185</f>
        <v>n.a.</v>
      </c>
      <c r="W188" t="str">
        <f>'Stromverbräuche Odyssee'!U185</f>
        <v>n.a.</v>
      </c>
      <c r="X188" t="str">
        <f>'Stromverbräuche Odyssee'!V185</f>
        <v>n.a.</v>
      </c>
      <c r="Y188">
        <f>'Stromverbräuche Odyssee'!W185*1000</f>
        <v>310.09999999999997</v>
      </c>
      <c r="Z188">
        <f>'Stromverbräuche Odyssee'!X185*1000</f>
        <v>359.8</v>
      </c>
      <c r="AA188">
        <f>'Stromverbräuche Odyssee'!Y185*1000</f>
        <v>267.40000000000003</v>
      </c>
      <c r="AB188">
        <f>'Stromverbräuche Odyssee'!Z185*1000</f>
        <v>314</v>
      </c>
      <c r="AC188">
        <f>'Stromverbräuche Odyssee'!AA185*1000</f>
        <v>290.7</v>
      </c>
      <c r="AD188">
        <f>'Stromverbräuche Odyssee'!AB185*1000</f>
        <v>312</v>
      </c>
      <c r="AE188">
        <f>'Stromverbräuche Odyssee'!AC185*1000</f>
        <v>348.8</v>
      </c>
      <c r="AF188">
        <f>'Stromverbräuche Odyssee'!AD185*1000</f>
        <v>372.09999999999997</v>
      </c>
      <c r="AG188">
        <f>'Stromverbräuche Odyssee'!AE185*1000</f>
        <v>360.5</v>
      </c>
      <c r="AH188" t="e">
        <f>'Stromverbräuche Odyssee'!AF185*1000</f>
        <v>#VALUE!</v>
      </c>
    </row>
    <row r="189" spans="1:59" x14ac:dyDescent="0.25">
      <c r="A189" t="s">
        <v>206</v>
      </c>
      <c r="B189" t="s">
        <v>177</v>
      </c>
      <c r="C189" t="s">
        <v>171</v>
      </c>
      <c r="D189" t="s">
        <v>178</v>
      </c>
      <c r="E189" t="str">
        <f>'Stromverbräuche Odyssee'!C186</f>
        <v>n.a.</v>
      </c>
      <c r="F189" t="str">
        <f>'Stromverbräuche Odyssee'!D186</f>
        <v>n.a.</v>
      </c>
      <c r="G189" t="str">
        <f>'Stromverbräuche Odyssee'!E186</f>
        <v>n.a.</v>
      </c>
      <c r="H189" t="str">
        <f>'Stromverbräuche Odyssee'!F186</f>
        <v>n.a.</v>
      </c>
      <c r="I189" t="str">
        <f>'Stromverbräuche Odyssee'!G186</f>
        <v>n.a.</v>
      </c>
      <c r="J189" t="str">
        <f>'Stromverbräuche Odyssee'!H186</f>
        <v>n.a.</v>
      </c>
      <c r="K189" t="str">
        <f>'Stromverbräuche Odyssee'!I186</f>
        <v>n.a.</v>
      </c>
      <c r="L189" t="str">
        <f>'Stromverbräuche Odyssee'!J186</f>
        <v>n.a.</v>
      </c>
      <c r="M189" t="str">
        <f>'Stromverbräuche Odyssee'!K186</f>
        <v>n.a.</v>
      </c>
      <c r="N189" t="str">
        <f>'Stromverbräuche Odyssee'!L186</f>
        <v>n.a.</v>
      </c>
      <c r="O189" t="str">
        <f>'Stromverbräuche Odyssee'!M186</f>
        <v>n.a.</v>
      </c>
      <c r="P189" t="str">
        <f>'Stromverbräuche Odyssee'!N186</f>
        <v>n.a.</v>
      </c>
      <c r="Q189" t="str">
        <f>'Stromverbräuche Odyssee'!O186</f>
        <v>n.a.</v>
      </c>
      <c r="R189" t="str">
        <f>'Stromverbräuche Odyssee'!P186</f>
        <v>n.a.</v>
      </c>
      <c r="S189" t="str">
        <f>'Stromverbräuche Odyssee'!Q186</f>
        <v>n.a.</v>
      </c>
      <c r="T189" t="str">
        <f>'Stromverbräuche Odyssee'!R186</f>
        <v>n.a.</v>
      </c>
      <c r="U189" t="str">
        <f>'Stromverbräuche Odyssee'!S186</f>
        <v>n.a.</v>
      </c>
      <c r="V189" t="str">
        <f>'Stromverbräuche Odyssee'!T186</f>
        <v>n.a.</v>
      </c>
      <c r="W189" t="str">
        <f>'Stromverbräuche Odyssee'!U186</f>
        <v>n.a.</v>
      </c>
      <c r="X189" t="str">
        <f>'Stromverbräuche Odyssee'!V186</f>
        <v>n.a.</v>
      </c>
      <c r="Y189">
        <f>'Stromverbräuche Odyssee'!W186*1000</f>
        <v>639.4</v>
      </c>
      <c r="Z189">
        <f>'Stromverbräuche Odyssee'!X186*1000</f>
        <v>741.80000000000007</v>
      </c>
      <c r="AA189">
        <f>'Stromverbräuche Odyssee'!Y186*1000</f>
        <v>465.1</v>
      </c>
      <c r="AB189">
        <f>'Stromverbräuche Odyssee'!Z186*1000</f>
        <v>476.7</v>
      </c>
      <c r="AC189">
        <f>'Stromverbräuche Odyssee'!AA186*1000</f>
        <v>500</v>
      </c>
      <c r="AD189">
        <f>'Stromverbräuche Odyssee'!AB186*1000</f>
        <v>523.80000000000007</v>
      </c>
      <c r="AE189">
        <f>'Stromverbräuche Odyssee'!AC186*1000</f>
        <v>430.20000000000005</v>
      </c>
      <c r="AF189">
        <f>'Stromverbräuche Odyssee'!AD186*1000</f>
        <v>407</v>
      </c>
      <c r="AG189">
        <f>'Stromverbräuche Odyssee'!AE186*1000</f>
        <v>534.90000000000009</v>
      </c>
      <c r="AH189" t="e">
        <f>'Stromverbräuche Odyssee'!AF186*1000</f>
        <v>#VALUE!</v>
      </c>
    </row>
    <row r="190" spans="1:59" x14ac:dyDescent="0.25">
      <c r="A190" t="s">
        <v>206</v>
      </c>
      <c r="B190" t="s">
        <v>179</v>
      </c>
      <c r="C190" t="s">
        <v>171</v>
      </c>
      <c r="D190" t="s">
        <v>180</v>
      </c>
      <c r="E190" t="str">
        <f>'Stromverbräuche Odyssee'!C187</f>
        <v>n.a.</v>
      </c>
      <c r="F190" t="str">
        <f>'Stromverbräuche Odyssee'!D187</f>
        <v>n.a.</v>
      </c>
      <c r="G190" t="str">
        <f>'Stromverbräuche Odyssee'!E187</f>
        <v>n.a.</v>
      </c>
      <c r="H190" t="str">
        <f>'Stromverbräuche Odyssee'!F187</f>
        <v>n.a.</v>
      </c>
      <c r="I190" t="str">
        <f>'Stromverbräuche Odyssee'!G187</f>
        <v>n.a.</v>
      </c>
      <c r="J190" t="str">
        <f>'Stromverbräuche Odyssee'!H187</f>
        <v>n.a.</v>
      </c>
      <c r="K190" t="str">
        <f>'Stromverbräuche Odyssee'!I187</f>
        <v>n.a.</v>
      </c>
      <c r="L190" t="str">
        <f>'Stromverbräuche Odyssee'!J187</f>
        <v>n.a.</v>
      </c>
      <c r="M190" t="str">
        <f>'Stromverbräuche Odyssee'!K187</f>
        <v>n.a.</v>
      </c>
      <c r="N190" t="str">
        <f>'Stromverbräuche Odyssee'!L187</f>
        <v>n.a.</v>
      </c>
      <c r="O190" t="str">
        <f>'Stromverbräuche Odyssee'!M187</f>
        <v>n.a.</v>
      </c>
      <c r="P190" t="str">
        <f>'Stromverbräuche Odyssee'!N187</f>
        <v>n.a.</v>
      </c>
      <c r="Q190" t="str">
        <f>'Stromverbräuche Odyssee'!O187</f>
        <v>n.a.</v>
      </c>
      <c r="R190" t="str">
        <f>'Stromverbräuche Odyssee'!P187</f>
        <v>n.a.</v>
      </c>
      <c r="S190" t="str">
        <f>'Stromverbräuche Odyssee'!Q187</f>
        <v>n.a.</v>
      </c>
      <c r="T190" t="str">
        <f>'Stromverbräuche Odyssee'!R187</f>
        <v>n.a.</v>
      </c>
      <c r="U190" t="str">
        <f>'Stromverbräuche Odyssee'!S187</f>
        <v>n.a.</v>
      </c>
      <c r="V190" t="str">
        <f>'Stromverbräuche Odyssee'!T187</f>
        <v>n.a.</v>
      </c>
      <c r="W190" t="str">
        <f>'Stromverbräuche Odyssee'!U187</f>
        <v>n.a.</v>
      </c>
      <c r="X190" t="str">
        <f>'Stromverbräuche Odyssee'!V187</f>
        <v>n.a.</v>
      </c>
      <c r="Y190">
        <f>'Stromverbräuche Odyssee'!W187*1000</f>
        <v>210.4</v>
      </c>
      <c r="Z190">
        <f>'Stromverbräuche Odyssee'!X187*1000</f>
        <v>244</v>
      </c>
      <c r="AA190">
        <f>'Stromverbräuche Odyssee'!Y187*1000</f>
        <v>244.2</v>
      </c>
      <c r="AB190">
        <f>'Stromverbräuche Odyssee'!Z187*1000</f>
        <v>267.40000000000003</v>
      </c>
      <c r="AC190">
        <f>'Stromverbräuche Odyssee'!AA187*1000</f>
        <v>279.10000000000002</v>
      </c>
      <c r="AD190">
        <f>'Stromverbräuche Odyssee'!AB187*1000</f>
        <v>303.3</v>
      </c>
      <c r="AE190">
        <f>'Stromverbräuche Odyssee'!AC187*1000</f>
        <v>325.60000000000002</v>
      </c>
      <c r="AF190">
        <f>'Stromverbräuche Odyssee'!AD187*1000</f>
        <v>360.5</v>
      </c>
      <c r="AG190">
        <f>'Stromverbräuche Odyssee'!AE187*1000</f>
        <v>348.8</v>
      </c>
      <c r="AH190" t="e">
        <f>'Stromverbräuche Odyssee'!AF187*1000</f>
        <v>#VALUE!</v>
      </c>
    </row>
    <row r="191" spans="1:59" x14ac:dyDescent="0.25">
      <c r="A191" t="s">
        <v>206</v>
      </c>
      <c r="B191" t="s">
        <v>181</v>
      </c>
      <c r="C191" t="s">
        <v>171</v>
      </c>
      <c r="D191" t="s">
        <v>182</v>
      </c>
      <c r="E191" t="str">
        <f>'Stromverbräuche Odyssee'!C188</f>
        <v>n.a.</v>
      </c>
      <c r="F191" t="str">
        <f>'Stromverbräuche Odyssee'!D188</f>
        <v>n.a.</v>
      </c>
      <c r="G191" t="str">
        <f>'Stromverbräuche Odyssee'!E188</f>
        <v>n.a.</v>
      </c>
      <c r="H191" t="str">
        <f>'Stromverbräuche Odyssee'!F188</f>
        <v>n.a.</v>
      </c>
      <c r="I191" t="str">
        <f>'Stromverbräuche Odyssee'!G188</f>
        <v>n.a.</v>
      </c>
      <c r="J191" t="str">
        <f>'Stromverbräuche Odyssee'!H188</f>
        <v>n.a.</v>
      </c>
      <c r="K191" t="str">
        <f>'Stromverbräuche Odyssee'!I188</f>
        <v>n.a.</v>
      </c>
      <c r="L191" t="str">
        <f>'Stromverbräuche Odyssee'!J188</f>
        <v>n.a.</v>
      </c>
      <c r="M191" t="str">
        <f>'Stromverbräuche Odyssee'!K188</f>
        <v>n.a.</v>
      </c>
      <c r="N191" t="str">
        <f>'Stromverbräuche Odyssee'!L188</f>
        <v>n.a.</v>
      </c>
      <c r="O191" t="str">
        <f>'Stromverbräuche Odyssee'!M188</f>
        <v>n.a.</v>
      </c>
      <c r="P191" t="str">
        <f>'Stromverbräuche Odyssee'!N188</f>
        <v>n.a.</v>
      </c>
      <c r="Q191" t="str">
        <f>'Stromverbräuche Odyssee'!O188</f>
        <v>n.a.</v>
      </c>
      <c r="R191" t="str">
        <f>'Stromverbräuche Odyssee'!P188</f>
        <v>n.a.</v>
      </c>
      <c r="S191" t="str">
        <f>'Stromverbräuche Odyssee'!Q188</f>
        <v>n.a.</v>
      </c>
      <c r="T191" t="str">
        <f>'Stromverbräuche Odyssee'!R188</f>
        <v>n.a.</v>
      </c>
      <c r="U191" t="str">
        <f>'Stromverbräuche Odyssee'!S188</f>
        <v>n.a.</v>
      </c>
      <c r="V191" t="str">
        <f>'Stromverbräuche Odyssee'!T188</f>
        <v>n.a.</v>
      </c>
      <c r="W191" t="str">
        <f>'Stromverbräuche Odyssee'!U188</f>
        <v>n.a.</v>
      </c>
      <c r="X191" t="str">
        <f>'Stromverbräuche Odyssee'!V188</f>
        <v>n.a.</v>
      </c>
      <c r="Y191">
        <f>'Stromverbräuche Odyssee'!W188*1000</f>
        <v>423.4</v>
      </c>
      <c r="Z191">
        <f>'Stromverbräuche Odyssee'!X188*1000</f>
        <v>491.09999999999997</v>
      </c>
      <c r="AA191">
        <f>'Stromverbräuche Odyssee'!Y188*1000</f>
        <v>325.60000000000002</v>
      </c>
      <c r="AB191">
        <f>'Stromverbräuche Odyssee'!Z188*1000</f>
        <v>314</v>
      </c>
      <c r="AC191">
        <f>'Stromverbräuche Odyssee'!AA188*1000</f>
        <v>279.10000000000002</v>
      </c>
      <c r="AD191">
        <f>'Stromverbräuche Odyssee'!AB188*1000</f>
        <v>272.89999999999998</v>
      </c>
      <c r="AE191">
        <f>'Stromverbräuche Odyssee'!AC188*1000</f>
        <v>279.10000000000002</v>
      </c>
      <c r="AF191">
        <f>'Stromverbräuche Odyssee'!AD188*1000</f>
        <v>279.10000000000002</v>
      </c>
      <c r="AG191">
        <f>'Stromverbräuche Odyssee'!AE188*1000</f>
        <v>255.80000000000004</v>
      </c>
      <c r="AH191" t="e">
        <f>'Stromverbräuche Odyssee'!AF188*1000</f>
        <v>#VALUE!</v>
      </c>
    </row>
    <row r="192" spans="1:59" x14ac:dyDescent="0.25">
      <c r="A192" t="s">
        <v>206</v>
      </c>
      <c r="B192" t="s">
        <v>183</v>
      </c>
      <c r="C192" t="s">
        <v>2</v>
      </c>
      <c r="D192" t="s">
        <v>184</v>
      </c>
      <c r="E192" s="29">
        <f>E193-SUM(E185:E191)</f>
        <v>4535</v>
      </c>
      <c r="F192" s="29">
        <f t="shared" ref="F192:AH192" si="270">F193-SUM(F185:F191)</f>
        <v>2013</v>
      </c>
      <c r="G192" s="29">
        <f t="shared" si="270"/>
        <v>3320</v>
      </c>
      <c r="H192" s="29">
        <f t="shared" si="270"/>
        <v>1715</v>
      </c>
      <c r="I192" s="29">
        <f t="shared" si="270"/>
        <v>1961</v>
      </c>
      <c r="J192" s="29">
        <f t="shared" si="270"/>
        <v>1963</v>
      </c>
      <c r="K192" s="29">
        <f t="shared" si="270"/>
        <v>3435</v>
      </c>
      <c r="L192" s="29">
        <f t="shared" si="270"/>
        <v>1337</v>
      </c>
      <c r="M192" s="29">
        <f t="shared" si="270"/>
        <v>2685</v>
      </c>
      <c r="N192" s="29">
        <f t="shared" si="270"/>
        <v>3415</v>
      </c>
      <c r="O192" s="29">
        <f t="shared" si="270"/>
        <v>3908</v>
      </c>
      <c r="P192" s="29">
        <f t="shared" si="270"/>
        <v>5552</v>
      </c>
      <c r="Q192" s="29">
        <f t="shared" si="270"/>
        <v>2741</v>
      </c>
      <c r="R192" s="29">
        <f t="shared" si="270"/>
        <v>4749</v>
      </c>
      <c r="S192" s="29">
        <f t="shared" si="270"/>
        <v>3586</v>
      </c>
      <c r="T192" s="29">
        <f t="shared" si="270"/>
        <v>4000</v>
      </c>
      <c r="U192" s="29">
        <f t="shared" si="270"/>
        <v>4900</v>
      </c>
      <c r="V192" s="29">
        <f t="shared" si="270"/>
        <v>5721</v>
      </c>
      <c r="W192" s="29">
        <f t="shared" si="270"/>
        <v>6432</v>
      </c>
      <c r="X192" s="29">
        <f t="shared" si="270"/>
        <v>6526</v>
      </c>
      <c r="Y192" s="29">
        <f t="shared" si="270"/>
        <v>4840.2999999999993</v>
      </c>
      <c r="Z192" s="29">
        <f t="shared" si="270"/>
        <v>4689.7</v>
      </c>
      <c r="AA192" s="29">
        <f t="shared" si="270"/>
        <v>5106.3000000000011</v>
      </c>
      <c r="AB192" s="29">
        <f t="shared" si="270"/>
        <v>4833.1000000000004</v>
      </c>
      <c r="AC192" s="29">
        <f t="shared" si="270"/>
        <v>5071.8</v>
      </c>
      <c r="AD192" s="29">
        <f t="shared" si="270"/>
        <v>5358.1999999999989</v>
      </c>
      <c r="AE192" s="29">
        <f t="shared" si="270"/>
        <v>5429.9</v>
      </c>
      <c r="AF192" s="29">
        <f t="shared" si="270"/>
        <v>5070.7400000000007</v>
      </c>
      <c r="AG192" s="29">
        <f t="shared" si="270"/>
        <v>4996.8859999999995</v>
      </c>
      <c r="AH192" s="29" t="e">
        <f t="shared" si="270"/>
        <v>#VALUE!</v>
      </c>
    </row>
    <row r="193" spans="1:34" x14ac:dyDescent="0.25">
      <c r="A193" t="s">
        <v>206</v>
      </c>
      <c r="B193" t="s">
        <v>185</v>
      </c>
      <c r="C193" t="s">
        <v>2</v>
      </c>
      <c r="D193" t="s">
        <v>186</v>
      </c>
      <c r="E193" s="29">
        <f>'Energieverbrauch_GHD+A(Landw+F)'!C130</f>
        <v>7715</v>
      </c>
      <c r="F193" s="29">
        <f>'Energieverbrauch_GHD+A(Landw+F)'!D130</f>
        <v>6204</v>
      </c>
      <c r="G193" s="29">
        <f>'Energieverbrauch_GHD+A(Landw+F)'!E130</f>
        <v>5502</v>
      </c>
      <c r="H193" s="29">
        <f>'Energieverbrauch_GHD+A(Landw+F)'!F130</f>
        <v>3674</v>
      </c>
      <c r="I193" s="29">
        <f>'Energieverbrauch_GHD+A(Landw+F)'!G130</f>
        <v>3795</v>
      </c>
      <c r="J193" s="29">
        <f>'Energieverbrauch_GHD+A(Landw+F)'!H130</f>
        <v>3722</v>
      </c>
      <c r="K193" s="29">
        <f>'Energieverbrauch_GHD+A(Landw+F)'!I130</f>
        <v>4767</v>
      </c>
      <c r="L193" s="29">
        <f>'Energieverbrauch_GHD+A(Landw+F)'!J130</f>
        <v>3128</v>
      </c>
      <c r="M193" s="29">
        <f>'Energieverbrauch_GHD+A(Landw+F)'!K130</f>
        <v>3996</v>
      </c>
      <c r="N193" s="29">
        <f>'Energieverbrauch_GHD+A(Landw+F)'!L130</f>
        <v>4201</v>
      </c>
      <c r="O193" s="29">
        <f>'Energieverbrauch_GHD+A(Landw+F)'!M130</f>
        <v>4519</v>
      </c>
      <c r="P193" s="29">
        <f>'Energieverbrauch_GHD+A(Landw+F)'!N130</f>
        <v>6031</v>
      </c>
      <c r="Q193" s="29">
        <f>'Energieverbrauch_GHD+A(Landw+F)'!O130</f>
        <v>3162</v>
      </c>
      <c r="R193" s="29">
        <f>'Energieverbrauch_GHD+A(Landw+F)'!P130</f>
        <v>5092</v>
      </c>
      <c r="S193" s="29">
        <f>'Energieverbrauch_GHD+A(Landw+F)'!Q130</f>
        <v>3959</v>
      </c>
      <c r="T193" s="29">
        <f>'Energieverbrauch_GHD+A(Landw+F)'!R130</f>
        <v>4331</v>
      </c>
      <c r="U193" s="29">
        <f>'Energieverbrauch_GHD+A(Landw+F)'!S130</f>
        <v>5342</v>
      </c>
      <c r="V193" s="29">
        <f>'Energieverbrauch_GHD+A(Landw+F)'!T130</f>
        <v>6285</v>
      </c>
      <c r="W193" s="29">
        <f>'Energieverbrauch_GHD+A(Landw+F)'!U130</f>
        <v>6987</v>
      </c>
      <c r="X193" s="29">
        <f>'Energieverbrauch_GHD+A(Landw+F)'!V130</f>
        <v>7020</v>
      </c>
      <c r="Y193" s="29">
        <f>'Energieverbrauch_GHD+A(Landw+F)'!W130</f>
        <v>8252</v>
      </c>
      <c r="Z193" s="29">
        <f>'Energieverbrauch_GHD+A(Landw+F)'!X130</f>
        <v>8630</v>
      </c>
      <c r="AA193" s="29">
        <f>'Energieverbrauch_GHD+A(Landw+F)'!Y130</f>
        <v>8718</v>
      </c>
      <c r="AB193" s="29">
        <f>'Energieverbrauch_GHD+A(Landw+F)'!Z130</f>
        <v>8783</v>
      </c>
      <c r="AC193" s="29">
        <f>'Energieverbrauch_GHD+A(Landw+F)'!AA130</f>
        <v>9078</v>
      </c>
      <c r="AD193" s="29">
        <f>'Energieverbrauch_GHD+A(Landw+F)'!AB130</f>
        <v>9328</v>
      </c>
      <c r="AE193" s="29">
        <f>'Energieverbrauch_GHD+A(Landw+F)'!AC130</f>
        <v>9325</v>
      </c>
      <c r="AF193" s="29">
        <f>'Energieverbrauch_GHD+A(Landw+F)'!AD130</f>
        <v>9289.103000000001</v>
      </c>
      <c r="AG193" s="29">
        <f>'Energieverbrauch_GHD+A(Landw+F)'!AE130</f>
        <v>9505.485999999999</v>
      </c>
      <c r="AH193" s="29">
        <f>'Energieverbrauch_GHD+A(Landw+F)'!AF130</f>
        <v>9580.0930000000008</v>
      </c>
    </row>
    <row r="194" spans="1:34" x14ac:dyDescent="0.25">
      <c r="A194" t="s">
        <v>207</v>
      </c>
      <c r="B194" t="s">
        <v>168</v>
      </c>
      <c r="C194" t="s">
        <v>2</v>
      </c>
      <c r="D194" t="s">
        <v>169</v>
      </c>
    </row>
    <row r="195" spans="1:34" x14ac:dyDescent="0.25">
      <c r="A195" t="s">
        <v>207</v>
      </c>
      <c r="B195" t="s">
        <v>170</v>
      </c>
      <c r="C195" t="s">
        <v>171</v>
      </c>
      <c r="D195" t="s">
        <v>172</v>
      </c>
    </row>
    <row r="196" spans="1:34" x14ac:dyDescent="0.25">
      <c r="A196" t="s">
        <v>207</v>
      </c>
      <c r="B196" t="s">
        <v>173</v>
      </c>
      <c r="C196" t="s">
        <v>171</v>
      </c>
      <c r="D196" t="s">
        <v>174</v>
      </c>
    </row>
    <row r="197" spans="1:34" x14ac:dyDescent="0.25">
      <c r="A197" t="s">
        <v>207</v>
      </c>
      <c r="B197" t="s">
        <v>175</v>
      </c>
      <c r="C197" t="s">
        <v>171</v>
      </c>
      <c r="D197" t="s">
        <v>176</v>
      </c>
    </row>
    <row r="198" spans="1:34" x14ac:dyDescent="0.25">
      <c r="A198" t="s">
        <v>207</v>
      </c>
      <c r="B198" t="s">
        <v>177</v>
      </c>
      <c r="C198" t="s">
        <v>171</v>
      </c>
      <c r="D198" t="s">
        <v>178</v>
      </c>
    </row>
    <row r="199" spans="1:34" x14ac:dyDescent="0.25">
      <c r="A199" t="s">
        <v>207</v>
      </c>
      <c r="B199" t="s">
        <v>179</v>
      </c>
      <c r="C199" t="s">
        <v>171</v>
      </c>
      <c r="D199" t="s">
        <v>180</v>
      </c>
    </row>
    <row r="200" spans="1:34" x14ac:dyDescent="0.25">
      <c r="A200" t="s">
        <v>207</v>
      </c>
      <c r="B200" t="s">
        <v>181</v>
      </c>
      <c r="C200" t="s">
        <v>171</v>
      </c>
      <c r="D200" t="s">
        <v>182</v>
      </c>
    </row>
    <row r="201" spans="1:34" x14ac:dyDescent="0.25">
      <c r="A201" t="s">
        <v>207</v>
      </c>
      <c r="B201" t="s">
        <v>183</v>
      </c>
      <c r="C201" t="s">
        <v>2</v>
      </c>
      <c r="D201" t="s">
        <v>184</v>
      </c>
    </row>
    <row r="202" spans="1:34" x14ac:dyDescent="0.25">
      <c r="A202" t="s">
        <v>207</v>
      </c>
      <c r="B202" t="s">
        <v>185</v>
      </c>
      <c r="C202" t="s">
        <v>2</v>
      </c>
      <c r="D202" t="s">
        <v>186</v>
      </c>
    </row>
    <row r="203" spans="1:34" x14ac:dyDescent="0.25">
      <c r="A203" t="s">
        <v>208</v>
      </c>
      <c r="B203" t="s">
        <v>168</v>
      </c>
      <c r="C203" t="s">
        <v>2</v>
      </c>
      <c r="D203" t="s">
        <v>169</v>
      </c>
    </row>
    <row r="204" spans="1:34" x14ac:dyDescent="0.25">
      <c r="A204" t="s">
        <v>208</v>
      </c>
      <c r="B204" t="s">
        <v>170</v>
      </c>
      <c r="C204" t="s">
        <v>171</v>
      </c>
      <c r="D204" t="s">
        <v>172</v>
      </c>
    </row>
    <row r="205" spans="1:34" x14ac:dyDescent="0.25">
      <c r="A205" t="s">
        <v>208</v>
      </c>
      <c r="B205" t="s">
        <v>173</v>
      </c>
      <c r="C205" t="s">
        <v>171</v>
      </c>
      <c r="D205" t="s">
        <v>174</v>
      </c>
    </row>
    <row r="206" spans="1:34" x14ac:dyDescent="0.25">
      <c r="A206" t="s">
        <v>208</v>
      </c>
      <c r="B206" t="s">
        <v>175</v>
      </c>
      <c r="C206" t="s">
        <v>171</v>
      </c>
      <c r="D206" t="s">
        <v>176</v>
      </c>
    </row>
    <row r="207" spans="1:34" x14ac:dyDescent="0.25">
      <c r="A207" t="s">
        <v>208</v>
      </c>
      <c r="B207" t="s">
        <v>177</v>
      </c>
      <c r="C207" t="s">
        <v>171</v>
      </c>
      <c r="D207" t="s">
        <v>178</v>
      </c>
    </row>
    <row r="208" spans="1:34" x14ac:dyDescent="0.25">
      <c r="A208" t="s">
        <v>208</v>
      </c>
      <c r="B208" t="s">
        <v>179</v>
      </c>
      <c r="C208" t="s">
        <v>171</v>
      </c>
      <c r="D208" t="s">
        <v>180</v>
      </c>
    </row>
    <row r="209" spans="1:59" x14ac:dyDescent="0.25">
      <c r="A209" t="s">
        <v>208</v>
      </c>
      <c r="B209" t="s">
        <v>181</v>
      </c>
      <c r="C209" t="s">
        <v>171</v>
      </c>
      <c r="D209" t="s">
        <v>182</v>
      </c>
    </row>
    <row r="210" spans="1:59" x14ac:dyDescent="0.25">
      <c r="A210" t="s">
        <v>208</v>
      </c>
      <c r="B210" t="s">
        <v>183</v>
      </c>
      <c r="C210" t="s">
        <v>2</v>
      </c>
      <c r="D210" t="s">
        <v>184</v>
      </c>
    </row>
    <row r="211" spans="1:59" x14ac:dyDescent="0.25">
      <c r="A211" t="s">
        <v>208</v>
      </c>
      <c r="B211" t="s">
        <v>185</v>
      </c>
      <c r="C211" t="s">
        <v>2</v>
      </c>
      <c r="D211" t="s">
        <v>186</v>
      </c>
    </row>
    <row r="212" spans="1:59" x14ac:dyDescent="0.25">
      <c r="A212" t="s">
        <v>209</v>
      </c>
      <c r="B212" t="s">
        <v>168</v>
      </c>
      <c r="C212" t="s">
        <v>2</v>
      </c>
      <c r="D212" t="s">
        <v>169</v>
      </c>
      <c r="E212" s="29">
        <f>Landwirtschaft!C64+Fischerei!C64</f>
        <v>3538</v>
      </c>
      <c r="F212" s="29">
        <f>Landwirtschaft!D64+Fischerei!D64</f>
        <v>3617</v>
      </c>
      <c r="G212" s="29">
        <f>Landwirtschaft!E64+Fischerei!E64</f>
        <v>3652</v>
      </c>
      <c r="H212" s="29">
        <f>Landwirtschaft!F64+Fischerei!F64</f>
        <v>3446</v>
      </c>
      <c r="I212" s="29">
        <f>Landwirtschaft!G64+Fischerei!G64</f>
        <v>4010</v>
      </c>
      <c r="J212" s="29">
        <f>Landwirtschaft!H64+Fischerei!H64</f>
        <v>4868</v>
      </c>
      <c r="K212" s="29">
        <f>Landwirtschaft!I64+Fischerei!I64</f>
        <v>4734</v>
      </c>
      <c r="L212" s="29">
        <f>Landwirtschaft!J64+Fischerei!J64</f>
        <v>4111</v>
      </c>
      <c r="M212" s="29">
        <f>Landwirtschaft!K64+Fischerei!K64</f>
        <v>4200</v>
      </c>
      <c r="N212" s="29">
        <f>Landwirtschaft!L64+Fischerei!L64</f>
        <v>4583</v>
      </c>
      <c r="O212" s="29">
        <f>Landwirtschaft!M64+Fischerei!M64</f>
        <v>5014</v>
      </c>
      <c r="P212" s="29">
        <f>Landwirtschaft!N64+Fischerei!N64</f>
        <v>5177</v>
      </c>
      <c r="Q212" s="29">
        <f>Landwirtschaft!O64+Fischerei!O64</f>
        <v>4988</v>
      </c>
      <c r="R212" s="29">
        <f>Landwirtschaft!P64+Fischerei!P64</f>
        <v>5052</v>
      </c>
      <c r="S212" s="29">
        <f>Landwirtschaft!Q64+Fischerei!Q64</f>
        <v>5192</v>
      </c>
      <c r="T212" s="29">
        <f>Landwirtschaft!R64+Fischerei!R64</f>
        <v>5294</v>
      </c>
      <c r="U212" s="29">
        <f>Landwirtschaft!S64+Fischerei!S64</f>
        <v>5803</v>
      </c>
      <c r="V212" s="29">
        <f>Landwirtschaft!T64+Fischerei!T64</f>
        <v>5757</v>
      </c>
      <c r="W212" s="29">
        <f>Landwirtschaft!U64+Fischerei!U64</f>
        <v>5722</v>
      </c>
      <c r="X212" s="29">
        <f>Landwirtschaft!V64+Fischerei!V64</f>
        <v>5485</v>
      </c>
      <c r="Y212" s="29">
        <f>Landwirtschaft!W64+Fischerei!W64</f>
        <v>4149</v>
      </c>
      <c r="Z212" s="29">
        <f>Landwirtschaft!X64+Fischerei!X64</f>
        <v>4058</v>
      </c>
      <c r="AA212" s="29">
        <f>Landwirtschaft!Y64+Fischerei!Y64</f>
        <v>4004</v>
      </c>
      <c r="AB212" s="29">
        <f>Landwirtschaft!Z64+Fischerei!Z64</f>
        <v>4507</v>
      </c>
      <c r="AC212" s="29">
        <f>Landwirtschaft!AA64+Fischerei!AA64</f>
        <v>5167</v>
      </c>
      <c r="AD212" s="29">
        <f>Landwirtschaft!AB64+Fischerei!AB64</f>
        <v>5827</v>
      </c>
      <c r="AE212" s="29">
        <f>Landwirtschaft!AC64+Fischerei!AC64</f>
        <v>5984</v>
      </c>
      <c r="AF212" s="29">
        <f>Landwirtschaft!AD64+Fischerei!AD64</f>
        <v>5892</v>
      </c>
      <c r="AG212" s="29">
        <f>Landwirtschaft!AE64+Fischerei!AE64</f>
        <v>5014</v>
      </c>
      <c r="AH212" s="29" t="e">
        <f>Landwirtschaft!AF64+Fischerei!AF64</f>
        <v>#VALUE!</v>
      </c>
      <c r="AK212" s="31">
        <f>W212/$W$220</f>
        <v>6.6931021978921756E-2</v>
      </c>
      <c r="AL212" s="31">
        <f>X212/$X$220</f>
        <v>6.3407472486821423E-2</v>
      </c>
      <c r="AM212" s="31">
        <f>Y212/$Y$220</f>
        <v>4.7125770947626676E-2</v>
      </c>
      <c r="AN212" s="31">
        <f>Z212/$Z$220</f>
        <v>4.7250328935877883E-2</v>
      </c>
      <c r="AO212" s="31">
        <f>AA212/$AA$220</f>
        <v>4.72414932276181E-2</v>
      </c>
      <c r="AP212" s="31">
        <f>AB212/$AB$220</f>
        <v>5.5773490576544689E-2</v>
      </c>
      <c r="AQ212" s="31">
        <f>AC212/$AC$220</f>
        <v>6.8230136407452888E-2</v>
      </c>
      <c r="AR212" s="31">
        <f>AD212/$AD$220</f>
        <v>7.2896728591980986E-2</v>
      </c>
      <c r="AS212" s="31">
        <f>AE212/$AE$220</f>
        <v>7.5391825832787376E-2</v>
      </c>
      <c r="AT212" s="31">
        <f>AF212/$AF$220</f>
        <v>7.256246998115741E-2</v>
      </c>
      <c r="AU212" s="31">
        <f>AG212/$AG$220</f>
        <v>6.3047769939768877E-2</v>
      </c>
      <c r="AW212" s="32">
        <f>AK212</f>
        <v>6.6931021978921756E-2</v>
      </c>
      <c r="AX212" s="32">
        <f t="shared" ref="AX212:BG212" si="271">AL212</f>
        <v>6.3407472486821423E-2</v>
      </c>
      <c r="AY212" s="32">
        <f t="shared" si="271"/>
        <v>4.7125770947626676E-2</v>
      </c>
      <c r="AZ212" s="32">
        <f t="shared" si="271"/>
        <v>4.7250328935877883E-2</v>
      </c>
      <c r="BA212" s="32">
        <f t="shared" si="271"/>
        <v>4.72414932276181E-2</v>
      </c>
      <c r="BB212" s="32">
        <f t="shared" si="271"/>
        <v>5.5773490576544689E-2</v>
      </c>
      <c r="BC212" s="32">
        <f t="shared" si="271"/>
        <v>6.8230136407452888E-2</v>
      </c>
      <c r="BD212" s="32">
        <f t="shared" si="271"/>
        <v>7.2896728591980986E-2</v>
      </c>
      <c r="BE212" s="32">
        <f t="shared" si="271"/>
        <v>7.5391825832787376E-2</v>
      </c>
      <c r="BF212" s="32">
        <f t="shared" si="271"/>
        <v>7.256246998115741E-2</v>
      </c>
      <c r="BG212" s="32">
        <f t="shared" si="271"/>
        <v>6.3047769939768877E-2</v>
      </c>
    </row>
    <row r="213" spans="1:59" x14ac:dyDescent="0.25">
      <c r="A213" t="s">
        <v>209</v>
      </c>
      <c r="B213" t="s">
        <v>170</v>
      </c>
      <c r="C213" t="s">
        <v>171</v>
      </c>
      <c r="D213" t="s">
        <v>172</v>
      </c>
      <c r="E213" s="29">
        <f>'Stromverbräuche Odyssee'!C75*1000</f>
        <v>7989.8</v>
      </c>
      <c r="F213" s="29">
        <f>'Stromverbräuche Odyssee'!D75*1000</f>
        <v>7004.7</v>
      </c>
      <c r="G213" s="29">
        <f>'Stromverbräuche Odyssee'!E75*1000</f>
        <v>6084.6</v>
      </c>
      <c r="H213" s="29">
        <f>'Stromverbräuche Odyssee'!F75*1000</f>
        <v>7056</v>
      </c>
      <c r="I213" s="29">
        <f>'Stromverbräuche Odyssee'!G75*1000</f>
        <v>8732.6</v>
      </c>
      <c r="J213" s="29">
        <f>'Stromverbräuche Odyssee'!H75*1000</f>
        <v>7553.8</v>
      </c>
      <c r="K213" s="29">
        <f>'Stromverbräuche Odyssee'!I75*1000</f>
        <v>9064.9</v>
      </c>
      <c r="L213" s="29">
        <f>'Stromverbräuche Odyssee'!J75*1000</f>
        <v>10630.2</v>
      </c>
      <c r="M213" s="29">
        <f>'Stromverbräuche Odyssee'!K75*1000</f>
        <v>10886.2</v>
      </c>
      <c r="N213" s="29">
        <f>'Stromverbräuche Odyssee'!L75*1000</f>
        <v>5880.9</v>
      </c>
      <c r="O213" s="29">
        <f>'Stromverbräuche Odyssee'!M75*1000</f>
        <v>15978.5</v>
      </c>
      <c r="P213" s="29">
        <f>'Stromverbräuche Odyssee'!N75*1000</f>
        <v>18001.8</v>
      </c>
      <c r="Q213" s="29">
        <f>'Stromverbräuche Odyssee'!O75*1000</f>
        <v>18849.2</v>
      </c>
      <c r="R213" s="29">
        <f>'Stromverbräuche Odyssee'!P75*1000</f>
        <v>20622.2</v>
      </c>
      <c r="S213" s="29">
        <f>'Stromverbräuche Odyssee'!Q75*1000</f>
        <v>22225.200000000001</v>
      </c>
      <c r="T213" s="29">
        <f>'Stromverbräuche Odyssee'!R75*1000</f>
        <v>24382.6</v>
      </c>
      <c r="U213" s="29">
        <f>'Stromverbräuche Odyssee'!S75*1000</f>
        <v>27460.7</v>
      </c>
      <c r="V213" s="29">
        <f>'Stromverbräuche Odyssee'!T75*1000</f>
        <v>27136.199999999997</v>
      </c>
      <c r="W213" s="29">
        <f>'Stromverbräuche Odyssee'!U75*1000</f>
        <v>37455.9</v>
      </c>
      <c r="X213" s="29">
        <f>'Stromverbräuche Odyssee'!V75*1000</f>
        <v>32691.600000000002</v>
      </c>
      <c r="Y213" s="29">
        <f>'Stromverbräuche Odyssee'!W75*1000</f>
        <v>29754.5</v>
      </c>
      <c r="Z213" s="29">
        <f>'Stromverbräuche Odyssee'!X75*1000</f>
        <v>30170.400000000001</v>
      </c>
      <c r="AA213" s="29">
        <f>'Stromverbräuche Odyssee'!Y75*1000</f>
        <v>32095.7</v>
      </c>
      <c r="AB213" s="29">
        <f>'Stromverbräuche Odyssee'!Z75*1000</f>
        <v>30869.200000000001</v>
      </c>
      <c r="AC213" s="29">
        <f>'Stromverbräuche Odyssee'!AA75*1000</f>
        <v>26669.200000000001</v>
      </c>
      <c r="AD213" s="29">
        <f>'Stromverbräuche Odyssee'!AB75*1000</f>
        <v>26226.1</v>
      </c>
      <c r="AE213" s="29">
        <f>'Stromverbräuche Odyssee'!AC75*1000</f>
        <v>24904.5</v>
      </c>
      <c r="AF213" s="29">
        <f>'Stromverbräuche Odyssee'!AD75*1000</f>
        <v>23857.600000000002</v>
      </c>
      <c r="AG213" s="29">
        <f>'Stromverbräuche Odyssee'!AE75*1000</f>
        <v>22026.9</v>
      </c>
      <c r="AH213" s="29" t="e">
        <f>'Stromverbräuche Odyssee'!AF75*1000</f>
        <v>#VALUE!</v>
      </c>
      <c r="AK213" s="31">
        <f t="shared" ref="AK213:AK219" si="272">W213/$W$220</f>
        <v>0.43812682036705619</v>
      </c>
      <c r="AL213" s="31">
        <f t="shared" ref="AL213:AL219" si="273">X213/$X$220</f>
        <v>0.37792009618052347</v>
      </c>
      <c r="AM213" s="31">
        <f t="shared" ref="AM213:AM219" si="274">Y213/$Y$220</f>
        <v>0.33796185867947887</v>
      </c>
      <c r="AN213" s="31">
        <f t="shared" ref="AN213:AN219" si="275">Z213/$Z$220</f>
        <v>0.35129653132750371</v>
      </c>
      <c r="AO213" s="31">
        <f t="shared" ref="AO213:AO219" si="276">AA213/$AA$220</f>
        <v>0.3786835150313842</v>
      </c>
      <c r="AP213" s="31">
        <f t="shared" ref="AP213:AP219" si="277">AB213/$AB$220</f>
        <v>0.38200200472719625</v>
      </c>
      <c r="AQ213" s="31">
        <f t="shared" ref="AQ213:AQ219" si="278">AC213/$AC$220</f>
        <v>0.35216627711972959</v>
      </c>
      <c r="AR213" s="31">
        <f t="shared" ref="AR213:AR219" si="279">AD213/$AD$220</f>
        <v>0.32809282542065427</v>
      </c>
      <c r="AS213" s="31">
        <f t="shared" ref="AS213:AS219" si="280">AE213/$AE$220</f>
        <v>0.31376933931361184</v>
      </c>
      <c r="AT213" s="31">
        <f t="shared" ref="AT213:AT219" si="281">AF213/$AF$220</f>
        <v>0.2938164263106689</v>
      </c>
      <c r="AU213" s="31">
        <f t="shared" ref="AU213:AU219" si="282">AG213/$AG$220</f>
        <v>0.27697385793504092</v>
      </c>
      <c r="AW213" s="41">
        <f>SUM(AK213:AK215)</f>
        <v>0.72398965973026397</v>
      </c>
      <c r="AX213" s="41">
        <f t="shared" ref="AX213:BG213" si="283">SUM(AL213:AL215)</f>
        <v>0.68692777212614453</v>
      </c>
      <c r="AY213" s="41">
        <f t="shared" si="283"/>
        <v>0.6786247316591133</v>
      </c>
      <c r="AZ213" s="41">
        <f t="shared" si="283"/>
        <v>0.69072575480595699</v>
      </c>
      <c r="BA213" s="41">
        <f t="shared" si="283"/>
        <v>0.7173521638586059</v>
      </c>
      <c r="BB213" s="41">
        <f t="shared" si="283"/>
        <v>0.70927248202551696</v>
      </c>
      <c r="BC213" s="41">
        <f t="shared" si="283"/>
        <v>0.68770088077222724</v>
      </c>
      <c r="BD213" s="41">
        <f t="shared" si="283"/>
        <v>0.67612184900231431</v>
      </c>
      <c r="BE213" s="41">
        <f t="shared" si="283"/>
        <v>0.66702489542911858</v>
      </c>
      <c r="BF213" s="41">
        <f t="shared" si="283"/>
        <v>0.66083818766240965</v>
      </c>
      <c r="BG213" s="41">
        <f t="shared" si="283"/>
        <v>0.66061337658908303</v>
      </c>
    </row>
    <row r="214" spans="1:59" x14ac:dyDescent="0.25">
      <c r="A214" t="s">
        <v>209</v>
      </c>
      <c r="B214" t="s">
        <v>173</v>
      </c>
      <c r="C214" t="s">
        <v>171</v>
      </c>
      <c r="D214" t="s">
        <v>174</v>
      </c>
      <c r="E214" s="29">
        <f>'Stromverbräuche Odyssee'!C76*1000</f>
        <v>3791.1000000000004</v>
      </c>
      <c r="F214" s="29">
        <f>'Stromverbräuche Odyssee'!D76*1000</f>
        <v>3534.6000000000004</v>
      </c>
      <c r="G214" s="29">
        <f>'Stromverbräuche Odyssee'!E76*1000</f>
        <v>4037.8999999999996</v>
      </c>
      <c r="H214" s="29">
        <f>'Stromverbräuche Odyssee'!F76*1000</f>
        <v>3825.6</v>
      </c>
      <c r="I214" s="29">
        <f>'Stromverbräuche Odyssee'!G76*1000</f>
        <v>4455.8</v>
      </c>
      <c r="J214" s="29">
        <f>'Stromverbräuche Odyssee'!H76*1000</f>
        <v>6808.0999999999995</v>
      </c>
      <c r="K214" s="29">
        <f>'Stromverbräuche Odyssee'!I76*1000</f>
        <v>8019.5000000000009</v>
      </c>
      <c r="L214" s="29">
        <f>'Stromverbräuche Odyssee'!J76*1000</f>
        <v>9147.7999999999993</v>
      </c>
      <c r="M214" s="29">
        <f>'Stromverbräuche Odyssee'!K76*1000</f>
        <v>9349.9</v>
      </c>
      <c r="N214" s="29">
        <f>'Stromverbräuche Odyssee'!L76*1000</f>
        <v>12811.8</v>
      </c>
      <c r="O214" s="29">
        <f>'Stromverbräuche Odyssee'!M76*1000</f>
        <v>16406.099999999999</v>
      </c>
      <c r="P214" s="29">
        <f>'Stromverbräuche Odyssee'!N76*1000</f>
        <v>15861.5</v>
      </c>
      <c r="Q214" s="29">
        <f>'Stromverbräuche Odyssee'!O76*1000</f>
        <v>16149.5</v>
      </c>
      <c r="R214" s="29">
        <f>'Stromverbräuche Odyssee'!P76*1000</f>
        <v>17018.2</v>
      </c>
      <c r="S214" s="29">
        <f>'Stromverbräuche Odyssee'!Q76*1000</f>
        <v>17452.5</v>
      </c>
      <c r="T214" s="29">
        <f>'Stromverbräuche Odyssee'!R76*1000</f>
        <v>19021.400000000001</v>
      </c>
      <c r="U214" s="29">
        <f>'Stromverbräuche Odyssee'!S76*1000</f>
        <v>21846.399999999998</v>
      </c>
      <c r="V214" s="29">
        <f>'Stromverbräuche Odyssee'!T76*1000</f>
        <v>22388.3</v>
      </c>
      <c r="W214" s="29">
        <f>'Stromverbräuche Odyssee'!U76*1000</f>
        <v>18663</v>
      </c>
      <c r="X214" s="29">
        <f>'Stromverbräuche Odyssee'!V76*1000</f>
        <v>21342.9</v>
      </c>
      <c r="Y214" s="29">
        <f>'Stromverbräuche Odyssee'!W76*1000</f>
        <v>22467</v>
      </c>
      <c r="Z214" s="29">
        <f>'Stromverbräuche Odyssee'!X76*1000</f>
        <v>21496.300000000003</v>
      </c>
      <c r="AA214" s="29">
        <f>'Stromverbräuche Odyssee'!Y76*1000</f>
        <v>21192.6</v>
      </c>
      <c r="AB214" s="29">
        <f>'Stromverbräuche Odyssee'!Z76*1000</f>
        <v>18816.5</v>
      </c>
      <c r="AC214" s="29">
        <f>'Stromverbräuche Odyssee'!AA76*1000</f>
        <v>18438.8</v>
      </c>
      <c r="AD214" s="29">
        <f>'Stromverbräuche Odyssee'!AB76*1000</f>
        <v>21082</v>
      </c>
      <c r="AE214" s="29">
        <f>'Stromverbräuche Odyssee'!AC76*1000</f>
        <v>21439.599999999999</v>
      </c>
      <c r="AF214" s="29">
        <f>'Stromverbräuche Odyssee'!AD76*1000</f>
        <v>23335</v>
      </c>
      <c r="AG214" s="29">
        <f>'Stromverbräuche Odyssee'!AE76*1000</f>
        <v>24471</v>
      </c>
      <c r="AH214" s="29" t="e">
        <f>'Stromverbräuche Odyssee'!AF76*1000</f>
        <v>#VALUE!</v>
      </c>
      <c r="AK214" s="31">
        <f t="shared" si="272"/>
        <v>0.21830368108923745</v>
      </c>
      <c r="AL214" s="31">
        <f t="shared" si="273"/>
        <v>0.246727318967909</v>
      </c>
      <c r="AM214" s="31">
        <f t="shared" si="274"/>
        <v>0.25518792380822569</v>
      </c>
      <c r="AN214" s="31">
        <f t="shared" si="275"/>
        <v>0.25029749775857857</v>
      </c>
      <c r="AO214" s="31">
        <f t="shared" si="276"/>
        <v>0.2500424748690358</v>
      </c>
      <c r="AP214" s="31">
        <f t="shared" si="277"/>
        <v>0.23285153881374598</v>
      </c>
      <c r="AQ214" s="31">
        <f t="shared" si="278"/>
        <v>0.24348400216561686</v>
      </c>
      <c r="AR214" s="31">
        <f t="shared" si="279"/>
        <v>0.26373928817163944</v>
      </c>
      <c r="AS214" s="31">
        <f t="shared" si="280"/>
        <v>0.27011540593660233</v>
      </c>
      <c r="AT214" s="31">
        <f t="shared" si="281"/>
        <v>0.28738038645796132</v>
      </c>
      <c r="AU214" s="31">
        <f t="shared" si="282"/>
        <v>0.30770681655286886</v>
      </c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</row>
    <row r="215" spans="1:59" x14ac:dyDescent="0.25">
      <c r="A215" t="s">
        <v>209</v>
      </c>
      <c r="B215" t="s">
        <v>175</v>
      </c>
      <c r="C215" t="s">
        <v>171</v>
      </c>
      <c r="D215" t="s">
        <v>176</v>
      </c>
      <c r="E215" s="29">
        <f>'Stromverbräuche Odyssee'!C77*1000</f>
        <v>7034.5</v>
      </c>
      <c r="F215" s="29">
        <f>'Stromverbräuche Odyssee'!D77*1000</f>
        <v>6279.7</v>
      </c>
      <c r="G215" s="29">
        <f>'Stromverbräuche Odyssee'!E77*1000</f>
        <v>7091.7000000000007</v>
      </c>
      <c r="H215" s="29">
        <f>'Stromverbräuche Odyssee'!F77*1000</f>
        <v>6513.0999999999995</v>
      </c>
      <c r="I215" s="29">
        <f>'Stromverbräuche Odyssee'!G77*1000</f>
        <v>8185.3</v>
      </c>
      <c r="J215" s="29">
        <f>'Stromverbräuche Odyssee'!H77*1000</f>
        <v>5032.8</v>
      </c>
      <c r="K215" s="29">
        <f>'Stromverbräuche Odyssee'!I77*1000</f>
        <v>5599.3</v>
      </c>
      <c r="L215" s="29">
        <f>'Stromverbräuche Odyssee'!J77*1000</f>
        <v>6527.7000000000007</v>
      </c>
      <c r="M215" s="29">
        <f>'Stromverbräuche Odyssee'!K77*1000</f>
        <v>6574.7</v>
      </c>
      <c r="N215" s="29">
        <f>'Stromverbräuche Odyssee'!L77*1000</f>
        <v>8775.4</v>
      </c>
      <c r="O215" s="29">
        <f>'Stromverbräuche Odyssee'!M77*1000</f>
        <v>2719.1</v>
      </c>
      <c r="P215" s="29">
        <f>'Stromverbräuche Odyssee'!N77*1000</f>
        <v>2581.1999999999998</v>
      </c>
      <c r="Q215" s="29">
        <f>'Stromverbräuche Odyssee'!O77*1000</f>
        <v>2613</v>
      </c>
      <c r="R215" s="29">
        <f>'Stromverbräuche Odyssee'!P77*1000</f>
        <v>2919.4</v>
      </c>
      <c r="S215" s="29">
        <f>'Stromverbräuche Odyssee'!Q77*1000</f>
        <v>2947.7000000000003</v>
      </c>
      <c r="T215" s="29">
        <f>'Stromverbräuche Odyssee'!R77*1000</f>
        <v>3209.2999999999997</v>
      </c>
      <c r="U215" s="29">
        <f>'Stromverbräuche Odyssee'!S77*1000</f>
        <v>4052.9</v>
      </c>
      <c r="V215" s="29">
        <f>'Stromverbräuche Odyssee'!T77*1000</f>
        <v>4016.6000000000004</v>
      </c>
      <c r="W215" s="29">
        <f>'Stromverbräuche Odyssee'!U77*1000</f>
        <v>5775.7</v>
      </c>
      <c r="X215" s="29">
        <f>'Stromverbräuche Odyssee'!V77*1000</f>
        <v>5387.5</v>
      </c>
      <c r="Y215" s="29">
        <f>'Stromverbräuche Odyssee'!W77*1000</f>
        <v>7525.2999999999993</v>
      </c>
      <c r="Z215" s="29">
        <f>'Stromverbräuche Odyssee'!X77*1000</f>
        <v>7654.9</v>
      </c>
      <c r="AA215" s="29">
        <f>'Stromverbräuche Odyssee'!Y77*1000</f>
        <v>7511.5999999999995</v>
      </c>
      <c r="AB215" s="29">
        <f>'Stromverbräuche Odyssee'!Z77*1000</f>
        <v>7629.9000000000005</v>
      </c>
      <c r="AC215" s="29">
        <f>'Stromverbräuche Odyssee'!AA77*1000</f>
        <v>6970.9000000000005</v>
      </c>
      <c r="AD215" s="29">
        <f>'Stromverbräuche Odyssee'!AB77*1000</f>
        <v>6737.7</v>
      </c>
      <c r="AE215" s="29">
        <f>'Stromverbräuche Odyssee'!AC77*1000</f>
        <v>6599</v>
      </c>
      <c r="AF215" s="29">
        <f>'Stromverbräuche Odyssee'!AD77*1000</f>
        <v>6466.8</v>
      </c>
      <c r="AG215" s="29">
        <f>'Stromverbräuche Odyssee'!AE77*1000</f>
        <v>6038.7000000000007</v>
      </c>
      <c r="AH215" s="29" t="e">
        <f>'Stromverbräuche Odyssee'!AF77*1000</f>
        <v>#VALUE!</v>
      </c>
      <c r="AK215" s="31">
        <f t="shared" si="272"/>
        <v>6.7559158273970354E-2</v>
      </c>
      <c r="AL215" s="31">
        <f t="shared" si="273"/>
        <v>6.2280356977712011E-2</v>
      </c>
      <c r="AM215" s="31">
        <f t="shared" si="274"/>
        <v>8.5474949171408771E-2</v>
      </c>
      <c r="AN215" s="31">
        <f t="shared" si="275"/>
        <v>8.913172571987471E-2</v>
      </c>
      <c r="AO215" s="31">
        <f t="shared" si="276"/>
        <v>8.8626173958185839E-2</v>
      </c>
      <c r="AP215" s="31">
        <f t="shared" si="277"/>
        <v>9.4418938484574749E-2</v>
      </c>
      <c r="AQ215" s="31">
        <f t="shared" si="278"/>
        <v>9.2050601486880865E-2</v>
      </c>
      <c r="AR215" s="31">
        <f t="shared" si="279"/>
        <v>8.4289735410020633E-2</v>
      </c>
      <c r="AS215" s="31">
        <f t="shared" si="280"/>
        <v>8.3140150178904401E-2</v>
      </c>
      <c r="AT215" s="31">
        <f t="shared" si="281"/>
        <v>7.9641374893779482E-2</v>
      </c>
      <c r="AU215" s="31">
        <f t="shared" si="282"/>
        <v>7.59327021011732E-2</v>
      </c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</row>
    <row r="216" spans="1:59" x14ac:dyDescent="0.25">
      <c r="A216" t="s">
        <v>209</v>
      </c>
      <c r="B216" t="s">
        <v>177</v>
      </c>
      <c r="C216" t="s">
        <v>171</v>
      </c>
      <c r="D216" t="s">
        <v>178</v>
      </c>
      <c r="E216" s="29">
        <f>'Stromverbräuche Odyssee'!C78*1000</f>
        <v>3983.8</v>
      </c>
      <c r="F216" s="29">
        <f>'Stromverbräuche Odyssee'!D78*1000</f>
        <v>5732.7000000000007</v>
      </c>
      <c r="G216" s="29">
        <f>'Stromverbräuche Odyssee'!E78*1000</f>
        <v>6172.6</v>
      </c>
      <c r="H216" s="29">
        <f>'Stromverbräuche Odyssee'!F78*1000</f>
        <v>6379.2</v>
      </c>
      <c r="I216" s="29">
        <f>'Stromverbräuche Odyssee'!G78*1000</f>
        <v>5222.7</v>
      </c>
      <c r="J216" s="29">
        <f>'Stromverbräuche Odyssee'!H78*1000</f>
        <v>4914.7999999999993</v>
      </c>
      <c r="K216" s="29">
        <f>'Stromverbräuche Odyssee'!I78*1000</f>
        <v>5330.3</v>
      </c>
      <c r="L216" s="29">
        <f>'Stromverbräuche Odyssee'!J78*1000</f>
        <v>6336.5</v>
      </c>
      <c r="M216" s="29">
        <f>'Stromverbräuche Odyssee'!K78*1000</f>
        <v>6886.9</v>
      </c>
      <c r="N216" s="29">
        <f>'Stromverbräuche Odyssee'!L78*1000</f>
        <v>8149.5</v>
      </c>
      <c r="O216" s="29">
        <f>'Stromverbräuche Odyssee'!M78*1000</f>
        <v>7084.7</v>
      </c>
      <c r="P216" s="29">
        <f>'Stromverbräuche Odyssee'!N78*1000</f>
        <v>7305.3</v>
      </c>
      <c r="Q216" s="29">
        <f>'Stromverbräuche Odyssee'!O78*1000</f>
        <v>7822.6</v>
      </c>
      <c r="R216" s="29">
        <f>'Stromverbräuche Odyssee'!P78*1000</f>
        <v>8684.6999999999989</v>
      </c>
      <c r="S216" s="29">
        <f>'Stromverbräuche Odyssee'!Q78*1000</f>
        <v>9219.7999999999993</v>
      </c>
      <c r="T216" s="29">
        <f>'Stromverbräuche Odyssee'!R78*1000</f>
        <v>8683.5</v>
      </c>
      <c r="U216" s="29">
        <f>'Stromverbräuche Odyssee'!S78*1000</f>
        <v>9760.4000000000015</v>
      </c>
      <c r="V216" s="29">
        <f>'Stromverbräuche Odyssee'!T78*1000</f>
        <v>10219.4</v>
      </c>
      <c r="W216" s="29">
        <f>'Stromverbräuche Odyssee'!U78*1000</f>
        <v>8699.2999999999993</v>
      </c>
      <c r="X216" s="29">
        <f>'Stromverbräuche Odyssee'!V78*1000</f>
        <v>10725.300000000001</v>
      </c>
      <c r="Y216" s="29">
        <f>'Stromverbräuche Odyssee'!W78*1000</f>
        <v>8647.6</v>
      </c>
      <c r="Z216" s="29">
        <f>'Stromverbräuche Odyssee'!X78*1000</f>
        <v>9106.5</v>
      </c>
      <c r="AA216" s="29">
        <f>'Stromverbräuche Odyssee'!Y78*1000</f>
        <v>6850.9000000000005</v>
      </c>
      <c r="AB216" s="29">
        <f>'Stromverbräuche Odyssee'!Z78*1000</f>
        <v>6360.2999999999993</v>
      </c>
      <c r="AC216" s="29">
        <f>'Stromverbräuche Odyssee'!AA78*1000</f>
        <v>6345.9000000000005</v>
      </c>
      <c r="AD216" s="29">
        <f>'Stromverbräuche Odyssee'!AB78*1000</f>
        <v>7307.2</v>
      </c>
      <c r="AE216" s="29">
        <f>'Stromverbräuche Odyssee'!AC78*1000</f>
        <v>7582.0999999999995</v>
      </c>
      <c r="AF216" s="29">
        <f>'Stromverbräuche Odyssee'!AD78*1000</f>
        <v>8269</v>
      </c>
      <c r="AG216" s="29">
        <f>'Stromverbräuche Odyssee'!AE78*1000</f>
        <v>8647.7000000000007</v>
      </c>
      <c r="AH216" s="29" t="e">
        <f>'Stromverbräuche Odyssee'!AF78*1000</f>
        <v>#VALUE!</v>
      </c>
      <c r="AK216" s="31">
        <f t="shared" si="272"/>
        <v>0.10175691008410241</v>
      </c>
      <c r="AL216" s="31">
        <f t="shared" si="273"/>
        <v>0.12398617404975494</v>
      </c>
      <c r="AM216" s="31">
        <f t="shared" si="274"/>
        <v>9.8222419100191957E-2</v>
      </c>
      <c r="AN216" s="31">
        <f t="shared" si="275"/>
        <v>0.10603379015637554</v>
      </c>
      <c r="AO216" s="31">
        <f t="shared" si="276"/>
        <v>8.0830855632639587E-2</v>
      </c>
      <c r="AP216" s="31">
        <f t="shared" si="277"/>
        <v>7.8707817198579361E-2</v>
      </c>
      <c r="AQ216" s="31">
        <f t="shared" si="278"/>
        <v>8.3797488412629254E-2</v>
      </c>
      <c r="AR216" s="31">
        <f t="shared" si="279"/>
        <v>9.1414274097704376E-2</v>
      </c>
      <c r="AS216" s="31">
        <f t="shared" si="280"/>
        <v>9.5526130121453404E-2</v>
      </c>
      <c r="AT216" s="31">
        <f t="shared" si="281"/>
        <v>0.10183622951021565</v>
      </c>
      <c r="AU216" s="31">
        <f t="shared" si="282"/>
        <v>0.10873917034466282</v>
      </c>
      <c r="AW216" s="41">
        <f>SUM(AK216:AK218)</f>
        <v>0.17387795206512965</v>
      </c>
      <c r="AX216" s="41">
        <f t="shared" ref="AX216:BG216" si="284">SUM(AL216:AL218)</f>
        <v>0.21503861093128643</v>
      </c>
      <c r="AY216" s="41">
        <f t="shared" si="284"/>
        <v>0.20263513590259083</v>
      </c>
      <c r="AZ216" s="41">
        <f t="shared" si="284"/>
        <v>0.20932198456039031</v>
      </c>
      <c r="BA216" s="41">
        <f t="shared" si="284"/>
        <v>0.16687904101184578</v>
      </c>
      <c r="BB216" s="41">
        <f t="shared" si="284"/>
        <v>0.16375032484005494</v>
      </c>
      <c r="BC216" s="41">
        <f t="shared" si="284"/>
        <v>0.17408126345257433</v>
      </c>
      <c r="BD216" s="41">
        <f t="shared" si="284"/>
        <v>0.18476887471070244</v>
      </c>
      <c r="BE216" s="41">
        <f t="shared" si="284"/>
        <v>0.19189134707453509</v>
      </c>
      <c r="BF216" s="41">
        <f t="shared" si="284"/>
        <v>0.20244953755588124</v>
      </c>
      <c r="BG216" s="41">
        <f t="shared" si="284"/>
        <v>0.21375759176128861</v>
      </c>
    </row>
    <row r="217" spans="1:59" x14ac:dyDescent="0.25">
      <c r="A217" t="s">
        <v>209</v>
      </c>
      <c r="B217" t="s">
        <v>179</v>
      </c>
      <c r="C217" t="s">
        <v>171</v>
      </c>
      <c r="D217" t="s">
        <v>180</v>
      </c>
      <c r="E217" s="29">
        <f>'Stromverbräuche Odyssee'!C79*1000</f>
        <v>1367.6999999999998</v>
      </c>
      <c r="F217" s="29">
        <f>'Stromverbräuche Odyssee'!D79*1000</f>
        <v>1927.8</v>
      </c>
      <c r="G217" s="29">
        <f>'Stromverbräuche Odyssee'!E79*1000</f>
        <v>2072.4</v>
      </c>
      <c r="H217" s="29">
        <f>'Stromverbräuche Odyssee'!F79*1000</f>
        <v>2391.4</v>
      </c>
      <c r="I217" s="29">
        <f>'Stromverbräuche Odyssee'!G79*1000</f>
        <v>2296</v>
      </c>
      <c r="J217" s="29">
        <f>'Stromverbräuche Odyssee'!H79*1000</f>
        <v>1892.8</v>
      </c>
      <c r="K217" s="29">
        <f>'Stromverbräuche Odyssee'!I79*1000</f>
        <v>2145.3000000000002</v>
      </c>
      <c r="L217" s="29">
        <f>'Stromverbräuche Odyssee'!J79*1000</f>
        <v>2598.9</v>
      </c>
      <c r="M217" s="29">
        <f>'Stromverbräuche Odyssee'!K79*1000</f>
        <v>2698.7000000000003</v>
      </c>
      <c r="N217" s="29">
        <f>'Stromverbräuche Odyssee'!L79*1000</f>
        <v>3333.8999999999996</v>
      </c>
      <c r="O217" s="29">
        <f>'Stromverbräuche Odyssee'!M79*1000</f>
        <v>2330.1</v>
      </c>
      <c r="P217" s="29">
        <f>'Stromverbräuche Odyssee'!N79*1000</f>
        <v>2269.5</v>
      </c>
      <c r="Q217" s="29">
        <f>'Stromverbräuche Odyssee'!O79*1000</f>
        <v>2311.4</v>
      </c>
      <c r="R217" s="29">
        <f>'Stromverbräuche Odyssee'!P79*1000</f>
        <v>2429.9</v>
      </c>
      <c r="S217" s="29">
        <f>'Stromverbräuche Odyssee'!Q79*1000</f>
        <v>2674.9</v>
      </c>
      <c r="T217" s="29">
        <f>'Stromverbräuche Odyssee'!R79*1000</f>
        <v>2677.8</v>
      </c>
      <c r="U217" s="29">
        <f>'Stromverbräuche Odyssee'!S79*1000</f>
        <v>3140.1</v>
      </c>
      <c r="V217" s="29">
        <f>'Stromverbräuche Odyssee'!T79*1000</f>
        <v>3280</v>
      </c>
      <c r="W217" s="29">
        <f>'Stromverbräuche Odyssee'!U79*1000</f>
        <v>3289.6</v>
      </c>
      <c r="X217" s="29">
        <f>'Stromverbräuche Odyssee'!V79*1000</f>
        <v>4284.5</v>
      </c>
      <c r="Y217" s="29">
        <f>'Stromverbräuche Odyssee'!W79*1000</f>
        <v>4642.5</v>
      </c>
      <c r="Z217" s="29">
        <f>'Stromverbräuche Odyssee'!X79*1000</f>
        <v>4690.2999999999993</v>
      </c>
      <c r="AA217" s="29">
        <f>'Stromverbräuche Odyssee'!Y79*1000</f>
        <v>4872.6000000000004</v>
      </c>
      <c r="AB217" s="29">
        <f>'Stromverbräuche Odyssee'!Z79*1000</f>
        <v>4670.6000000000004</v>
      </c>
      <c r="AC217" s="29">
        <f>'Stromverbräuche Odyssee'!AA79*1000</f>
        <v>4777.5</v>
      </c>
      <c r="AD217" s="29">
        <f>'Stromverbräuche Odyssee'!AB79*1000</f>
        <v>4875.7</v>
      </c>
      <c r="AE217" s="29">
        <f>'Stromverbräuche Odyssee'!AC79*1000</f>
        <v>4963.0999999999995</v>
      </c>
      <c r="AF217" s="29">
        <f>'Stromverbräuche Odyssee'!AD79*1000</f>
        <v>5218.3</v>
      </c>
      <c r="AG217" s="29">
        <f>'Stromverbräuche Odyssee'!AE79*1000</f>
        <v>5165.8999999999996</v>
      </c>
      <c r="AH217" s="29" t="e">
        <f>'Stromverbräuche Odyssee'!AF79*1000</f>
        <v>#VALUE!</v>
      </c>
      <c r="AK217" s="31">
        <f t="shared" si="272"/>
        <v>3.8478904212139287E-2</v>
      </c>
      <c r="AL217" s="31">
        <f t="shared" si="273"/>
        <v>4.9529501525940996E-2</v>
      </c>
      <c r="AM217" s="31">
        <f t="shared" si="274"/>
        <v>5.2731113912836067E-2</v>
      </c>
      <c r="AN217" s="31">
        <f t="shared" si="275"/>
        <v>5.461267072645342E-2</v>
      </c>
      <c r="AO217" s="31">
        <f t="shared" si="276"/>
        <v>5.7489735239983013E-2</v>
      </c>
      <c r="AP217" s="31">
        <f t="shared" si="277"/>
        <v>5.7798017547550401E-2</v>
      </c>
      <c r="AQ217" s="31">
        <f t="shared" si="278"/>
        <v>6.3086796339579296E-2</v>
      </c>
      <c r="AR217" s="31">
        <f t="shared" si="279"/>
        <v>6.0995809094889594E-2</v>
      </c>
      <c r="AS217" s="31">
        <f t="shared" si="280"/>
        <v>6.252960741823313E-2</v>
      </c>
      <c r="AT217" s="31">
        <f t="shared" si="281"/>
        <v>6.4265569773026762E-2</v>
      </c>
      <c r="AU217" s="31">
        <f t="shared" si="282"/>
        <v>6.4957813069775036E-2</v>
      </c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</row>
    <row r="218" spans="1:59" x14ac:dyDescent="0.25">
      <c r="A218" t="s">
        <v>209</v>
      </c>
      <c r="B218" t="s">
        <v>181</v>
      </c>
      <c r="C218" t="s">
        <v>171</v>
      </c>
      <c r="D218" t="s">
        <v>182</v>
      </c>
      <c r="E218" s="29">
        <f>'Stromverbräuche Odyssee'!C80*1000</f>
        <v>931.6</v>
      </c>
      <c r="F218" s="29">
        <f>'Stromverbräuche Odyssee'!D80*1000</f>
        <v>1184.9000000000001</v>
      </c>
      <c r="G218" s="29">
        <f>'Stromverbräuche Odyssee'!E80*1000</f>
        <v>1263.0999999999999</v>
      </c>
      <c r="H218" s="29">
        <f>'Stromverbräuche Odyssee'!F80*1000</f>
        <v>1254.8999999999999</v>
      </c>
      <c r="I218" s="29">
        <f>'Stromverbräuche Odyssee'!G80*1000</f>
        <v>1086.5</v>
      </c>
      <c r="J218" s="29">
        <f>'Stromverbräuche Odyssee'!H80*1000</f>
        <v>1649</v>
      </c>
      <c r="K218" s="29">
        <f>'Stromverbräuche Odyssee'!I80*1000</f>
        <v>1845.1</v>
      </c>
      <c r="L218" s="29">
        <f>'Stromverbräuche Odyssee'!J80*1000</f>
        <v>2183.3000000000002</v>
      </c>
      <c r="M218" s="29">
        <f>'Stromverbräuche Odyssee'!K80*1000</f>
        <v>2347.7000000000003</v>
      </c>
      <c r="N218" s="29">
        <f>'Stromverbräuche Odyssee'!L80*1000</f>
        <v>3142.3</v>
      </c>
      <c r="O218" s="29">
        <f>'Stromverbräuche Odyssee'!M80*1000</f>
        <v>2541.1999999999998</v>
      </c>
      <c r="P218" s="29">
        <f>'Stromverbräuche Odyssee'!N80*1000</f>
        <v>2440.1999999999998</v>
      </c>
      <c r="Q218" s="29">
        <f>'Stromverbräuche Odyssee'!O80*1000</f>
        <v>2622</v>
      </c>
      <c r="R218" s="29">
        <f>'Stromverbräuche Odyssee'!P80*1000</f>
        <v>2802.1</v>
      </c>
      <c r="S218" s="29">
        <f>'Stromverbräuche Odyssee'!Q80*1000</f>
        <v>2962</v>
      </c>
      <c r="T218" s="29">
        <f>'Stromverbräuche Odyssee'!R80*1000</f>
        <v>2663</v>
      </c>
      <c r="U218" s="29">
        <f>'Stromverbräuche Odyssee'!S80*1000</f>
        <v>2922.2000000000003</v>
      </c>
      <c r="V218" s="29">
        <f>'Stromverbräuche Odyssee'!T80*1000</f>
        <v>2873.3</v>
      </c>
      <c r="W218" s="29">
        <f>'Stromverbräuche Odyssee'!U80*1000</f>
        <v>2876.1</v>
      </c>
      <c r="X218" s="29">
        <f>'Stromverbräuche Odyssee'!V80*1000</f>
        <v>3591.9</v>
      </c>
      <c r="Y218" s="29">
        <f>'Stromverbräuche Odyssee'!W80*1000</f>
        <v>4550.0999999999995</v>
      </c>
      <c r="Z218" s="29">
        <f>'Stromverbräuche Odyssee'!X80*1000</f>
        <v>4180.3999999999996</v>
      </c>
      <c r="AA218" s="29">
        <f>'Stromverbräuche Odyssee'!Y80*1000</f>
        <v>2420.5</v>
      </c>
      <c r="AB218" s="29">
        <f>'Stromverbräuche Odyssee'!Z80*1000</f>
        <v>2201.6</v>
      </c>
      <c r="AC218" s="29">
        <f>'Stromverbräuche Odyssee'!AA80*1000</f>
        <v>2059.6</v>
      </c>
      <c r="AD218" s="29">
        <f>'Stromverbräuche Odyssee'!AB80*1000</f>
        <v>2586.6</v>
      </c>
      <c r="AE218" s="29">
        <f>'Stromverbräuche Odyssee'!AC80*1000</f>
        <v>2685.6</v>
      </c>
      <c r="AF218" s="29">
        <f>'Stromverbräuche Odyssee'!AD80*1000</f>
        <v>2951.4</v>
      </c>
      <c r="AG218" s="29">
        <f>'Stromverbräuche Odyssee'!AE80*1000</f>
        <v>3185.9</v>
      </c>
      <c r="AH218" s="29" t="e">
        <f>'Stromverbräuche Odyssee'!AF80*1000</f>
        <v>#VALUE!</v>
      </c>
      <c r="AK218" s="31">
        <f t="shared" si="272"/>
        <v>3.3642137768887949E-2</v>
      </c>
      <c r="AL218" s="31">
        <f t="shared" si="273"/>
        <v>4.1522935355590491E-2</v>
      </c>
      <c r="AM218" s="31">
        <f t="shared" si="274"/>
        <v>5.1681602889562812E-2</v>
      </c>
      <c r="AN218" s="31">
        <f t="shared" si="275"/>
        <v>4.8675523677561332E-2</v>
      </c>
      <c r="AO218" s="31">
        <f t="shared" si="276"/>
        <v>2.8558450139223181E-2</v>
      </c>
      <c r="AP218" s="31">
        <f t="shared" si="277"/>
        <v>2.724449009392518E-2</v>
      </c>
      <c r="AQ218" s="31">
        <f t="shared" si="278"/>
        <v>2.7196978700365776E-2</v>
      </c>
      <c r="AR218" s="31">
        <f t="shared" si="279"/>
        <v>3.2358791518108464E-2</v>
      </c>
      <c r="AS218" s="31">
        <f t="shared" si="280"/>
        <v>3.3835609534848557E-2</v>
      </c>
      <c r="AT218" s="31">
        <f t="shared" si="281"/>
        <v>3.6347738272638826E-2</v>
      </c>
      <c r="AU218" s="31">
        <f t="shared" si="282"/>
        <v>4.0060608346850754E-2</v>
      </c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</row>
    <row r="219" spans="1:59" x14ac:dyDescent="0.25">
      <c r="A219" t="s">
        <v>209</v>
      </c>
      <c r="B219" t="s">
        <v>183</v>
      </c>
      <c r="C219" t="s">
        <v>2</v>
      </c>
      <c r="D219" t="s">
        <v>184</v>
      </c>
      <c r="E219" s="30"/>
      <c r="F219" s="30"/>
      <c r="G219" s="30"/>
      <c r="H219" s="30"/>
      <c r="I219" s="30"/>
      <c r="J219" s="29">
        <f t="shared" ref="F219:AH219" si="285">J220-SUM(J212:J218)</f>
        <v>1717.7000000000044</v>
      </c>
      <c r="K219" s="29">
        <f t="shared" si="285"/>
        <v>1938.5999999999985</v>
      </c>
      <c r="L219" s="29">
        <f t="shared" si="285"/>
        <v>2222.5999999999985</v>
      </c>
      <c r="M219" s="29">
        <f t="shared" si="285"/>
        <v>2355.9000000000087</v>
      </c>
      <c r="N219" s="29">
        <f t="shared" si="285"/>
        <v>2869.1999999999971</v>
      </c>
      <c r="O219" s="29">
        <f t="shared" si="285"/>
        <v>2963.3000000000102</v>
      </c>
      <c r="P219" s="29">
        <f t="shared" si="285"/>
        <v>2806.5</v>
      </c>
      <c r="Q219" s="29">
        <f t="shared" si="285"/>
        <v>2859.3000000000029</v>
      </c>
      <c r="R219" s="29">
        <f t="shared" si="285"/>
        <v>2755.5</v>
      </c>
      <c r="S219" s="29">
        <f t="shared" si="285"/>
        <v>3188.9000000000015</v>
      </c>
      <c r="T219" s="29">
        <f t="shared" si="285"/>
        <v>3185.3999999999942</v>
      </c>
      <c r="U219" s="29">
        <f t="shared" si="285"/>
        <v>3947.3000000000029</v>
      </c>
      <c r="V219" s="29">
        <f t="shared" si="285"/>
        <v>4136.1999999999971</v>
      </c>
      <c r="W219" s="29">
        <f t="shared" si="285"/>
        <v>3009.3999999999796</v>
      </c>
      <c r="X219" s="29">
        <f t="shared" si="285"/>
        <v>2995.3000000000029</v>
      </c>
      <c r="Y219" s="29">
        <f t="shared" si="285"/>
        <v>6304.9999999999854</v>
      </c>
      <c r="Z219" s="29">
        <f t="shared" si="285"/>
        <v>4526.1999999999971</v>
      </c>
      <c r="AA219" s="29">
        <f t="shared" si="285"/>
        <v>5808.1000000000058</v>
      </c>
      <c r="AB219" s="29">
        <f t="shared" si="285"/>
        <v>5753.8999999999942</v>
      </c>
      <c r="AC219" s="29">
        <f t="shared" si="285"/>
        <v>5300.0999999999913</v>
      </c>
      <c r="AD219" s="29">
        <f t="shared" si="285"/>
        <v>5292.6999999999971</v>
      </c>
      <c r="AE219" s="29">
        <f t="shared" si="285"/>
        <v>5214.0999999999913</v>
      </c>
      <c r="AF219" s="29">
        <f t="shared" si="285"/>
        <v>5208.8999999999942</v>
      </c>
      <c r="AG219" s="29">
        <f t="shared" si="285"/>
        <v>4976.9000000000087</v>
      </c>
      <c r="AH219" s="29" t="e">
        <f t="shared" si="285"/>
        <v>#VALUE!</v>
      </c>
      <c r="AK219" s="31">
        <f t="shared" si="272"/>
        <v>3.5201366225684337E-2</v>
      </c>
      <c r="AL219" s="31">
        <f t="shared" si="273"/>
        <v>3.4626144455747743E-2</v>
      </c>
      <c r="AM219" s="31">
        <f t="shared" si="274"/>
        <v>7.1614361490668951E-2</v>
      </c>
      <c r="AN219" s="31">
        <f t="shared" si="275"/>
        <v>5.2701931697774845E-2</v>
      </c>
      <c r="AO219" s="31">
        <f t="shared" si="276"/>
        <v>6.8527301901930321E-2</v>
      </c>
      <c r="AP219" s="31">
        <f t="shared" si="277"/>
        <v>7.120370255788333E-2</v>
      </c>
      <c r="AQ219" s="31">
        <f t="shared" si="278"/>
        <v>6.9987719367745393E-2</v>
      </c>
      <c r="AR219" s="31">
        <f t="shared" si="279"/>
        <v>6.621254769500215E-2</v>
      </c>
      <c r="AS219" s="31">
        <f t="shared" si="280"/>
        <v>6.5691931663558828E-2</v>
      </c>
      <c r="AT219" s="31">
        <f t="shared" si="281"/>
        <v>6.4149804800551657E-2</v>
      </c>
      <c r="AU219" s="31">
        <f t="shared" si="282"/>
        <v>6.2581261709859656E-2</v>
      </c>
      <c r="AW219" s="32">
        <f t="shared" ref="AW219" si="286">AK219</f>
        <v>3.5201366225684337E-2</v>
      </c>
      <c r="AX219" s="32">
        <f t="shared" ref="AX219" si="287">AL219</f>
        <v>3.4626144455747743E-2</v>
      </c>
      <c r="AY219" s="32">
        <f t="shared" ref="AY219" si="288">AM219</f>
        <v>7.1614361490668951E-2</v>
      </c>
      <c r="AZ219" s="32">
        <f t="shared" ref="AZ219" si="289">AN219</f>
        <v>5.2701931697774845E-2</v>
      </c>
      <c r="BA219" s="32">
        <f t="shared" ref="BA219" si="290">AO219</f>
        <v>6.8527301901930321E-2</v>
      </c>
      <c r="BB219" s="32">
        <f t="shared" ref="BB219" si="291">AP219</f>
        <v>7.120370255788333E-2</v>
      </c>
      <c r="BC219" s="32">
        <f t="shared" ref="BC219" si="292">AQ219</f>
        <v>6.9987719367745393E-2</v>
      </c>
      <c r="BD219" s="32">
        <f t="shared" ref="BD219" si="293">AR219</f>
        <v>6.621254769500215E-2</v>
      </c>
      <c r="BE219" s="32">
        <f t="shared" ref="BE219" si="294">AS219</f>
        <v>6.5691931663558828E-2</v>
      </c>
      <c r="BF219" s="32">
        <f t="shared" ref="BF219" si="295">AT219</f>
        <v>6.4149804800551657E-2</v>
      </c>
      <c r="BG219" s="32">
        <f t="shared" ref="BG219" si="296">AU219</f>
        <v>6.2581261709859656E-2</v>
      </c>
    </row>
    <row r="220" spans="1:59" x14ac:dyDescent="0.25">
      <c r="A220" t="s">
        <v>209</v>
      </c>
      <c r="B220" t="s">
        <v>185</v>
      </c>
      <c r="C220" t="s">
        <v>2</v>
      </c>
      <c r="D220" t="s">
        <v>186</v>
      </c>
      <c r="E220" s="29">
        <f>'Energieverbrauch_GHD+A(Landw+F)'!C58</f>
        <v>28641</v>
      </c>
      <c r="F220" s="29">
        <f>'Energieverbrauch_GHD+A(Landw+F)'!D58</f>
        <v>29286</v>
      </c>
      <c r="G220" s="29">
        <f>'Energieverbrauch_GHD+A(Landw+F)'!E58</f>
        <v>30379</v>
      </c>
      <c r="H220" s="29">
        <f>'Energieverbrauch_GHD+A(Landw+F)'!F58</f>
        <v>30871</v>
      </c>
      <c r="I220" s="29">
        <f>'Energieverbrauch_GHD+A(Landw+F)'!G58</f>
        <v>33994</v>
      </c>
      <c r="J220" s="29">
        <f>'Energieverbrauch_GHD+A(Landw+F)'!H58</f>
        <v>34437</v>
      </c>
      <c r="K220" s="29">
        <f>'Energieverbrauch_GHD+A(Landw+F)'!I58</f>
        <v>38677</v>
      </c>
      <c r="L220" s="29">
        <f>'Energieverbrauch_GHD+A(Landw+F)'!J58</f>
        <v>43758</v>
      </c>
      <c r="M220" s="29">
        <f>'Energieverbrauch_GHD+A(Landw+F)'!K58</f>
        <v>45300</v>
      </c>
      <c r="N220" s="29">
        <f>'Energieverbrauch_GHD+A(Landw+F)'!L58</f>
        <v>49546</v>
      </c>
      <c r="O220" s="29">
        <f>'Energieverbrauch_GHD+A(Landw+F)'!M58</f>
        <v>55037</v>
      </c>
      <c r="P220" s="29">
        <f>'Energieverbrauch_GHD+A(Landw+F)'!N58</f>
        <v>56443</v>
      </c>
      <c r="Q220" s="29">
        <f>'Energieverbrauch_GHD+A(Landw+F)'!O58</f>
        <v>58215</v>
      </c>
      <c r="R220" s="29">
        <f>'Energieverbrauch_GHD+A(Landw+F)'!P58</f>
        <v>62284</v>
      </c>
      <c r="S220" s="29">
        <f>'Energieverbrauch_GHD+A(Landw+F)'!Q58</f>
        <v>65863</v>
      </c>
      <c r="T220" s="29">
        <f>'Energieverbrauch_GHD+A(Landw+F)'!R58</f>
        <v>69117</v>
      </c>
      <c r="U220" s="29">
        <f>'Energieverbrauch_GHD+A(Landw+F)'!S58</f>
        <v>78933</v>
      </c>
      <c r="V220" s="29">
        <f>'Energieverbrauch_GHD+A(Landw+F)'!T58</f>
        <v>79807</v>
      </c>
      <c r="W220" s="29">
        <f>'Energieverbrauch_GHD+A(Landw+F)'!U58</f>
        <v>85491</v>
      </c>
      <c r="X220" s="29">
        <f>'Energieverbrauch_GHD+A(Landw+F)'!V58</f>
        <v>86504</v>
      </c>
      <c r="Y220" s="29">
        <f>'Energieverbrauch_GHD+A(Landw+F)'!W58</f>
        <v>88041</v>
      </c>
      <c r="Z220" s="29">
        <f>'Energieverbrauch_GHD+A(Landw+F)'!X58</f>
        <v>85883</v>
      </c>
      <c r="AA220" s="29">
        <f>'Energieverbrauch_GHD+A(Landw+F)'!Y58</f>
        <v>84756</v>
      </c>
      <c r="AB220" s="29">
        <f>'Energieverbrauch_GHD+A(Landw+F)'!Z58</f>
        <v>80809</v>
      </c>
      <c r="AC220" s="29">
        <f>'Energieverbrauch_GHD+A(Landw+F)'!AA58</f>
        <v>75729</v>
      </c>
      <c r="AD220" s="29">
        <f>'Energieverbrauch_GHD+A(Landw+F)'!AB58</f>
        <v>79935</v>
      </c>
      <c r="AE220" s="29">
        <f>'Energieverbrauch_GHD+A(Landw+F)'!AC58</f>
        <v>79372</v>
      </c>
      <c r="AF220" s="29">
        <f>'Energieverbrauch_GHD+A(Landw+F)'!AD58</f>
        <v>81199</v>
      </c>
      <c r="AG220" s="29">
        <f>'Energieverbrauch_GHD+A(Landw+F)'!AE58</f>
        <v>79527</v>
      </c>
      <c r="AH220" s="29" t="e">
        <f>'Energieverbrauch_GHD+A(Landw+F)'!AF58</f>
        <v>#VALUE!</v>
      </c>
    </row>
    <row r="221" spans="1:59" x14ac:dyDescent="0.25">
      <c r="A221" t="s">
        <v>210</v>
      </c>
      <c r="B221" t="s">
        <v>168</v>
      </c>
      <c r="C221" t="s">
        <v>2</v>
      </c>
      <c r="D221" t="s">
        <v>169</v>
      </c>
      <c r="E221" s="29">
        <f>Fischerei!C160+Landwirtschaft!C160</f>
        <v>1462</v>
      </c>
      <c r="F221" s="29">
        <f>Fischerei!D160+Landwirtschaft!D160</f>
        <v>1356</v>
      </c>
      <c r="G221" s="29">
        <f>Fischerei!E160+Landwirtschaft!E160</f>
        <v>1163</v>
      </c>
      <c r="H221" s="29">
        <f>Fischerei!F160+Landwirtschaft!F160</f>
        <v>1328</v>
      </c>
      <c r="I221" s="29">
        <f>Fischerei!G160+Landwirtschaft!G160</f>
        <v>1306</v>
      </c>
      <c r="J221" s="29">
        <f>Fischerei!H160+Landwirtschaft!H160</f>
        <v>1377</v>
      </c>
      <c r="K221" s="29">
        <f>Fischerei!I160+Landwirtschaft!I160</f>
        <v>1458</v>
      </c>
      <c r="L221" s="29">
        <f>Fischerei!J160+Landwirtschaft!J160</f>
        <v>1639</v>
      </c>
      <c r="M221" s="29">
        <f>Fischerei!K160+Landwirtschaft!K160</f>
        <v>1684</v>
      </c>
      <c r="N221" s="29">
        <f>Fischerei!L160+Landwirtschaft!L160</f>
        <v>1338</v>
      </c>
      <c r="O221" s="29">
        <f>Fischerei!M160+Landwirtschaft!M160</f>
        <v>1190</v>
      </c>
      <c r="P221" s="29">
        <f>Fischerei!N160+Landwirtschaft!N160</f>
        <v>1311</v>
      </c>
      <c r="Q221" s="29">
        <f>Fischerei!O160+Landwirtschaft!O160</f>
        <v>1312</v>
      </c>
      <c r="R221" s="29">
        <f>Fischerei!P160+Landwirtschaft!P160</f>
        <v>1237</v>
      </c>
      <c r="S221" s="29">
        <f>Fischerei!Q160+Landwirtschaft!Q160</f>
        <v>1246</v>
      </c>
      <c r="T221" s="29">
        <f>Fischerei!R160+Landwirtschaft!R160</f>
        <v>1524</v>
      </c>
      <c r="U221" s="29">
        <f>Fischerei!S160+Landwirtschaft!S160</f>
        <v>1950</v>
      </c>
      <c r="V221" s="29">
        <f>Fischerei!T160+Landwirtschaft!T160</f>
        <v>2075</v>
      </c>
      <c r="W221" s="29">
        <f>Fischerei!U160+Landwirtschaft!U160</f>
        <v>1588</v>
      </c>
      <c r="X221" s="29">
        <f>Fischerei!V160+Landwirtschaft!V160</f>
        <v>1827</v>
      </c>
      <c r="Y221" s="29">
        <f>Fischerei!W160+Landwirtschaft!W160</f>
        <v>1258</v>
      </c>
      <c r="Z221" s="29">
        <f>Fischerei!X160+Landwirtschaft!X160</f>
        <v>1196</v>
      </c>
      <c r="AA221" s="29">
        <f>Fischerei!Y160+Landwirtschaft!Y160</f>
        <v>874</v>
      </c>
      <c r="AB221" s="29">
        <f>Fischerei!Z160+Landwirtschaft!Z160</f>
        <v>1244</v>
      </c>
      <c r="AC221" s="29">
        <f>Fischerei!AA160+Landwirtschaft!AA160</f>
        <v>1199</v>
      </c>
      <c r="AD221" s="29">
        <f>Fischerei!AB160+Landwirtschaft!AB160</f>
        <v>1260</v>
      </c>
      <c r="AE221" s="29">
        <f>Fischerei!AC160+Landwirtschaft!AC160</f>
        <v>1291</v>
      </c>
      <c r="AF221" s="29">
        <f>Fischerei!AD160+Landwirtschaft!AD160</f>
        <v>1144</v>
      </c>
      <c r="AG221" s="29">
        <f>Fischerei!AE160+Landwirtschaft!AE160</f>
        <v>1190</v>
      </c>
      <c r="AH221" s="29">
        <f>Fischerei!AF160+Landwirtschaft!AF160</f>
        <v>1024</v>
      </c>
      <c r="AK221" s="31">
        <f>W221/$W$229</f>
        <v>5.3496833310874542E-2</v>
      </c>
      <c r="AL221" s="31">
        <f>X221/$X$229</f>
        <v>6.3945959189387835E-2</v>
      </c>
      <c r="AM221" s="31">
        <f>Y221/$Y$229</f>
        <v>4.4225698716821936E-2</v>
      </c>
      <c r="AN221" s="31">
        <f>Z221/$Z$229</f>
        <v>4.629916382781047E-2</v>
      </c>
      <c r="AO221" s="31">
        <f>AA221/$AA$229</f>
        <v>3.2838624835619015E-2</v>
      </c>
      <c r="AP221" s="31">
        <f>AB221/$AB$229</f>
        <v>4.6508150142066697E-2</v>
      </c>
      <c r="AQ221" s="31">
        <f>AC221/$AC$229</f>
        <v>4.3527190880708631E-2</v>
      </c>
      <c r="AR221" s="31">
        <f>AD221/$AD$229</f>
        <v>4.3454269554421297E-2</v>
      </c>
      <c r="AS221" s="31">
        <f>AE221/$AE$229</f>
        <v>4.2998934185984543E-2</v>
      </c>
      <c r="AT221" s="31">
        <f>AF221/$AF$229</f>
        <v>3.985090744417738E-2</v>
      </c>
      <c r="AU221" s="31">
        <f>AG221/$AG$229</f>
        <v>4.0750633518252172E-2</v>
      </c>
      <c r="AW221" s="33">
        <f>AK221</f>
        <v>5.3496833310874542E-2</v>
      </c>
      <c r="AX221" s="33">
        <f t="shared" ref="AX221" si="297">AL221</f>
        <v>6.3945959189387835E-2</v>
      </c>
      <c r="AY221" s="33">
        <f t="shared" ref="AY221" si="298">AM221</f>
        <v>4.4225698716821936E-2</v>
      </c>
      <c r="AZ221" s="33">
        <f t="shared" ref="AZ221" si="299">AN221</f>
        <v>4.629916382781047E-2</v>
      </c>
      <c r="BA221" s="33">
        <f t="shared" ref="BA221" si="300">AO221</f>
        <v>3.2838624835619015E-2</v>
      </c>
      <c r="BB221" s="33">
        <f t="shared" ref="BB221" si="301">AP221</f>
        <v>4.6508150142066697E-2</v>
      </c>
      <c r="BC221" s="33">
        <f t="shared" ref="BC221" si="302">AQ221</f>
        <v>4.3527190880708631E-2</v>
      </c>
      <c r="BD221" s="33">
        <f t="shared" ref="BD221" si="303">AR221</f>
        <v>4.3454269554421297E-2</v>
      </c>
      <c r="BE221" s="33">
        <f t="shared" ref="BE221" si="304">AS221</f>
        <v>4.2998934185984543E-2</v>
      </c>
      <c r="BF221" s="33">
        <f t="shared" ref="BF221" si="305">AT221</f>
        <v>3.985090744417738E-2</v>
      </c>
      <c r="BG221" s="33">
        <f t="shared" ref="BG221" si="306">AU221</f>
        <v>4.0750633518252172E-2</v>
      </c>
    </row>
    <row r="222" spans="1:59" x14ac:dyDescent="0.25">
      <c r="A222" t="s">
        <v>210</v>
      </c>
      <c r="B222" t="s">
        <v>170</v>
      </c>
      <c r="C222" t="s">
        <v>171</v>
      </c>
      <c r="D222" t="s">
        <v>172</v>
      </c>
      <c r="E222">
        <f>'Stromverbräuche Odyssee'!C219*1000</f>
        <v>4985</v>
      </c>
      <c r="F222">
        <f>'Stromverbräuche Odyssee'!D219*1000</f>
        <v>5078</v>
      </c>
      <c r="G222">
        <f>'Stromverbräuche Odyssee'!E219*1000</f>
        <v>5120.3</v>
      </c>
      <c r="H222">
        <f>'Stromverbräuche Odyssee'!F219*1000</f>
        <v>5173</v>
      </c>
      <c r="I222">
        <f>'Stromverbräuche Odyssee'!G219*1000</f>
        <v>5186</v>
      </c>
      <c r="J222">
        <f>'Stromverbräuche Odyssee'!H219*1000</f>
        <v>5310.1</v>
      </c>
      <c r="K222">
        <f>'Stromverbräuche Odyssee'!I219*1000</f>
        <v>5599</v>
      </c>
      <c r="L222">
        <f>'Stromverbräuche Odyssee'!J219*1000</f>
        <v>5552.9000000000005</v>
      </c>
      <c r="M222">
        <f>'Stromverbräuche Odyssee'!K219*1000</f>
        <v>5527.9</v>
      </c>
      <c r="N222">
        <f>'Stromverbräuche Odyssee'!L219*1000</f>
        <v>5640.6</v>
      </c>
      <c r="O222">
        <f>'Stromverbräuche Odyssee'!M219*1000</f>
        <v>5854.9</v>
      </c>
      <c r="P222">
        <f>'Stromverbräuche Odyssee'!N219*1000</f>
        <v>5961.9</v>
      </c>
      <c r="Q222">
        <f>'Stromverbräuche Odyssee'!O219*1000</f>
        <v>5864.9</v>
      </c>
      <c r="R222">
        <f>'Stromverbräuche Odyssee'!P219*1000</f>
        <v>5912.9</v>
      </c>
      <c r="S222">
        <f>'Stromverbräuche Odyssee'!Q219*1000</f>
        <v>5865.9</v>
      </c>
      <c r="T222">
        <f>'Stromverbräuche Odyssee'!R219*1000</f>
        <v>5729</v>
      </c>
      <c r="U222">
        <f>'Stromverbräuche Odyssee'!S219*1000</f>
        <v>5813</v>
      </c>
      <c r="V222">
        <f>'Stromverbräuche Odyssee'!T219*1000</f>
        <v>5892.9</v>
      </c>
      <c r="W222">
        <f>'Stromverbräuche Odyssee'!U219*1000</f>
        <v>5817.9</v>
      </c>
      <c r="X222">
        <f>'Stromverbräuche Odyssee'!V219*1000</f>
        <v>5769</v>
      </c>
      <c r="Y222">
        <f>'Stromverbräuche Odyssee'!W219*1000</f>
        <v>5797</v>
      </c>
      <c r="Z222">
        <f>'Stromverbräuche Odyssee'!X219*1000</f>
        <v>5802</v>
      </c>
      <c r="AA222">
        <f>'Stromverbräuche Odyssee'!Y219*1000</f>
        <v>5911.9000000000005</v>
      </c>
      <c r="AB222">
        <f>'Stromverbräuche Odyssee'!Z219*1000</f>
        <v>5822.9</v>
      </c>
      <c r="AC222">
        <f>'Stromverbräuche Odyssee'!AA219*1000</f>
        <v>5665</v>
      </c>
      <c r="AD222">
        <f>'Stromverbräuche Odyssee'!AB219*1000</f>
        <v>5941.9000000000005</v>
      </c>
      <c r="AE222">
        <f>'Stromverbräuche Odyssee'!AC219*1000</f>
        <v>6038.9</v>
      </c>
      <c r="AF222">
        <f>'Stromverbräuche Odyssee'!AD219*1000</f>
        <v>5594</v>
      </c>
      <c r="AG222">
        <f>'Stromverbräuche Odyssee'!AE219*1000</f>
        <v>5692</v>
      </c>
      <c r="AH222" t="e">
        <f>'Stromverbräuche Odyssee'!AF219*1000</f>
        <v>#VALUE!</v>
      </c>
      <c r="AK222" s="31">
        <f t="shared" ref="AK222:AK228" si="307">W222/$W$229</f>
        <v>0.19599447513812154</v>
      </c>
      <c r="AL222" s="31">
        <f t="shared" ref="AL222:AL228" si="308">X222/$X$229</f>
        <v>0.20191802877043155</v>
      </c>
      <c r="AM222" s="31">
        <f t="shared" ref="AM222:AM228" si="309">Y222/$Y$229</f>
        <v>0.20379680084373353</v>
      </c>
      <c r="AN222" s="31">
        <f t="shared" ref="AN222:AN228" si="310">Z222/$Z$229</f>
        <v>0.2246051409104986</v>
      </c>
      <c r="AO222" s="31">
        <f t="shared" ref="AO222:AO228" si="311">AA222/$AA$229</f>
        <v>0.22212662032688335</v>
      </c>
      <c r="AP222" s="31">
        <f t="shared" ref="AP222:AP228" si="312">AB222/$AB$229</f>
        <v>0.21769478091819947</v>
      </c>
      <c r="AQ222" s="31">
        <f t="shared" ref="AQ222:AQ228" si="313">AC222/$AC$229</f>
        <v>0.20565599361068757</v>
      </c>
      <c r="AR222" s="31">
        <f t="shared" ref="AR222:AR228" si="314">AD222/$AD$229</f>
        <v>0.20492136846461584</v>
      </c>
      <c r="AS222" s="31">
        <f t="shared" ref="AS222:AS228" si="315">AE222/$AE$229</f>
        <v>0.20113575806021847</v>
      </c>
      <c r="AT222" s="31">
        <f t="shared" ref="AT222:AT228" si="316">AF222/$AF$229</f>
        <v>0.1948653638485387</v>
      </c>
      <c r="AU222" s="31">
        <f t="shared" ref="AU222:AU228" si="317">AG222/$AG$229</f>
        <v>0.19491815629066503</v>
      </c>
      <c r="AW222" s="41">
        <f>SUM(AK222:AK224)</f>
        <v>0.38552418811480932</v>
      </c>
      <c r="AX222" s="41">
        <f t="shared" ref="AX222" si="318">SUM(AL222:AL224)</f>
        <v>0.38304924573868609</v>
      </c>
      <c r="AY222" s="41">
        <f t="shared" ref="AY222" si="319">SUM(AM222:AM224)</f>
        <v>0.40506240112497804</v>
      </c>
      <c r="AZ222" s="41">
        <f t="shared" ref="AZ222" si="320">SUM(AN222:AN224)</f>
        <v>0.43318364818829358</v>
      </c>
      <c r="BA222" s="41">
        <f t="shared" ref="BA222" si="321">SUM(AO222:AO224)</f>
        <v>0.42419312417809507</v>
      </c>
      <c r="BB222" s="41">
        <f t="shared" ref="BB222" si="322">SUM(AP222:AP224)</f>
        <v>0.42354194706146253</v>
      </c>
      <c r="BC222" s="41">
        <f t="shared" ref="BC222" si="323">SUM(AQ222:AQ224)</f>
        <v>0.40797211936397298</v>
      </c>
      <c r="BD222" s="41">
        <f t="shared" ref="BD222" si="324">SUM(AR222:AR224)</f>
        <v>0.40387984549593053</v>
      </c>
      <c r="BE222" s="41">
        <f t="shared" ref="BE222" si="325">SUM(AS222:AS224)</f>
        <v>0.39904076738609107</v>
      </c>
      <c r="BF222" s="41">
        <f t="shared" ref="BF222" si="326">SUM(AT222:AT224)</f>
        <v>0.41386421430313164</v>
      </c>
      <c r="BG222" s="41">
        <f t="shared" ref="BG222" si="327">SUM(AU222:AU224)</f>
        <v>0.40544825696870079</v>
      </c>
    </row>
    <row r="223" spans="1:59" x14ac:dyDescent="0.25">
      <c r="A223" t="s">
        <v>210</v>
      </c>
      <c r="B223" t="s">
        <v>173</v>
      </c>
      <c r="C223" t="s">
        <v>171</v>
      </c>
      <c r="D223" t="s">
        <v>174</v>
      </c>
      <c r="E223" t="str">
        <f>'Stromverbräuche Odyssee'!C220</f>
        <v>n.a.</v>
      </c>
      <c r="F223" t="str">
        <f>'Stromverbräuche Odyssee'!D220</f>
        <v>n.a.</v>
      </c>
      <c r="G223" t="str">
        <f>'Stromverbräuche Odyssee'!E220</f>
        <v>n.a.</v>
      </c>
      <c r="H223">
        <f>'Stromverbräuche Odyssee'!F220*1000</f>
        <v>9269.4</v>
      </c>
      <c r="I223">
        <f>'Stromverbräuche Odyssee'!G220*1000</f>
        <v>9473.2999999999993</v>
      </c>
      <c r="J223">
        <f>'Stromverbräuche Odyssee'!H220*1000</f>
        <v>9681.3000000000011</v>
      </c>
      <c r="K223">
        <f>'Stromverbräuche Odyssee'!I220*1000</f>
        <v>10216.200000000001</v>
      </c>
      <c r="L223">
        <f>'Stromverbräuche Odyssee'!J220*1000</f>
        <v>9325.3000000000011</v>
      </c>
      <c r="M223">
        <f>'Stromverbräuche Odyssee'!K220*1000</f>
        <v>9783.2000000000007</v>
      </c>
      <c r="N223">
        <f>'Stromverbräuche Odyssee'!L220*1000</f>
        <v>9215</v>
      </c>
      <c r="O223">
        <f>'Stromverbräuche Odyssee'!M220*1000</f>
        <v>4024.3</v>
      </c>
      <c r="P223">
        <f>'Stromverbräuche Odyssee'!N220*1000</f>
        <v>4455.2</v>
      </c>
      <c r="Q223">
        <f>'Stromverbräuche Odyssee'!O220*1000</f>
        <v>4079.2999999999997</v>
      </c>
      <c r="R223">
        <f>'Stromverbräuche Odyssee'!P220*1000</f>
        <v>3903.3</v>
      </c>
      <c r="S223">
        <f>'Stromverbräuche Odyssee'!Q220*1000</f>
        <v>3889.3</v>
      </c>
      <c r="T223">
        <f>'Stromverbräuche Odyssee'!R220*1000</f>
        <v>4009.2999999999997</v>
      </c>
      <c r="U223">
        <f>'Stromverbräuche Odyssee'!S220*1000</f>
        <v>3988.3</v>
      </c>
      <c r="V223">
        <f>'Stromverbräuche Odyssee'!T220*1000</f>
        <v>3816.3</v>
      </c>
      <c r="W223">
        <f>'Stromverbräuche Odyssee'!U220*1000</f>
        <v>3952.3</v>
      </c>
      <c r="X223">
        <f>'Stromverbräuche Odyssee'!V220*1000</f>
        <v>3576.4</v>
      </c>
      <c r="Y223">
        <f>'Stromverbräuche Odyssee'!W220*1000</f>
        <v>4060.2999999999997</v>
      </c>
      <c r="Z223">
        <f>'Stromverbräuche Odyssee'!X220*1000</f>
        <v>3752.3</v>
      </c>
      <c r="AA223">
        <f>'Stromverbräuche Odyssee'!Y220*1000</f>
        <v>3652.2999999999997</v>
      </c>
      <c r="AB223">
        <f>'Stromverbräuche Odyssee'!Z220*1000</f>
        <v>3766.3</v>
      </c>
      <c r="AC223">
        <f>'Stromverbräuche Odyssee'!AA220*1000</f>
        <v>3844.3</v>
      </c>
      <c r="AD223">
        <f>'Stromverbräuche Odyssee'!AB220*1000</f>
        <v>3833.2999999999997</v>
      </c>
      <c r="AE223">
        <f>'Stromverbräuche Odyssee'!AC220*1000</f>
        <v>3922.2999999999997</v>
      </c>
      <c r="AF223">
        <f>'Stromverbräuche Odyssee'!AD220*1000</f>
        <v>4285.2</v>
      </c>
      <c r="AG223">
        <f>'Stromverbräuche Odyssee'!AE220*1000</f>
        <v>4123.3</v>
      </c>
      <c r="AH223" t="e">
        <f>'Stromverbräuche Odyssee'!AF220*1000</f>
        <v>#VALUE!</v>
      </c>
      <c r="AK223" s="31">
        <f t="shared" si="307"/>
        <v>0.13314580245249966</v>
      </c>
      <c r="AL223" s="31">
        <f t="shared" si="308"/>
        <v>0.12517587763816457</v>
      </c>
      <c r="AM223" s="31">
        <f t="shared" si="309"/>
        <v>0.14274213394269641</v>
      </c>
      <c r="AN223" s="31">
        <f t="shared" si="310"/>
        <v>0.14525781975843916</v>
      </c>
      <c r="AO223" s="31">
        <f t="shared" si="311"/>
        <v>0.13722712755964681</v>
      </c>
      <c r="AP223" s="31">
        <f t="shared" si="312"/>
        <v>0.14080678929265741</v>
      </c>
      <c r="AQ223" s="31">
        <f t="shared" si="313"/>
        <v>0.1395592826544689</v>
      </c>
      <c r="AR223" s="31">
        <f t="shared" si="314"/>
        <v>0.13220099324044696</v>
      </c>
      <c r="AS223" s="31">
        <f t="shared" si="315"/>
        <v>0.13063882227551291</v>
      </c>
      <c r="AT223" s="31">
        <f t="shared" si="316"/>
        <v>0.14927369631100429</v>
      </c>
      <c r="AU223" s="31">
        <f t="shared" si="317"/>
        <v>0.14119923292925143</v>
      </c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</row>
    <row r="224" spans="1:59" x14ac:dyDescent="0.25">
      <c r="A224" t="s">
        <v>210</v>
      </c>
      <c r="B224" t="s">
        <v>175</v>
      </c>
      <c r="C224" t="s">
        <v>171</v>
      </c>
      <c r="D224" t="s">
        <v>176</v>
      </c>
      <c r="E224" t="str">
        <f>'Stromverbräuche Odyssee'!C221</f>
        <v>n.a.</v>
      </c>
      <c r="F224" t="str">
        <f>'Stromverbräuche Odyssee'!D221</f>
        <v>n.a.</v>
      </c>
      <c r="G224" t="str">
        <f>'Stromverbräuche Odyssee'!E221</f>
        <v>n.a.</v>
      </c>
      <c r="H224">
        <f>'Stromverbräuche Odyssee'!F221*1000</f>
        <v>1024.8</v>
      </c>
      <c r="I224">
        <f>'Stromverbräuche Odyssee'!G221*1000</f>
        <v>1237.8</v>
      </c>
      <c r="J224">
        <f>'Stromverbräuche Odyssee'!H221*1000</f>
        <v>1101.6999999999998</v>
      </c>
      <c r="K224">
        <f>'Stromverbräuche Odyssee'!I221*1000</f>
        <v>1162.8</v>
      </c>
      <c r="L224">
        <f>'Stromverbräuche Odyssee'!J221*1000</f>
        <v>1238.6999999999998</v>
      </c>
      <c r="M224">
        <f>'Stromverbräuche Odyssee'!K221*1000</f>
        <v>1375.8999999999999</v>
      </c>
      <c r="N224">
        <f>'Stromverbräuche Odyssee'!L221*1000</f>
        <v>1338.7</v>
      </c>
      <c r="O224">
        <f>'Stromverbräuche Odyssee'!M221*1000</f>
        <v>1332.8</v>
      </c>
      <c r="P224">
        <f>'Stromverbräuche Odyssee'!N221*1000</f>
        <v>1446.7</v>
      </c>
      <c r="Q224">
        <f>'Stromverbräuche Odyssee'!O221*1000</f>
        <v>1445.7</v>
      </c>
      <c r="R224">
        <f>'Stromverbräuche Odyssee'!P221*1000</f>
        <v>1392.7</v>
      </c>
      <c r="S224">
        <f>'Stromverbräuche Odyssee'!Q221*1000</f>
        <v>1430.7</v>
      </c>
      <c r="T224">
        <f>'Stromverbräuche Odyssee'!R221*1000</f>
        <v>1444.7</v>
      </c>
      <c r="U224">
        <f>'Stromverbräuche Odyssee'!S221*1000</f>
        <v>1457.7</v>
      </c>
      <c r="V224">
        <f>'Stromverbräuche Odyssee'!T221*1000</f>
        <v>1480.6999999999998</v>
      </c>
      <c r="W224">
        <f>'Stromverbräuche Odyssee'!U221*1000</f>
        <v>1673.7</v>
      </c>
      <c r="X224">
        <f>'Stromverbräuche Odyssee'!V221*1000</f>
        <v>1598.7</v>
      </c>
      <c r="Y224">
        <f>'Stromverbräuche Odyssee'!W221*1000</f>
        <v>1664.7</v>
      </c>
      <c r="Z224">
        <f>'Stromverbräuche Odyssee'!X221*1000</f>
        <v>1635.6999999999998</v>
      </c>
      <c r="AA224">
        <f>'Stromverbräuche Odyssee'!Y221*1000</f>
        <v>1725.7</v>
      </c>
      <c r="AB224">
        <f>'Stromverbräuche Odyssee'!Z221*1000</f>
        <v>1739.7</v>
      </c>
      <c r="AC224">
        <f>'Stromverbräuche Odyssee'!AA221*1000</f>
        <v>1728.6999999999998</v>
      </c>
      <c r="AD224">
        <f>'Stromverbräuche Odyssee'!AB221*1000</f>
        <v>1935.7</v>
      </c>
      <c r="AE224">
        <f>'Stromverbräuche Odyssee'!AC221*1000</f>
        <v>2019.6000000000001</v>
      </c>
      <c r="AF224">
        <f>'Stromverbräuche Odyssee'!AD221*1000</f>
        <v>2001.6</v>
      </c>
      <c r="AG224">
        <f>'Stromverbräuche Odyssee'!AE221*1000</f>
        <v>2024.6</v>
      </c>
      <c r="AH224" t="e">
        <f>'Stromverbräuche Odyssee'!AF221*1000</f>
        <v>#VALUE!</v>
      </c>
      <c r="AK224" s="31">
        <f t="shared" si="307"/>
        <v>5.6383910524188119E-2</v>
      </c>
      <c r="AL224" s="31">
        <f t="shared" si="308"/>
        <v>5.5955339330089955E-2</v>
      </c>
      <c r="AM224" s="31">
        <f t="shared" si="309"/>
        <v>5.8523466338548075E-2</v>
      </c>
      <c r="AN224" s="31">
        <f t="shared" si="310"/>
        <v>6.3320687519355837E-2</v>
      </c>
      <c r="AO224" s="31">
        <f t="shared" si="311"/>
        <v>6.4839376291564915E-2</v>
      </c>
      <c r="AP224" s="31">
        <f t="shared" si="312"/>
        <v>6.5040376850605652E-2</v>
      </c>
      <c r="AQ224" s="31">
        <f t="shared" si="313"/>
        <v>6.2756843098816517E-2</v>
      </c>
      <c r="AR224" s="31">
        <f t="shared" si="314"/>
        <v>6.6757483790867711E-2</v>
      </c>
      <c r="AS224" s="31">
        <f t="shared" si="315"/>
        <v>6.7266187050359721E-2</v>
      </c>
      <c r="AT224" s="31">
        <f t="shared" si="316"/>
        <v>6.9725154143588666E-2</v>
      </c>
      <c r="AU224" s="31">
        <f t="shared" si="317"/>
        <v>6.9330867748784331E-2</v>
      </c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</row>
    <row r="225" spans="1:59" x14ac:dyDescent="0.25">
      <c r="A225" t="s">
        <v>210</v>
      </c>
      <c r="B225" t="s">
        <v>177</v>
      </c>
      <c r="C225" t="s">
        <v>171</v>
      </c>
      <c r="D225" t="s">
        <v>178</v>
      </c>
      <c r="E225">
        <f>'Stromverbräuche Odyssee'!C222*1000</f>
        <v>3622.1</v>
      </c>
      <c r="F225">
        <f>'Stromverbräuche Odyssee'!D222*1000</f>
        <v>3751</v>
      </c>
      <c r="G225">
        <f>'Stromverbräuche Odyssee'!E222*1000</f>
        <v>3708.2999999999997</v>
      </c>
      <c r="H225">
        <f>'Stromverbräuche Odyssee'!F222*1000</f>
        <v>4203.8999999999996</v>
      </c>
      <c r="I225">
        <f>'Stromverbräuche Odyssee'!G222*1000</f>
        <v>4135.2</v>
      </c>
      <c r="J225">
        <f>'Stromverbräuche Odyssee'!H222*1000</f>
        <v>4277.0999999999995</v>
      </c>
      <c r="K225">
        <f>'Stromverbräuche Odyssee'!I222*1000</f>
        <v>4417.6000000000004</v>
      </c>
      <c r="L225">
        <f>'Stromverbräuche Odyssee'!J222*1000</f>
        <v>4273.1000000000004</v>
      </c>
      <c r="M225">
        <f>'Stromverbräuche Odyssee'!K222*1000</f>
        <v>4534.0999999999995</v>
      </c>
      <c r="N225">
        <f>'Stromverbräuche Odyssee'!L222*1000</f>
        <v>4448.8999999999996</v>
      </c>
      <c r="O225">
        <f>'Stromverbräuche Odyssee'!M222*1000</f>
        <v>1513.7</v>
      </c>
      <c r="P225">
        <f>'Stromverbräuche Odyssee'!N222*1000</f>
        <v>1650.7</v>
      </c>
      <c r="Q225">
        <f>'Stromverbräuche Odyssee'!O222*1000</f>
        <v>1696.7</v>
      </c>
      <c r="R225">
        <f>'Stromverbräuche Odyssee'!P222*1000</f>
        <v>1755.7</v>
      </c>
      <c r="S225">
        <f>'Stromverbräuche Odyssee'!Q222*1000</f>
        <v>1798.7</v>
      </c>
      <c r="T225">
        <f>'Stromverbräuche Odyssee'!R222*1000</f>
        <v>1531.7</v>
      </c>
      <c r="U225">
        <f>'Stromverbräuche Odyssee'!S222*1000</f>
        <v>1474.6999999999998</v>
      </c>
      <c r="V225">
        <f>'Stromverbräuche Odyssee'!T222*1000</f>
        <v>1554.7</v>
      </c>
      <c r="W225">
        <f>'Stromverbräuche Odyssee'!U222*1000</f>
        <v>1076.8</v>
      </c>
      <c r="X225">
        <f>'Stromverbräuche Odyssee'!V222*1000</f>
        <v>1003.8000000000001</v>
      </c>
      <c r="Y225">
        <f>'Stromverbräuche Odyssee'!W222*1000</f>
        <v>1146.8</v>
      </c>
      <c r="Z225">
        <f>'Stromverbräuche Odyssee'!X222*1000</f>
        <v>1406.7</v>
      </c>
      <c r="AA225">
        <f>'Stromverbräuche Odyssee'!Y222*1000</f>
        <v>1478.6999999999998</v>
      </c>
      <c r="AB225">
        <f>'Stromverbräuche Odyssee'!Z222*1000</f>
        <v>1437.7</v>
      </c>
      <c r="AC225">
        <f>'Stromverbräuche Odyssee'!AA222*1000</f>
        <v>1415.7</v>
      </c>
      <c r="AD225">
        <f>'Stromverbräuche Odyssee'!AB222*1000</f>
        <v>1389.7</v>
      </c>
      <c r="AE225">
        <f>'Stromverbräuche Odyssee'!AC222*1000</f>
        <v>1450.7</v>
      </c>
      <c r="AF225">
        <f>'Stromverbräuche Odyssee'!AD222*1000</f>
        <v>1610.7</v>
      </c>
      <c r="AG225">
        <f>'Stromverbräuche Odyssee'!AE222*1000</f>
        <v>1666.7</v>
      </c>
      <c r="AH225" t="e">
        <f>'Stromverbräuche Odyssee'!AF222*1000</f>
        <v>#VALUE!</v>
      </c>
      <c r="AK225" s="31">
        <f t="shared" si="307"/>
        <v>3.627543457755019E-2</v>
      </c>
      <c r="AL225" s="31">
        <f t="shared" si="308"/>
        <v>3.5133527002905049E-2</v>
      </c>
      <c r="AM225" s="31">
        <f t="shared" si="309"/>
        <v>4.0316400070311127E-2</v>
      </c>
      <c r="AN225" s="31">
        <f t="shared" si="310"/>
        <v>5.4455713843295138E-2</v>
      </c>
      <c r="AO225" s="31">
        <f t="shared" si="311"/>
        <v>5.5558895359759525E-2</v>
      </c>
      <c r="AP225" s="31">
        <f t="shared" si="312"/>
        <v>5.3749813070136085E-2</v>
      </c>
      <c r="AQ225" s="31">
        <f t="shared" si="313"/>
        <v>5.1394031801350472E-2</v>
      </c>
      <c r="AR225" s="31">
        <f t="shared" si="314"/>
        <v>4.7927300317285142E-2</v>
      </c>
      <c r="AS225" s="31">
        <f t="shared" si="315"/>
        <v>4.8318012256861179E-2</v>
      </c>
      <c r="AT225" s="31">
        <f t="shared" si="316"/>
        <v>5.6108266276517924E-2</v>
      </c>
      <c r="AU225" s="31">
        <f t="shared" si="317"/>
        <v>5.7074857886446138E-2</v>
      </c>
      <c r="AW225" s="41">
        <f>SUM(AK225:AK227)</f>
        <v>0.23644724430669717</v>
      </c>
      <c r="AX225" s="41">
        <f t="shared" ref="AX225" si="328">SUM(AL225:AL227)</f>
        <v>0.22189632844492668</v>
      </c>
      <c r="AY225" s="41">
        <f t="shared" ref="AY225" si="329">SUM(AM225:AM227)</f>
        <v>0.23426964317103183</v>
      </c>
      <c r="AZ225" s="41">
        <f t="shared" ref="AZ225" si="330">SUM(AN225:AN227)</f>
        <v>0.25014710436667698</v>
      </c>
      <c r="BA225" s="41">
        <f t="shared" ref="BA225" si="331">SUM(AO225:AO227)</f>
        <v>0.23888033064061617</v>
      </c>
      <c r="BB225" s="41">
        <f t="shared" ref="BB225" si="332">SUM(AP225:AP227)</f>
        <v>0.23354269478091819</v>
      </c>
      <c r="BC225" s="41">
        <f t="shared" ref="BC225" si="333">SUM(AQ225:AQ227)</f>
        <v>0.21908081028098453</v>
      </c>
      <c r="BD225" s="41">
        <f t="shared" ref="BD225" si="334">SUM(AR225:AR227)</f>
        <v>0.20947027176162231</v>
      </c>
      <c r="BE225" s="41">
        <f t="shared" ref="BE225" si="335">SUM(AS225:AS227)</f>
        <v>0.20413002930988544</v>
      </c>
      <c r="BF225" s="41">
        <f t="shared" ref="BF225" si="336">SUM(AT225:AT227)</f>
        <v>0.221681123071028</v>
      </c>
      <c r="BG225" s="41">
        <f t="shared" ref="BG225" si="337">SUM(AU225:AU227)</f>
        <v>0.22069721251969043</v>
      </c>
    </row>
    <row r="226" spans="1:59" x14ac:dyDescent="0.25">
      <c r="A226" t="s">
        <v>210</v>
      </c>
      <c r="B226" t="s">
        <v>179</v>
      </c>
      <c r="C226" t="s">
        <v>171</v>
      </c>
      <c r="D226" t="s">
        <v>180</v>
      </c>
      <c r="E226">
        <f>'Stromverbräuche Odyssee'!C223*1000</f>
        <v>2984.6</v>
      </c>
      <c r="F226">
        <f>'Stromverbräuche Odyssee'!D223*1000</f>
        <v>3002</v>
      </c>
      <c r="G226">
        <f>'Stromverbräuche Odyssee'!E223*1000</f>
        <v>3053.2</v>
      </c>
      <c r="H226">
        <f>'Stromverbräuche Odyssee'!F223*1000</f>
        <v>3158.3</v>
      </c>
      <c r="I226">
        <f>'Stromverbräuche Odyssee'!G223*1000</f>
        <v>3162.5</v>
      </c>
      <c r="J226">
        <f>'Stromverbräuche Odyssee'!H223*1000</f>
        <v>3140.5</v>
      </c>
      <c r="K226">
        <f>'Stromverbräuche Odyssee'!I223*1000</f>
        <v>3037.5</v>
      </c>
      <c r="L226">
        <f>'Stromverbräuche Odyssee'!J223*1000</f>
        <v>3189.4</v>
      </c>
      <c r="M226">
        <f>'Stromverbräuche Odyssee'!K223*1000</f>
        <v>3009.5</v>
      </c>
      <c r="N226">
        <f>'Stromverbräuche Odyssee'!L223*1000</f>
        <v>2907.7999999999997</v>
      </c>
      <c r="O226">
        <f>'Stromverbräuche Odyssee'!M223*1000</f>
        <v>3055.5</v>
      </c>
      <c r="P226">
        <f>'Stromverbräuche Odyssee'!N223*1000</f>
        <v>3105.4</v>
      </c>
      <c r="Q226">
        <f>'Stromverbräuche Odyssee'!O223*1000</f>
        <v>3230.4</v>
      </c>
      <c r="R226">
        <f>'Stromverbräuche Odyssee'!P223*1000</f>
        <v>3229.4</v>
      </c>
      <c r="S226">
        <f>'Stromverbräuche Odyssee'!Q223*1000</f>
        <v>3357.4</v>
      </c>
      <c r="T226">
        <f>'Stromverbräuche Odyssee'!R223*1000</f>
        <v>3398.4</v>
      </c>
      <c r="U226">
        <f>'Stromverbräuche Odyssee'!S223*1000</f>
        <v>3309.4</v>
      </c>
      <c r="V226">
        <f>'Stromverbräuche Odyssee'!T223*1000</f>
        <v>3265.4</v>
      </c>
      <c r="W226">
        <f>'Stromverbräuche Odyssee'!U223*1000</f>
        <v>3352.3999999999996</v>
      </c>
      <c r="X226">
        <f>'Stromverbräuche Odyssee'!V223*1000</f>
        <v>2788.5</v>
      </c>
      <c r="Y226">
        <f>'Stromverbräuche Odyssee'!W223*1000</f>
        <v>2938.5</v>
      </c>
      <c r="Z226">
        <f>'Stromverbräuche Odyssee'!X223*1000</f>
        <v>2688.5</v>
      </c>
      <c r="AA226">
        <f>'Stromverbräuche Odyssee'!Y223*1000</f>
        <v>2589.5</v>
      </c>
      <c r="AB226">
        <f>'Stromverbräuche Odyssee'!Z223*1000</f>
        <v>2636.5</v>
      </c>
      <c r="AC226">
        <f>'Stromverbräuche Odyssee'!AA223*1000</f>
        <v>2531.5</v>
      </c>
      <c r="AD226">
        <f>'Stromverbräuche Odyssee'!AB223*1000</f>
        <v>2533.5</v>
      </c>
      <c r="AE226">
        <f>'Stromverbräuche Odyssee'!AC223*1000</f>
        <v>2605.5</v>
      </c>
      <c r="AF226">
        <f>'Stromverbräuche Odyssee'!AD223*1000</f>
        <v>2633.5</v>
      </c>
      <c r="AG226">
        <f>'Stromverbräuche Odyssee'!AE223*1000</f>
        <v>2633.5</v>
      </c>
      <c r="AH226" t="e">
        <f>'Stromverbräuche Odyssee'!AF223*1000</f>
        <v>#VALUE!</v>
      </c>
      <c r="AK226" s="31">
        <f t="shared" si="307"/>
        <v>0.11293626195930466</v>
      </c>
      <c r="AL226" s="31">
        <f t="shared" si="308"/>
        <v>9.7598963984459761E-2</v>
      </c>
      <c r="AM226" s="31">
        <f t="shared" si="309"/>
        <v>0.10330462295658288</v>
      </c>
      <c r="AN226" s="31">
        <f t="shared" si="310"/>
        <v>0.10407633942397027</v>
      </c>
      <c r="AO226" s="31">
        <f t="shared" si="311"/>
        <v>9.7294758594777375E-2</v>
      </c>
      <c r="AP226" s="31">
        <f t="shared" si="312"/>
        <v>9.8568117242410644E-2</v>
      </c>
      <c r="AQ226" s="31">
        <f t="shared" si="313"/>
        <v>9.1900820445799752E-2</v>
      </c>
      <c r="AR226" s="31">
        <f t="shared" si="314"/>
        <v>8.7374120568354252E-2</v>
      </c>
      <c r="AS226" s="31">
        <f t="shared" si="315"/>
        <v>8.6780575539568347E-2</v>
      </c>
      <c r="AT226" s="31">
        <f t="shared" si="316"/>
        <v>9.173720695300798E-2</v>
      </c>
      <c r="AU226" s="31">
        <f t="shared" si="317"/>
        <v>9.0182179302787477E-2</v>
      </c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</row>
    <row r="227" spans="1:59" x14ac:dyDescent="0.25">
      <c r="A227" t="s">
        <v>210</v>
      </c>
      <c r="B227" t="s">
        <v>181</v>
      </c>
      <c r="C227" t="s">
        <v>171</v>
      </c>
      <c r="D227" t="s">
        <v>182</v>
      </c>
      <c r="E227">
        <f>'Stromverbräuche Odyssee'!C224*1000</f>
        <v>2225.1</v>
      </c>
      <c r="F227">
        <f>'Stromverbräuche Odyssee'!D224*1000</f>
        <v>2301</v>
      </c>
      <c r="G227">
        <f>'Stromverbräuche Odyssee'!E224*1000</f>
        <v>2375.7999999999997</v>
      </c>
      <c r="H227">
        <f>'Stromverbräuche Odyssee'!F224*1000</f>
        <v>2441.6000000000004</v>
      </c>
      <c r="I227">
        <f>'Stromverbräuche Odyssee'!G224*1000</f>
        <v>2450.6</v>
      </c>
      <c r="J227">
        <f>'Stromverbräuche Odyssee'!H224*1000</f>
        <v>2580.5</v>
      </c>
      <c r="K227">
        <f>'Stromverbräuche Odyssee'!I224*1000</f>
        <v>2487.5</v>
      </c>
      <c r="L227">
        <f>'Stromverbräuche Odyssee'!J224*1000</f>
        <v>2409.6000000000004</v>
      </c>
      <c r="M227">
        <f>'Stromverbräuche Odyssee'!K224*1000</f>
        <v>2481.6</v>
      </c>
      <c r="N227">
        <f>'Stromverbräuche Odyssee'!L224*1000</f>
        <v>2463.4</v>
      </c>
      <c r="O227">
        <f>'Stromverbräuche Odyssee'!M224*1000</f>
        <v>2430.6</v>
      </c>
      <c r="P227">
        <f>'Stromverbräuche Odyssee'!N224*1000</f>
        <v>2459.6</v>
      </c>
      <c r="Q227">
        <f>'Stromverbräuche Odyssee'!O224*1000</f>
        <v>2421.6000000000004</v>
      </c>
      <c r="R227">
        <f>'Stromverbräuche Odyssee'!P224*1000</f>
        <v>2283.6</v>
      </c>
      <c r="S227">
        <f>'Stromverbräuche Odyssee'!Q224*1000</f>
        <v>2416.6</v>
      </c>
      <c r="T227">
        <f>'Stromverbräuche Odyssee'!R224*1000</f>
        <v>2288.6000000000004</v>
      </c>
      <c r="U227">
        <f>'Stromverbräuche Odyssee'!S224*1000</f>
        <v>2259.6</v>
      </c>
      <c r="V227">
        <f>'Stromverbräuche Odyssee'!T224*1000</f>
        <v>2110.6</v>
      </c>
      <c r="W227">
        <f>'Stromverbräuche Odyssee'!U224*1000</f>
        <v>2589.5</v>
      </c>
      <c r="X227">
        <f>'Stromverbräuche Odyssee'!V224*1000</f>
        <v>2547.5</v>
      </c>
      <c r="Y227">
        <f>'Stromverbräuche Odyssee'!W224*1000</f>
        <v>2578.5</v>
      </c>
      <c r="Z227">
        <f>'Stromverbräuche Odyssee'!X224*1000</f>
        <v>2366.6</v>
      </c>
      <c r="AA227">
        <f>'Stromverbräuche Odyssee'!Y224*1000</f>
        <v>2289.6</v>
      </c>
      <c r="AB227">
        <f>'Stromverbräuche Odyssee'!Z224*1000</f>
        <v>2172.6</v>
      </c>
      <c r="AC227">
        <f>'Stromverbräuche Odyssee'!AA224*1000</f>
        <v>2087.6</v>
      </c>
      <c r="AD227">
        <f>'Stromverbräuche Odyssee'!AB224*1000</f>
        <v>2150.6</v>
      </c>
      <c r="AE227">
        <f>'Stromverbräuche Odyssee'!AC224*1000</f>
        <v>2072.6</v>
      </c>
      <c r="AF227">
        <f>'Stromverbräuche Odyssee'!AD224*1000</f>
        <v>2119.6000000000004</v>
      </c>
      <c r="AG227">
        <f>'Stromverbräuche Odyssee'!AE224*1000</f>
        <v>2144.6</v>
      </c>
      <c r="AH227" t="e">
        <f>'Stromverbräuche Odyssee'!AF224*1000</f>
        <v>#VALUE!</v>
      </c>
      <c r="AK227" s="31">
        <f t="shared" si="307"/>
        <v>8.7235547769842339E-2</v>
      </c>
      <c r="AL227" s="31">
        <f t="shared" si="308"/>
        <v>8.9163837457561859E-2</v>
      </c>
      <c r="AM227" s="31">
        <f t="shared" si="309"/>
        <v>9.0648620144137812E-2</v>
      </c>
      <c r="AN227" s="31">
        <f t="shared" si="310"/>
        <v>9.1615051099411579E-2</v>
      </c>
      <c r="AO227" s="31">
        <f t="shared" si="311"/>
        <v>8.6026676686079273E-2</v>
      </c>
      <c r="AP227" s="31">
        <f t="shared" si="312"/>
        <v>8.1224764468371458E-2</v>
      </c>
      <c r="AQ227" s="31">
        <f t="shared" si="313"/>
        <v>7.5785958033834311E-2</v>
      </c>
      <c r="AR227" s="31">
        <f t="shared" si="314"/>
        <v>7.4168850875982892E-2</v>
      </c>
      <c r="AS227" s="31">
        <f t="shared" si="315"/>
        <v>6.9031441513455902E-2</v>
      </c>
      <c r="AT227" s="31">
        <f t="shared" si="316"/>
        <v>7.383564984150208E-2</v>
      </c>
      <c r="AU227" s="31">
        <f t="shared" si="317"/>
        <v>7.3440175330456811E-2</v>
      </c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</row>
    <row r="228" spans="1:59" x14ac:dyDescent="0.25">
      <c r="A228" t="s">
        <v>210</v>
      </c>
      <c r="B228" t="s">
        <v>183</v>
      </c>
      <c r="C228" t="s">
        <v>2</v>
      </c>
      <c r="D228" t="s">
        <v>184</v>
      </c>
      <c r="E228">
        <f>E229-SUM(E221:E227)</f>
        <v>10544.199999999999</v>
      </c>
      <c r="F228">
        <f t="shared" ref="F228" si="338">F229-SUM(F221:F227)</f>
        <v>11169</v>
      </c>
      <c r="G228">
        <f t="shared" ref="G228" si="339">G229-SUM(G221:G227)</f>
        <v>11317.400000000001</v>
      </c>
      <c r="H228">
        <f t="shared" ref="H228" si="340">H229-SUM(H221:H227)</f>
        <v>172</v>
      </c>
      <c r="I228">
        <f t="shared" ref="I228" si="341">I229-SUM(I221:I227)</f>
        <v>57.600000000002183</v>
      </c>
      <c r="J228" s="29">
        <f t="shared" ref="J228" si="342">J229-SUM(J221:J227)</f>
        <v>-21.200000000000728</v>
      </c>
      <c r="K228" s="29">
        <f t="shared" ref="K228" si="343">K229-SUM(K221:K227)</f>
        <v>-931.59999999999854</v>
      </c>
      <c r="L228" s="29">
        <f t="shared" ref="L228" si="344">L229-SUM(L221:L227)</f>
        <v>-1293</v>
      </c>
      <c r="M228" s="29">
        <f t="shared" ref="M228" si="345">M229-SUM(M221:M227)</f>
        <v>-1618.1999999999971</v>
      </c>
      <c r="N228" s="29">
        <f t="shared" ref="N228" si="346">N229-SUM(N221:N227)</f>
        <v>77.600000000002183</v>
      </c>
      <c r="O228" s="29">
        <f t="shared" ref="O228" si="347">O229-SUM(O221:O227)</f>
        <v>7171.2000000000007</v>
      </c>
      <c r="P228" s="29">
        <f t="shared" ref="P228" si="348">P229-SUM(P221:P227)</f>
        <v>8953.5</v>
      </c>
      <c r="Q228" s="29">
        <f t="shared" ref="Q228" si="349">Q229-SUM(Q221:Q227)</f>
        <v>9263.4000000000015</v>
      </c>
      <c r="R228" s="29">
        <f t="shared" ref="R228" si="350">R229-SUM(R221:R227)</f>
        <v>8785.3999999999978</v>
      </c>
      <c r="S228" s="29">
        <f t="shared" ref="S228" si="351">S229-SUM(S221:S227)</f>
        <v>8798.3999999999978</v>
      </c>
      <c r="T228" s="29">
        <f t="shared" ref="T228" si="352">T229-SUM(T221:T227)</f>
        <v>7733.2999999999956</v>
      </c>
      <c r="U228" s="29">
        <f t="shared" ref="U228" si="353">U229-SUM(U221:U227)</f>
        <v>8836.2999999999993</v>
      </c>
      <c r="V228" s="29">
        <f t="shared" ref="V228" si="354">V229-SUM(V221:V227)</f>
        <v>10336.399999999998</v>
      </c>
      <c r="W228" s="29">
        <f t="shared" ref="W228" si="355">W229-SUM(W221:W227)</f>
        <v>9633.4000000000015</v>
      </c>
      <c r="X228" s="29">
        <f t="shared" ref="X228" si="356">X229-SUM(X221:X227)</f>
        <v>9460.0999999999985</v>
      </c>
      <c r="Y228" s="29">
        <f t="shared" ref="Y228" si="357">Y229-SUM(Y221:Y227)</f>
        <v>9001.2000000000007</v>
      </c>
      <c r="Z228" s="29">
        <f t="shared" ref="Z228" si="358">Z229-SUM(Z221:Z227)</f>
        <v>6984.2000000000007</v>
      </c>
      <c r="AA228" s="29">
        <f t="shared" ref="AA228" si="359">AA229-SUM(AA221:AA227)</f>
        <v>8093.2999999999993</v>
      </c>
      <c r="AB228" s="29">
        <f t="shared" ref="AB228" si="360">AB229-SUM(AB221:AB227)</f>
        <v>7928.2999999999993</v>
      </c>
      <c r="AC228" s="29">
        <f t="shared" ref="AC228" si="361">AC229-SUM(AC221:AC227)</f>
        <v>9074.2000000000007</v>
      </c>
      <c r="AD228" s="29">
        <f t="shared" ref="AD228" si="362">AD229-SUM(AD221:AD227)</f>
        <v>9951.2999999999993</v>
      </c>
      <c r="AE228" s="29">
        <f t="shared" ref="AE228" si="363">AE229-SUM(AE221:AE227)</f>
        <v>10623.400000000001</v>
      </c>
      <c r="AF228" s="29">
        <f t="shared" ref="AF228" si="364">AF229-SUM(AF221:AF227)</f>
        <v>9318.4000000000015</v>
      </c>
      <c r="AG228" s="29">
        <f t="shared" ref="AG228" si="365">AG229-SUM(AG221:AG227)</f>
        <v>9727.3000000000029</v>
      </c>
      <c r="AH228" s="29" t="e">
        <f t="shared" ref="AH228" si="366">AH229-SUM(AH221:AH227)</f>
        <v>#VALUE!</v>
      </c>
      <c r="AK228" s="31">
        <f t="shared" si="307"/>
        <v>0.32453173426761894</v>
      </c>
      <c r="AL228" s="31">
        <f t="shared" si="308"/>
        <v>0.33110846662699933</v>
      </c>
      <c r="AM228" s="31">
        <f t="shared" si="309"/>
        <v>0.31644225698716827</v>
      </c>
      <c r="AN228" s="31">
        <f t="shared" si="310"/>
        <v>0.27037008361721898</v>
      </c>
      <c r="AO228" s="31">
        <f t="shared" si="311"/>
        <v>0.30408792034566973</v>
      </c>
      <c r="AP228" s="31">
        <f t="shared" si="312"/>
        <v>0.29640720801555254</v>
      </c>
      <c r="AQ228" s="31">
        <f t="shared" si="313"/>
        <v>0.32941987947433388</v>
      </c>
      <c r="AR228" s="31">
        <f t="shared" si="314"/>
        <v>0.34319561318802588</v>
      </c>
      <c r="AS228" s="31">
        <f t="shared" si="315"/>
        <v>0.35383026911803894</v>
      </c>
      <c r="AT228" s="31">
        <f t="shared" si="316"/>
        <v>0.32460375518166307</v>
      </c>
      <c r="AU228" s="31">
        <f t="shared" si="317"/>
        <v>0.33310389699335674</v>
      </c>
      <c r="AW228" s="33">
        <f t="shared" ref="AW228" si="367">AK228</f>
        <v>0.32453173426761894</v>
      </c>
      <c r="AX228" s="33">
        <f t="shared" ref="AX228" si="368">AL228</f>
        <v>0.33110846662699933</v>
      </c>
      <c r="AY228" s="33">
        <f t="shared" ref="AY228" si="369">AM228</f>
        <v>0.31644225698716827</v>
      </c>
      <c r="AZ228" s="33">
        <f t="shared" ref="AZ228" si="370">AN228</f>
        <v>0.27037008361721898</v>
      </c>
      <c r="BA228" s="33">
        <f t="shared" ref="BA228" si="371">AO228</f>
        <v>0.30408792034566973</v>
      </c>
      <c r="BB228" s="33">
        <f t="shared" ref="BB228" si="372">AP228</f>
        <v>0.29640720801555254</v>
      </c>
      <c r="BC228" s="33">
        <f t="shared" ref="BC228" si="373">AQ228</f>
        <v>0.32941987947433388</v>
      </c>
      <c r="BD228" s="33">
        <f t="shared" ref="BD228" si="374">AR228</f>
        <v>0.34319561318802588</v>
      </c>
      <c r="BE228" s="33">
        <f t="shared" ref="BE228" si="375">AS228</f>
        <v>0.35383026911803894</v>
      </c>
      <c r="BF228" s="33">
        <f t="shared" ref="BF228" si="376">AT228</f>
        <v>0.32460375518166307</v>
      </c>
      <c r="BG228" s="33">
        <f t="shared" ref="BG228" si="377">AU228</f>
        <v>0.33310389699335674</v>
      </c>
    </row>
    <row r="229" spans="1:59" x14ac:dyDescent="0.25">
      <c r="A229" t="s">
        <v>210</v>
      </c>
      <c r="B229" t="s">
        <v>185</v>
      </c>
      <c r="C229" t="s">
        <v>2</v>
      </c>
      <c r="D229" t="s">
        <v>186</v>
      </c>
      <c r="E229" s="29">
        <f>'Energieverbrauch_GHD+A(Landw+F)'!C154</f>
        <v>25823</v>
      </c>
      <c r="F229" s="29">
        <f>'Energieverbrauch_GHD+A(Landw+F)'!D154</f>
        <v>26657</v>
      </c>
      <c r="G229" s="29">
        <f>'Energieverbrauch_GHD+A(Landw+F)'!E154</f>
        <v>26738</v>
      </c>
      <c r="H229" s="29">
        <f>'Energieverbrauch_GHD+A(Landw+F)'!F154</f>
        <v>26771</v>
      </c>
      <c r="I229" s="29">
        <f>'Energieverbrauch_GHD+A(Landw+F)'!G154</f>
        <v>27009</v>
      </c>
      <c r="J229" s="29">
        <f>'Energieverbrauch_GHD+A(Landw+F)'!H154</f>
        <v>27447</v>
      </c>
      <c r="K229" s="29">
        <f>'Energieverbrauch_GHD+A(Landw+F)'!I154</f>
        <v>27447</v>
      </c>
      <c r="L229" s="29">
        <f>'Energieverbrauch_GHD+A(Landw+F)'!J154</f>
        <v>26335</v>
      </c>
      <c r="M229" s="29">
        <f>'Energieverbrauch_GHD+A(Landw+F)'!K154</f>
        <v>26778</v>
      </c>
      <c r="N229" s="29">
        <f>'Energieverbrauch_GHD+A(Landw+F)'!L154</f>
        <v>27430</v>
      </c>
      <c r="O229" s="29">
        <f>'Energieverbrauch_GHD+A(Landw+F)'!M154</f>
        <v>26573</v>
      </c>
      <c r="P229" s="29">
        <f>'Energieverbrauch_GHD+A(Landw+F)'!N154</f>
        <v>29344</v>
      </c>
      <c r="Q229" s="29">
        <f>'Energieverbrauch_GHD+A(Landw+F)'!O154</f>
        <v>29314</v>
      </c>
      <c r="R229" s="29">
        <f>'Energieverbrauch_GHD+A(Landw+F)'!P154</f>
        <v>28500</v>
      </c>
      <c r="S229" s="29">
        <f>'Energieverbrauch_GHD+A(Landw+F)'!Q154</f>
        <v>28803</v>
      </c>
      <c r="T229" s="29">
        <f>'Energieverbrauch_GHD+A(Landw+F)'!R154</f>
        <v>27659</v>
      </c>
      <c r="U229" s="29">
        <f>'Energieverbrauch_GHD+A(Landw+F)'!S154</f>
        <v>29089</v>
      </c>
      <c r="V229" s="29">
        <f>'Energieverbrauch_GHD+A(Landw+F)'!T154</f>
        <v>30532</v>
      </c>
      <c r="W229" s="29">
        <f>'Energieverbrauch_GHD+A(Landw+F)'!U154</f>
        <v>29684</v>
      </c>
      <c r="X229" s="29">
        <f>'Energieverbrauch_GHD+A(Landw+F)'!V154</f>
        <v>28571</v>
      </c>
      <c r="Y229" s="29">
        <f>'Energieverbrauch_GHD+A(Landw+F)'!W154</f>
        <v>28445</v>
      </c>
      <c r="Z229" s="29">
        <f>'Energieverbrauch_GHD+A(Landw+F)'!X154</f>
        <v>25832</v>
      </c>
      <c r="AA229" s="29">
        <f>'Energieverbrauch_GHD+A(Landw+F)'!Y154</f>
        <v>26615</v>
      </c>
      <c r="AB229" s="29">
        <f>'Energieverbrauch_GHD+A(Landw+F)'!Z154</f>
        <v>26748</v>
      </c>
      <c r="AC229" s="29">
        <f>'Energieverbrauch_GHD+A(Landw+F)'!AA154</f>
        <v>27546</v>
      </c>
      <c r="AD229" s="29">
        <f>'Energieverbrauch_GHD+A(Landw+F)'!AB154</f>
        <v>28996</v>
      </c>
      <c r="AE229" s="29">
        <f>'Energieverbrauch_GHD+A(Landw+F)'!AC154</f>
        <v>30024</v>
      </c>
      <c r="AF229" s="29">
        <f>'Energieverbrauch_GHD+A(Landw+F)'!AD154</f>
        <v>28707</v>
      </c>
      <c r="AG229" s="29">
        <f>'Energieverbrauch_GHD+A(Landw+F)'!AE154</f>
        <v>29202</v>
      </c>
      <c r="AH229" s="29">
        <f>'Energieverbrauch_GHD+A(Landw+F)'!AF154</f>
        <v>28483</v>
      </c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</row>
    <row r="230" spans="1:59" x14ac:dyDescent="0.25">
      <c r="A230" t="s">
        <v>211</v>
      </c>
      <c r="B230" t="s">
        <v>168</v>
      </c>
      <c r="C230" t="s">
        <v>2</v>
      </c>
      <c r="D230" t="s">
        <v>169</v>
      </c>
      <c r="E230" s="29">
        <f>Fischerei!C166+Landwirtschaft!C166</f>
        <v>3844</v>
      </c>
      <c r="F230" s="29">
        <f>Fischerei!D166+Landwirtschaft!D166</f>
        <v>3938</v>
      </c>
      <c r="G230" s="29">
        <f>Fischerei!E166+Landwirtschaft!E166</f>
        <v>3846</v>
      </c>
      <c r="H230" s="29">
        <f>Fischerei!F166+Landwirtschaft!F166</f>
        <v>3913</v>
      </c>
      <c r="I230" s="29">
        <f>Fischerei!G166+Landwirtschaft!G166</f>
        <v>3831</v>
      </c>
      <c r="J230" s="29">
        <f>Fischerei!H166+Landwirtschaft!H166</f>
        <v>3792</v>
      </c>
      <c r="K230" s="29">
        <f>Fischerei!I166+Landwirtschaft!I166</f>
        <v>3826</v>
      </c>
      <c r="L230" s="29">
        <f>Fischerei!J166+Landwirtschaft!J166</f>
        <v>3810</v>
      </c>
      <c r="M230" s="29">
        <f>Fischerei!K166+Landwirtschaft!K166</f>
        <v>4051</v>
      </c>
      <c r="N230" s="29">
        <f>Fischerei!L166+Landwirtschaft!L166</f>
        <v>4180</v>
      </c>
      <c r="O230" s="29">
        <f>Fischerei!M166+Landwirtschaft!M166</f>
        <v>4358</v>
      </c>
      <c r="P230" s="29">
        <f>Fischerei!N166+Landwirtschaft!N166</f>
        <v>4100</v>
      </c>
      <c r="Q230" s="29">
        <f>Fischerei!O166+Landwirtschaft!O166</f>
        <v>4145</v>
      </c>
      <c r="R230" s="29">
        <f>Fischerei!P166+Landwirtschaft!P166</f>
        <v>4005</v>
      </c>
      <c r="S230" s="29">
        <f>Fischerei!Q166+Landwirtschaft!Q166</f>
        <v>4044</v>
      </c>
      <c r="T230" s="29">
        <f>Fischerei!R166+Landwirtschaft!R166</f>
        <v>4002</v>
      </c>
      <c r="U230" s="29">
        <f>Fischerei!S166+Landwirtschaft!S166</f>
        <v>4009</v>
      </c>
      <c r="V230" s="29">
        <f>Fischerei!T166+Landwirtschaft!T166</f>
        <v>4055</v>
      </c>
      <c r="W230" s="29">
        <f>Fischerei!U166+Landwirtschaft!U166</f>
        <v>4067</v>
      </c>
      <c r="X230" s="29">
        <f>Fischerei!V166+Landwirtschaft!V166</f>
        <v>3801</v>
      </c>
      <c r="Y230" s="29">
        <f>Fischerei!W166+Landwirtschaft!W166</f>
        <v>4028</v>
      </c>
      <c r="Z230" s="29">
        <f>Fischerei!X166+Landwirtschaft!X166</f>
        <v>3948</v>
      </c>
      <c r="AA230" s="29">
        <f>Fischerei!Y166+Landwirtschaft!Y166</f>
        <v>3871</v>
      </c>
      <c r="AB230" s="29">
        <f>Fischerei!Z166+Landwirtschaft!Z166</f>
        <v>3875</v>
      </c>
      <c r="AC230" s="29">
        <f>Fischerei!AA166+Landwirtschaft!AA166</f>
        <v>3844</v>
      </c>
      <c r="AD230" s="29">
        <f>Fischerei!AB166+Landwirtschaft!AB166</f>
        <v>4116.8959999999997</v>
      </c>
      <c r="AE230" s="29">
        <f>Fischerei!AC166+Landwirtschaft!AC166</f>
        <v>4309.9809999999998</v>
      </c>
      <c r="AF230" s="29">
        <f>Fischerei!AD166+Landwirtschaft!AD166</f>
        <v>4347.5889999999999</v>
      </c>
      <c r="AG230" s="29">
        <f>Fischerei!AE166+Landwirtschaft!AE166</f>
        <v>4319.7160000000003</v>
      </c>
      <c r="AH230" s="29" t="e">
        <f>Fischerei!AF166+Landwirtschaft!AF166</f>
        <v>#VALUE!</v>
      </c>
      <c r="AK230" s="31">
        <f>W230/$W$238</f>
        <v>3.9132861211608035E-2</v>
      </c>
      <c r="AL230" s="31">
        <f>X230/$X$238</f>
        <v>3.8228283498778021E-2</v>
      </c>
      <c r="AM230" s="31">
        <f>Y230/$Y$238</f>
        <v>3.9723865877712032E-2</v>
      </c>
      <c r="AN230" s="31">
        <f>Z230/$Z$238</f>
        <v>3.9612305099030763E-2</v>
      </c>
      <c r="AO230" s="31">
        <f>AA230/$AA$238</f>
        <v>3.845122326741033E-2</v>
      </c>
      <c r="AP230" s="31">
        <f>AB230/$AB$238</f>
        <v>3.8167187053690155E-2</v>
      </c>
      <c r="AQ230" s="31">
        <f>AC230/$AC$238</f>
        <v>3.9547325102880657E-2</v>
      </c>
      <c r="AR230" s="31">
        <f>AD230/$AD$238</f>
        <v>4.1897442138776275E-2</v>
      </c>
      <c r="AS230" s="31">
        <f>AE230/$AE$238</f>
        <v>4.397838466130035E-2</v>
      </c>
      <c r="AT230" s="31">
        <f>AF230/$AF$238</f>
        <v>4.4756042150465115E-2</v>
      </c>
      <c r="AU230" s="31">
        <f>AG230/$AG$238</f>
        <v>4.4728439467006144E-2</v>
      </c>
      <c r="AW230" s="33">
        <f>AK230</f>
        <v>3.9132861211608035E-2</v>
      </c>
      <c r="AX230" s="33">
        <f t="shared" ref="AX230" si="378">AL230</f>
        <v>3.8228283498778021E-2</v>
      </c>
      <c r="AY230" s="33">
        <f t="shared" ref="AY230" si="379">AM230</f>
        <v>3.9723865877712032E-2</v>
      </c>
      <c r="AZ230" s="33">
        <f t="shared" ref="AZ230" si="380">AN230</f>
        <v>3.9612305099030763E-2</v>
      </c>
      <c r="BA230" s="33">
        <f t="shared" ref="BA230" si="381">AO230</f>
        <v>3.845122326741033E-2</v>
      </c>
      <c r="BB230" s="33">
        <f t="shared" ref="BB230" si="382">AP230</f>
        <v>3.8167187053690155E-2</v>
      </c>
      <c r="BC230" s="33">
        <f t="shared" ref="BC230" si="383">AQ230</f>
        <v>3.9547325102880657E-2</v>
      </c>
      <c r="BD230" s="33">
        <f t="shared" ref="BD230" si="384">AR230</f>
        <v>4.1897442138776275E-2</v>
      </c>
      <c r="BE230" s="33">
        <f t="shared" ref="BE230" si="385">AS230</f>
        <v>4.397838466130035E-2</v>
      </c>
      <c r="BF230" s="33">
        <f t="shared" ref="BF230" si="386">AT230</f>
        <v>4.4756042150465115E-2</v>
      </c>
      <c r="BG230" s="33">
        <f t="shared" ref="BG230" si="387">AU230</f>
        <v>4.4728439467006144E-2</v>
      </c>
    </row>
    <row r="231" spans="1:59" x14ac:dyDescent="0.25">
      <c r="A231" t="s">
        <v>211</v>
      </c>
      <c r="B231" t="s">
        <v>170</v>
      </c>
      <c r="C231" t="s">
        <v>171</v>
      </c>
      <c r="D231" t="s">
        <v>172</v>
      </c>
      <c r="E231" t="str">
        <f>'Stromverbräuche Odyssee'!C228</f>
        <v>n.a.</v>
      </c>
      <c r="F231" t="str">
        <f>'Stromverbräuche Odyssee'!D228</f>
        <v>n.a.</v>
      </c>
      <c r="G231" t="str">
        <f>'Stromverbräuche Odyssee'!E228</f>
        <v>n.a.</v>
      </c>
      <c r="H231" t="str">
        <f>'Stromverbräuche Odyssee'!F228</f>
        <v>n.a.</v>
      </c>
      <c r="I231" t="str">
        <f>'Stromverbräuche Odyssee'!G228</f>
        <v>n.a.</v>
      </c>
      <c r="J231" t="str">
        <f>'Stromverbräuche Odyssee'!H228</f>
        <v>n.a.</v>
      </c>
      <c r="K231" t="str">
        <f>'Stromverbräuche Odyssee'!I228</f>
        <v>n.a.</v>
      </c>
      <c r="L231" t="str">
        <f>'Stromverbräuche Odyssee'!J228</f>
        <v>n.a.</v>
      </c>
      <c r="M231" t="str">
        <f>'Stromverbräuche Odyssee'!K228</f>
        <v>n.a.</v>
      </c>
      <c r="N231" t="str">
        <f>'Stromverbräuche Odyssee'!L228</f>
        <v>n.a.</v>
      </c>
      <c r="O231" t="str">
        <f>'Stromverbräuche Odyssee'!M228</f>
        <v>n.a.</v>
      </c>
      <c r="P231" t="str">
        <f>'Stromverbräuche Odyssee'!N228</f>
        <v>n.a.</v>
      </c>
      <c r="Q231" t="str">
        <f>'Stromverbräuche Odyssee'!O228</f>
        <v>n.a.</v>
      </c>
      <c r="R231" t="str">
        <f>'Stromverbräuche Odyssee'!P228</f>
        <v>n.a.</v>
      </c>
      <c r="S231" t="str">
        <f>'Stromverbräuche Odyssee'!Q228</f>
        <v>n.a.</v>
      </c>
      <c r="T231">
        <f>'Stromverbräuche Odyssee'!R228*1000</f>
        <v>40561.700000000004</v>
      </c>
      <c r="U231">
        <f>'Stromverbräuche Odyssee'!S228*1000</f>
        <v>40561.700000000004</v>
      </c>
      <c r="V231">
        <f>'Stromverbräuche Odyssee'!T228*1000</f>
        <v>40716</v>
      </c>
      <c r="W231">
        <f>'Stromverbräuche Odyssee'!U228*1000</f>
        <v>34935</v>
      </c>
      <c r="X231">
        <f>'Stromverbräuche Odyssee'!V228*1000</f>
        <v>36185.4</v>
      </c>
      <c r="Y231">
        <f>'Stromverbräuche Odyssee'!W228*1000</f>
        <v>43262.2</v>
      </c>
      <c r="Z231">
        <f>'Stromverbräuche Odyssee'!X228*1000</f>
        <v>42812.800000000003</v>
      </c>
      <c r="AA231">
        <f>'Stromverbräuche Odyssee'!Y228*1000</f>
        <v>43257.3</v>
      </c>
      <c r="AB231">
        <f>'Stromverbräuche Odyssee'!Z228*1000</f>
        <v>43677.3</v>
      </c>
      <c r="AC231">
        <f>'Stromverbräuche Odyssee'!AA228*1000</f>
        <v>30539.200000000001</v>
      </c>
      <c r="AD231">
        <f>'Stromverbräuche Odyssee'!AB228*1000</f>
        <v>27748.6</v>
      </c>
      <c r="AE231">
        <f>'Stromverbräuche Odyssee'!AC228*1000</f>
        <v>27523.800000000003</v>
      </c>
      <c r="AF231">
        <f>'Stromverbräuche Odyssee'!AD228*1000</f>
        <v>27117.899999999998</v>
      </c>
      <c r="AG231">
        <f>'Stromverbräuche Odyssee'!AE228*1000</f>
        <v>26755</v>
      </c>
      <c r="AH231" t="e">
        <f>'Stromverbräuche Odyssee'!AF228*1000</f>
        <v>#VALUE!</v>
      </c>
      <c r="AK231" s="31">
        <f t="shared" ref="AK231:AK237" si="388">W231/$W$238</f>
        <v>0.33614617812331615</v>
      </c>
      <c r="AL231" s="31">
        <f t="shared" ref="AL231:AL237" si="389">X231/$X$238</f>
        <v>0.36393205201701717</v>
      </c>
      <c r="AM231" s="31">
        <f t="shared" ref="AM231:AM237" si="390">Y231/$Y$238</f>
        <v>0.42664891518737669</v>
      </c>
      <c r="AN231" s="31">
        <f t="shared" ref="AN231:AN237" si="391">Z231/$Z$238</f>
        <v>0.42956273955009733</v>
      </c>
      <c r="AO231" s="31">
        <f t="shared" ref="AO231:AO237" si="392">AA231/$AA$238</f>
        <v>0.42968124521967166</v>
      </c>
      <c r="AP231" s="31">
        <f t="shared" ref="AP231:AP237" si="393">AB231/$AB$238</f>
        <v>0.43020378815487509</v>
      </c>
      <c r="AQ231" s="31">
        <f t="shared" ref="AQ231:AQ237" si="394">AC231/$AC$238</f>
        <v>0.31418930041152265</v>
      </c>
      <c r="AR231" s="31">
        <f t="shared" ref="AR231:AR237" si="395">AD231/$AD$238</f>
        <v>0.28239609718876735</v>
      </c>
      <c r="AS231" s="31">
        <f t="shared" ref="AS231:AS237" si="396">AE231/$AE$238</f>
        <v>0.28084863105909258</v>
      </c>
      <c r="AT231" s="31">
        <f t="shared" ref="AT231:AT237" si="397">AF231/$AF$238</f>
        <v>0.27916389415653087</v>
      </c>
      <c r="AU231" s="31">
        <f t="shared" ref="AU231:AU237" si="398">AG231/$AG$238</f>
        <v>0.27703427677647074</v>
      </c>
      <c r="AW231" s="41">
        <f>SUM(AK231:AK233)</f>
        <v>0.50441267031021475</v>
      </c>
      <c r="AX231" s="41">
        <f t="shared" ref="AX231" si="399">SUM(AL231:AL233)</f>
        <v>0.5461082782689155</v>
      </c>
      <c r="AY231" s="41">
        <f t="shared" ref="AY231" si="400">SUM(AM231:AM233)</f>
        <v>0.62609566074950684</v>
      </c>
      <c r="AZ231" s="41">
        <f t="shared" ref="AZ231" si="401">SUM(AN231:AN233)</f>
        <v>0.63037144061164285</v>
      </c>
      <c r="BA231" s="41">
        <f t="shared" ref="BA231" si="402">SUM(AO231:AO233)</f>
        <v>0.63054542926107304</v>
      </c>
      <c r="BB231" s="41">
        <f t="shared" ref="BB231" si="403">SUM(AP231:AP233)</f>
        <v>0.63131186777901449</v>
      </c>
      <c r="BC231" s="41">
        <f t="shared" ref="BC231" si="404">SUM(AQ231:AQ233)</f>
        <v>0.51363374485596702</v>
      </c>
      <c r="BD231" s="41">
        <f t="shared" ref="BD231" si="405">SUM(AR231:AR233)</f>
        <v>0.61507446580709368</v>
      </c>
      <c r="BE231" s="41">
        <f t="shared" ref="BE231" si="406">SUM(AS231:AS233)</f>
        <v>0.61711129145616217</v>
      </c>
      <c r="BF231" s="41">
        <f t="shared" ref="BF231" si="407">SUM(AT231:AT233)</f>
        <v>0.61340927810666424</v>
      </c>
      <c r="BG231" s="41">
        <f t="shared" ref="BG231" si="408">SUM(AU231:AU233)</f>
        <v>0.6087288504572701</v>
      </c>
    </row>
    <row r="232" spans="1:59" x14ac:dyDescent="0.25">
      <c r="A232" t="s">
        <v>211</v>
      </c>
      <c r="B232" t="s">
        <v>173</v>
      </c>
      <c r="C232" t="s">
        <v>171</v>
      </c>
      <c r="D232" t="s">
        <v>174</v>
      </c>
      <c r="E232" t="str">
        <f>'Stromverbräuche Odyssee'!C229</f>
        <v>n.a.</v>
      </c>
      <c r="F232" t="str">
        <f>'Stromverbräuche Odyssee'!D229</f>
        <v>n.a.</v>
      </c>
      <c r="G232" t="str">
        <f>'Stromverbräuche Odyssee'!E229</f>
        <v>n.a.</v>
      </c>
      <c r="H232" t="str">
        <f>'Stromverbräuche Odyssee'!F229</f>
        <v>n.a.</v>
      </c>
      <c r="I232" t="str">
        <f>'Stromverbräuche Odyssee'!G229</f>
        <v>n.a.</v>
      </c>
      <c r="J232" t="str">
        <f>'Stromverbräuche Odyssee'!H229</f>
        <v>n.a.</v>
      </c>
      <c r="K232" t="str">
        <f>'Stromverbräuche Odyssee'!I229</f>
        <v>n.a.</v>
      </c>
      <c r="L232" t="str">
        <f>'Stromverbräuche Odyssee'!J229</f>
        <v>n.a.</v>
      </c>
      <c r="M232" t="str">
        <f>'Stromverbräuche Odyssee'!K229</f>
        <v>n.a.</v>
      </c>
      <c r="N232" t="str">
        <f>'Stromverbräuche Odyssee'!L229</f>
        <v>n.a.</v>
      </c>
      <c r="O232" t="str">
        <f>'Stromverbräuche Odyssee'!M229</f>
        <v>n.a.</v>
      </c>
      <c r="P232" t="str">
        <f>'Stromverbräuche Odyssee'!N229</f>
        <v>n.a.</v>
      </c>
      <c r="Q232" t="str">
        <f>'Stromverbräuche Odyssee'!O229</f>
        <v>n.a.</v>
      </c>
      <c r="R232" t="str">
        <f>'Stromverbräuche Odyssee'!P229</f>
        <v>n.a.</v>
      </c>
      <c r="S232" t="str">
        <f>'Stromverbräuche Odyssee'!Q229</f>
        <v>n.a.</v>
      </c>
      <c r="T232">
        <f>'Stromverbräuche Odyssee'!R229*1000</f>
        <v>9868.8000000000011</v>
      </c>
      <c r="U232">
        <f>'Stromverbräuche Odyssee'!S229*1000</f>
        <v>9289.5</v>
      </c>
      <c r="V232">
        <f>'Stromverbräuche Odyssee'!T229*1000</f>
        <v>9324.7999999999993</v>
      </c>
      <c r="W232">
        <f>'Stromverbräuche Odyssee'!U229*1000</f>
        <v>8000.8</v>
      </c>
      <c r="X232">
        <f>'Stromverbräuche Odyssee'!V229*1000</f>
        <v>8287.2000000000007</v>
      </c>
      <c r="Y232">
        <f>'Stromverbräuche Odyssee'!W229*1000</f>
        <v>9048</v>
      </c>
      <c r="Z232">
        <f>'Stromverbräuche Odyssee'!X229*1000</f>
        <v>8954</v>
      </c>
      <c r="AA232">
        <f>'Stromverbräuche Odyssee'!Y229*1000</f>
        <v>9047</v>
      </c>
      <c r="AB232">
        <f>'Stromverbräuche Odyssee'!Z229*1000</f>
        <v>9134.8000000000011</v>
      </c>
      <c r="AC232">
        <f>'Stromverbräuche Odyssee'!AA229*1000</f>
        <v>8673.1</v>
      </c>
      <c r="AD232">
        <f>'Stromverbräuche Odyssee'!AB229*1000</f>
        <v>21476.5</v>
      </c>
      <c r="AE232">
        <f>'Stromverbräuche Odyssee'!AC229*1000</f>
        <v>21650.600000000002</v>
      </c>
      <c r="AF232">
        <f>'Stromverbräuche Odyssee'!AD229*1000</f>
        <v>21331.3</v>
      </c>
      <c r="AG232">
        <f>'Stromverbräuche Odyssee'!AE229*1000</f>
        <v>21045.8</v>
      </c>
      <c r="AH232" t="e">
        <f>'Stromverbräuche Odyssee'!AF229*1000</f>
        <v>#VALUE!</v>
      </c>
      <c r="AK232" s="31">
        <f t="shared" si="388"/>
        <v>7.6984065891771231E-2</v>
      </c>
      <c r="AL232" s="31">
        <f t="shared" si="389"/>
        <v>8.3347916603807748E-2</v>
      </c>
      <c r="AM232" s="31">
        <f t="shared" si="390"/>
        <v>8.9230769230769225E-2</v>
      </c>
      <c r="AN232" s="31">
        <f t="shared" si="391"/>
        <v>8.9840065819838263E-2</v>
      </c>
      <c r="AO232" s="31">
        <f t="shared" si="392"/>
        <v>8.986520715584119E-2</v>
      </c>
      <c r="AP232" s="31">
        <f t="shared" si="393"/>
        <v>8.9974095560786796E-2</v>
      </c>
      <c r="AQ232" s="31">
        <f t="shared" si="394"/>
        <v>8.9229423868312757E-2</v>
      </c>
      <c r="AR232" s="31">
        <f t="shared" si="395"/>
        <v>0.21856525306770655</v>
      </c>
      <c r="AS232" s="31">
        <f t="shared" si="396"/>
        <v>0.22091939963260848</v>
      </c>
      <c r="AT232" s="31">
        <f t="shared" si="397"/>
        <v>0.21959402370468242</v>
      </c>
      <c r="AU232" s="31">
        <f t="shared" si="398"/>
        <v>0.21791844448447947</v>
      </c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</row>
    <row r="233" spans="1:59" x14ac:dyDescent="0.25">
      <c r="A233" t="s">
        <v>211</v>
      </c>
      <c r="B233" t="s">
        <v>175</v>
      </c>
      <c r="C233" t="s">
        <v>171</v>
      </c>
      <c r="D233" t="s">
        <v>176</v>
      </c>
      <c r="E233" t="str">
        <f>'Stromverbräuche Odyssee'!C230</f>
        <v>n.a.</v>
      </c>
      <c r="F233" t="str">
        <f>'Stromverbräuche Odyssee'!D230</f>
        <v>n.a.</v>
      </c>
      <c r="G233" t="str">
        <f>'Stromverbräuche Odyssee'!E230</f>
        <v>n.a.</v>
      </c>
      <c r="H233" t="str">
        <f>'Stromverbräuche Odyssee'!F230</f>
        <v>n.a.</v>
      </c>
      <c r="I233" t="str">
        <f>'Stromverbräuche Odyssee'!G230</f>
        <v>n.a.</v>
      </c>
      <c r="J233" t="str">
        <f>'Stromverbräuche Odyssee'!H230</f>
        <v>n.a.</v>
      </c>
      <c r="K233" t="str">
        <f>'Stromverbräuche Odyssee'!I230</f>
        <v>n.a.</v>
      </c>
      <c r="L233" t="str">
        <f>'Stromverbräuche Odyssee'!J230</f>
        <v>n.a.</v>
      </c>
      <c r="M233" t="str">
        <f>'Stromverbräuche Odyssee'!K230</f>
        <v>n.a.</v>
      </c>
      <c r="N233" t="str">
        <f>'Stromverbräuche Odyssee'!L230</f>
        <v>n.a.</v>
      </c>
      <c r="O233" t="str">
        <f>'Stromverbräuche Odyssee'!M230</f>
        <v>n.a.</v>
      </c>
      <c r="P233" t="str">
        <f>'Stromverbräuche Odyssee'!N230</f>
        <v>n.a.</v>
      </c>
      <c r="Q233" t="str">
        <f>'Stromverbräuche Odyssee'!O230</f>
        <v>n.a.</v>
      </c>
      <c r="R233" t="str">
        <f>'Stromverbräuche Odyssee'!P230</f>
        <v>n.a.</v>
      </c>
      <c r="S233" t="str">
        <f>'Stromverbräuche Odyssee'!Q230</f>
        <v>n.a.</v>
      </c>
      <c r="T233">
        <f>'Stromverbräuche Odyssee'!R230*1000</f>
        <v>10958.5</v>
      </c>
      <c r="U233">
        <f>'Stromverbräuche Odyssee'!S230*1000</f>
        <v>11014.8</v>
      </c>
      <c r="V233">
        <f>'Stromverbräuche Odyssee'!T230*1000</f>
        <v>11056.699999999999</v>
      </c>
      <c r="W233">
        <f>'Stromverbräuche Odyssee'!U230*1000</f>
        <v>9486.8000000000011</v>
      </c>
      <c r="X233">
        <f>'Stromverbräuche Odyssee'!V230*1000</f>
        <v>9826.4</v>
      </c>
      <c r="Y233">
        <f>'Stromverbräuche Odyssee'!W230*1000</f>
        <v>11175.9</v>
      </c>
      <c r="Z233">
        <f>'Stromverbräuche Odyssee'!X230*1000</f>
        <v>11059.8</v>
      </c>
      <c r="AA233">
        <f>'Stromverbräuche Odyssee'!Y230*1000</f>
        <v>11174.6</v>
      </c>
      <c r="AB233">
        <f>'Stromverbräuche Odyssee'!Z230*1000</f>
        <v>11283.099999999999</v>
      </c>
      <c r="AC233">
        <f>'Stromverbräuche Odyssee'!AA230*1000</f>
        <v>10712.9</v>
      </c>
      <c r="AD233">
        <f>'Stromverbräuche Odyssee'!AB230*1000</f>
        <v>11212.9</v>
      </c>
      <c r="AE233">
        <f>'Stromverbräuche Odyssee'!AC230*1000</f>
        <v>11303.9</v>
      </c>
      <c r="AF233">
        <f>'Stromverbräuche Odyssee'!AD230*1000</f>
        <v>11137.2</v>
      </c>
      <c r="AG233">
        <f>'Stromverbräuche Odyssee'!AE230*1000</f>
        <v>10988.099999999999</v>
      </c>
      <c r="AH233" t="e">
        <f>'Stromverbräuche Odyssee'!AF230*1000</f>
        <v>#VALUE!</v>
      </c>
      <c r="AK233" s="31">
        <f t="shared" si="388"/>
        <v>9.1282426295127408E-2</v>
      </c>
      <c r="AL233" s="31">
        <f t="shared" si="389"/>
        <v>9.8828309648090598E-2</v>
      </c>
      <c r="AM233" s="31">
        <f t="shared" si="390"/>
        <v>0.11021597633136095</v>
      </c>
      <c r="AN233" s="31">
        <f t="shared" si="391"/>
        <v>0.11096863524170729</v>
      </c>
      <c r="AO233" s="31">
        <f t="shared" si="392"/>
        <v>0.11099897688556018</v>
      </c>
      <c r="AP233" s="31">
        <f t="shared" si="393"/>
        <v>0.11113398406335259</v>
      </c>
      <c r="AQ233" s="31">
        <f t="shared" si="394"/>
        <v>0.11021502057613168</v>
      </c>
      <c r="AR233" s="31">
        <f t="shared" si="395"/>
        <v>0.11411311555061981</v>
      </c>
      <c r="AS233" s="31">
        <f t="shared" si="396"/>
        <v>0.11534326076446115</v>
      </c>
      <c r="AT233" s="31">
        <f t="shared" si="397"/>
        <v>0.11465136024545101</v>
      </c>
      <c r="AU233" s="31">
        <f t="shared" si="398"/>
        <v>0.11377612919631987</v>
      </c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</row>
    <row r="234" spans="1:59" x14ac:dyDescent="0.25">
      <c r="A234" t="s">
        <v>211</v>
      </c>
      <c r="B234" t="s">
        <v>177</v>
      </c>
      <c r="C234" t="s">
        <v>171</v>
      </c>
      <c r="D234" t="s">
        <v>178</v>
      </c>
      <c r="E234" t="str">
        <f>'Stromverbräuche Odyssee'!C231</f>
        <v>n.a.</v>
      </c>
      <c r="F234" t="str">
        <f>'Stromverbräuche Odyssee'!D231</f>
        <v>n.a.</v>
      </c>
      <c r="G234" t="str">
        <f>'Stromverbräuche Odyssee'!E231</f>
        <v>n.a.</v>
      </c>
      <c r="H234" t="str">
        <f>'Stromverbräuche Odyssee'!F231</f>
        <v>n.a.</v>
      </c>
      <c r="I234" t="str">
        <f>'Stromverbräuche Odyssee'!G231</f>
        <v>n.a.</v>
      </c>
      <c r="J234" t="str">
        <f>'Stromverbräuche Odyssee'!H231</f>
        <v>n.a.</v>
      </c>
      <c r="K234" t="str">
        <f>'Stromverbräuche Odyssee'!I231</f>
        <v>n.a.</v>
      </c>
      <c r="L234" t="str">
        <f>'Stromverbräuche Odyssee'!J231</f>
        <v>n.a.</v>
      </c>
      <c r="M234" t="str">
        <f>'Stromverbräuche Odyssee'!K231</f>
        <v>n.a.</v>
      </c>
      <c r="N234" t="str">
        <f>'Stromverbräuche Odyssee'!L231</f>
        <v>n.a.</v>
      </c>
      <c r="O234" t="str">
        <f>'Stromverbräuche Odyssee'!M231</f>
        <v>n.a.</v>
      </c>
      <c r="P234" t="str">
        <f>'Stromverbräuche Odyssee'!N231</f>
        <v>n.a.</v>
      </c>
      <c r="Q234" t="str">
        <f>'Stromverbräuche Odyssee'!O231</f>
        <v>n.a.</v>
      </c>
      <c r="R234" t="str">
        <f>'Stromverbräuche Odyssee'!P231</f>
        <v>n.a.</v>
      </c>
      <c r="S234" t="str">
        <f>'Stromverbräuche Odyssee'!Q231</f>
        <v>n.a.</v>
      </c>
      <c r="T234" t="str">
        <f>'Stromverbräuche Odyssee'!R231</f>
        <v>n.a.</v>
      </c>
      <c r="U234">
        <f>'Stromverbräuche Odyssee'!S231*1000</f>
        <v>3381.5</v>
      </c>
      <c r="V234">
        <f>'Stromverbräuche Odyssee'!T231*1000</f>
        <v>2599.6</v>
      </c>
      <c r="W234">
        <f>'Stromverbräuche Odyssee'!U231*1000</f>
        <v>5558</v>
      </c>
      <c r="X234">
        <f>'Stromverbräuche Odyssee'!V231*1000</f>
        <v>5388</v>
      </c>
      <c r="Y234">
        <f>'Stromverbräuche Odyssee'!W231*1000</f>
        <v>6208.9</v>
      </c>
      <c r="Z234">
        <f>'Stromverbräuche Odyssee'!X231*1000</f>
        <v>5979.8</v>
      </c>
      <c r="AA234">
        <f>'Stromverbräuche Odyssee'!Y231*1000</f>
        <v>6144.5</v>
      </c>
      <c r="AB234">
        <f>'Stromverbräuche Odyssee'!Z231*1000</f>
        <v>6112</v>
      </c>
      <c r="AC234">
        <f>'Stromverbräuche Odyssee'!AA231*1000</f>
        <v>1444.1999999999998</v>
      </c>
      <c r="AD234">
        <f>'Stromverbräuche Odyssee'!AB231*1000</f>
        <v>2654.9</v>
      </c>
      <c r="AE234">
        <f>'Stromverbräuche Odyssee'!AC231*1000</f>
        <v>2676.5</v>
      </c>
      <c r="AF234">
        <f>'Stromverbräuche Odyssee'!AD231*1000</f>
        <v>2637</v>
      </c>
      <c r="AG234">
        <f>'Stromverbräuche Odyssee'!AE231*1000</f>
        <v>2601.7000000000003</v>
      </c>
      <c r="AH234" t="e">
        <f>'Stromverbräuche Odyssee'!AF231*1000</f>
        <v>#VALUE!</v>
      </c>
      <c r="AK234" s="31">
        <f t="shared" si="388"/>
        <v>5.3479331845123546E-2</v>
      </c>
      <c r="AL234" s="31">
        <f t="shared" si="389"/>
        <v>5.4189421597320701E-2</v>
      </c>
      <c r="AM234" s="31">
        <f t="shared" si="390"/>
        <v>6.123175542406311E-2</v>
      </c>
      <c r="AN234" s="31">
        <f t="shared" si="391"/>
        <v>5.9998394638091229E-2</v>
      </c>
      <c r="AO234" s="31">
        <f t="shared" si="392"/>
        <v>6.1034239567709314E-2</v>
      </c>
      <c r="AP234" s="31">
        <f t="shared" si="393"/>
        <v>6.020073477991076E-2</v>
      </c>
      <c r="AQ234" s="31">
        <f t="shared" si="394"/>
        <v>1.4858024691358022E-2</v>
      </c>
      <c r="AR234" s="31">
        <f t="shared" si="395"/>
        <v>2.7018782872882178E-2</v>
      </c>
      <c r="AS234" s="31">
        <f t="shared" si="396"/>
        <v>2.7310595231387423E-2</v>
      </c>
      <c r="AT234" s="31">
        <f t="shared" si="397"/>
        <v>2.7146467421547096E-2</v>
      </c>
      <c r="AU234" s="31">
        <f t="shared" si="398"/>
        <v>2.6939266600237117E-2</v>
      </c>
      <c r="AW234" s="41">
        <f>SUM(AK234:AK236)</f>
        <v>0.17228080979139404</v>
      </c>
      <c r="AX234" s="41">
        <f t="shared" ref="AX234" si="409">SUM(AL234:AL236)</f>
        <v>0.17456878777821361</v>
      </c>
      <c r="AY234" s="41">
        <f t="shared" ref="AY234" si="410">SUM(AM234:AM236)</f>
        <v>0.15241814595660749</v>
      </c>
      <c r="AZ234" s="41">
        <f t="shared" ref="AZ234" si="411">SUM(AN234:AN236)</f>
        <v>0.15142776874761704</v>
      </c>
      <c r="BA234" s="41">
        <f t="shared" ref="BA234" si="412">SUM(AO234:AO236)</f>
        <v>0.18498703723937898</v>
      </c>
      <c r="BB234" s="41">
        <f t="shared" ref="BB234" si="413">SUM(AP234:AP236)</f>
        <v>0.18037664857624081</v>
      </c>
      <c r="BC234" s="41">
        <f t="shared" ref="BC234" si="414">SUM(AQ234:AQ236)</f>
        <v>0.14611213991769548</v>
      </c>
      <c r="BD234" s="41">
        <f t="shared" ref="BD234" si="415">SUM(AR234:AR236)</f>
        <v>0.17250539793027106</v>
      </c>
      <c r="BE234" s="41">
        <f t="shared" ref="BE234" si="416">SUM(AS234:AS236)</f>
        <v>0.17436537023463275</v>
      </c>
      <c r="BF234" s="41">
        <f t="shared" ref="BF234" si="417">SUM(AT234:AT236)</f>
        <v>0.1733194367852299</v>
      </c>
      <c r="BG234" s="41">
        <f t="shared" ref="BG234" si="418">SUM(AU234:AU236)</f>
        <v>0.17199629843687536</v>
      </c>
    </row>
    <row r="235" spans="1:59" x14ac:dyDescent="0.25">
      <c r="A235" t="s">
        <v>211</v>
      </c>
      <c r="B235" t="s">
        <v>179</v>
      </c>
      <c r="C235" t="s">
        <v>171</v>
      </c>
      <c r="D235" t="s">
        <v>180</v>
      </c>
      <c r="E235" t="str">
        <f>'Stromverbräuche Odyssee'!C232</f>
        <v>n.a.</v>
      </c>
      <c r="F235" t="str">
        <f>'Stromverbräuche Odyssee'!D232</f>
        <v>n.a.</v>
      </c>
      <c r="G235" t="str">
        <f>'Stromverbräuche Odyssee'!E232</f>
        <v>n.a.</v>
      </c>
      <c r="H235" t="str">
        <f>'Stromverbräuche Odyssee'!F232</f>
        <v>n.a.</v>
      </c>
      <c r="I235" t="str">
        <f>'Stromverbräuche Odyssee'!G232</f>
        <v>n.a.</v>
      </c>
      <c r="J235" t="str">
        <f>'Stromverbräuche Odyssee'!H232</f>
        <v>n.a.</v>
      </c>
      <c r="K235" t="str">
        <f>'Stromverbräuche Odyssee'!I232</f>
        <v>n.a.</v>
      </c>
      <c r="L235" t="str">
        <f>'Stromverbräuche Odyssee'!J232</f>
        <v>n.a.</v>
      </c>
      <c r="M235" t="str">
        <f>'Stromverbräuche Odyssee'!K232</f>
        <v>n.a.</v>
      </c>
      <c r="N235" t="str">
        <f>'Stromverbräuche Odyssee'!L232</f>
        <v>n.a.</v>
      </c>
      <c r="O235" t="str">
        <f>'Stromverbräuche Odyssee'!M232</f>
        <v>n.a.</v>
      </c>
      <c r="P235" t="str">
        <f>'Stromverbräuche Odyssee'!N232</f>
        <v>n.a.</v>
      </c>
      <c r="Q235" t="str">
        <f>'Stromverbräuche Odyssee'!O232</f>
        <v>n.a.</v>
      </c>
      <c r="R235" t="str">
        <f>'Stromverbräuche Odyssee'!P232</f>
        <v>n.a.</v>
      </c>
      <c r="S235" t="str">
        <f>'Stromverbräuche Odyssee'!Q232</f>
        <v>n.a.</v>
      </c>
      <c r="T235">
        <f>'Stromverbräuche Odyssee'!R232*1000</f>
        <v>2661.7000000000003</v>
      </c>
      <c r="U235">
        <f>'Stromverbräuche Odyssee'!S232*1000</f>
        <v>2422.8000000000002</v>
      </c>
      <c r="V235">
        <f>'Stromverbräuche Odyssee'!T232*1000</f>
        <v>2432.1000000000004</v>
      </c>
      <c r="W235">
        <f>'Stromverbräuche Odyssee'!U232*1000</f>
        <v>3982.2999999999997</v>
      </c>
      <c r="X235">
        <f>'Stromverbräuche Odyssee'!V232*1000</f>
        <v>3860.5</v>
      </c>
      <c r="Y235">
        <f>'Stromverbräuche Odyssee'!W232*1000</f>
        <v>4157.3</v>
      </c>
      <c r="Z235">
        <f>'Stromverbräuche Odyssee'!X232*1000</f>
        <v>4003.9999999999995</v>
      </c>
      <c r="AA235">
        <f>'Stromverbräuche Odyssee'!Y232*1000</f>
        <v>4114.2000000000007</v>
      </c>
      <c r="AB235">
        <f>'Stromverbräuche Odyssee'!Z232*1000</f>
        <v>4092.3999999999996</v>
      </c>
      <c r="AC235">
        <f>'Stromverbräuche Odyssee'!AA232*1000</f>
        <v>4027</v>
      </c>
      <c r="AD235">
        <f>'Stromverbräuche Odyssee'!AB232*1000</f>
        <v>7987</v>
      </c>
      <c r="AE235">
        <f>'Stromverbräuche Odyssee'!AC232*1000</f>
        <v>8051.7000000000007</v>
      </c>
      <c r="AF235">
        <f>'Stromverbräuche Odyssee'!AD232*1000</f>
        <v>7933</v>
      </c>
      <c r="AG235">
        <f>'Stromverbräuche Odyssee'!AE232*1000</f>
        <v>7826.8</v>
      </c>
      <c r="AH235" t="e">
        <f>'Stromverbräuche Odyssee'!AF232*1000</f>
        <v>#VALUE!</v>
      </c>
      <c r="AK235" s="31">
        <f t="shared" si="388"/>
        <v>3.8317873912708793E-2</v>
      </c>
      <c r="AL235" s="31">
        <f t="shared" si="389"/>
        <v>3.8826700459624455E-2</v>
      </c>
      <c r="AM235" s="31">
        <f t="shared" si="390"/>
        <v>4.0999013806706119E-2</v>
      </c>
      <c r="AN235" s="31">
        <f t="shared" si="391"/>
        <v>4.0174181767102114E-2</v>
      </c>
      <c r="AO235" s="31">
        <f t="shared" si="392"/>
        <v>4.0866965323373701E-2</v>
      </c>
      <c r="AP235" s="31">
        <f t="shared" si="393"/>
        <v>4.0308489367360402E-2</v>
      </c>
      <c r="AQ235" s="31">
        <f t="shared" si="394"/>
        <v>4.1430041152263376E-2</v>
      </c>
      <c r="AR235" s="31">
        <f t="shared" si="395"/>
        <v>8.1283294589517482E-2</v>
      </c>
      <c r="AS235" s="31">
        <f t="shared" si="396"/>
        <v>8.2158311087077204E-2</v>
      </c>
      <c r="AT235" s="31">
        <f t="shared" si="397"/>
        <v>8.1665880187763787E-2</v>
      </c>
      <c r="AU235" s="31">
        <f t="shared" si="398"/>
        <v>8.1042492150031079E-2</v>
      </c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</row>
    <row r="236" spans="1:59" x14ac:dyDescent="0.25">
      <c r="A236" t="s">
        <v>211</v>
      </c>
      <c r="B236" t="s">
        <v>181</v>
      </c>
      <c r="C236" t="s">
        <v>171</v>
      </c>
      <c r="D236" t="s">
        <v>182</v>
      </c>
      <c r="E236" t="str">
        <f>'Stromverbräuche Odyssee'!C233</f>
        <v>n.a.</v>
      </c>
      <c r="F236" t="str">
        <f>'Stromverbräuche Odyssee'!D233</f>
        <v>n.a.</v>
      </c>
      <c r="G236" t="str">
        <f>'Stromverbräuche Odyssee'!E233</f>
        <v>n.a.</v>
      </c>
      <c r="H236" t="str">
        <f>'Stromverbräuche Odyssee'!F233</f>
        <v>n.a.</v>
      </c>
      <c r="I236" t="str">
        <f>'Stromverbräuche Odyssee'!G233</f>
        <v>n.a.</v>
      </c>
      <c r="J236" t="str">
        <f>'Stromverbräuche Odyssee'!H233</f>
        <v>n.a.</v>
      </c>
      <c r="K236" t="str">
        <f>'Stromverbräuche Odyssee'!I233</f>
        <v>n.a.</v>
      </c>
      <c r="L236" t="str">
        <f>'Stromverbräuche Odyssee'!J233</f>
        <v>n.a.</v>
      </c>
      <c r="M236" t="str">
        <f>'Stromverbräuche Odyssee'!K233</f>
        <v>n.a.</v>
      </c>
      <c r="N236" t="str">
        <f>'Stromverbräuche Odyssee'!L233</f>
        <v>n.a.</v>
      </c>
      <c r="O236" t="str">
        <f>'Stromverbräuche Odyssee'!M233</f>
        <v>n.a.</v>
      </c>
      <c r="P236" t="str">
        <f>'Stromverbräuche Odyssee'!N233</f>
        <v>n.a.</v>
      </c>
      <c r="Q236" t="str">
        <f>'Stromverbräuche Odyssee'!O233</f>
        <v>n.a.</v>
      </c>
      <c r="R236" t="str">
        <f>'Stromverbräuche Odyssee'!P233</f>
        <v>n.a.</v>
      </c>
      <c r="S236" t="str">
        <f>'Stromverbräuche Odyssee'!Q233</f>
        <v>n.a.</v>
      </c>
      <c r="T236" t="str">
        <f>'Stromverbräuche Odyssee'!R233</f>
        <v>n.a.</v>
      </c>
      <c r="U236">
        <f>'Stromverbräuche Odyssee'!S233*1000</f>
        <v>5089</v>
      </c>
      <c r="V236">
        <f>'Stromverbräuche Odyssee'!T233*1000</f>
        <v>5108.3999999999996</v>
      </c>
      <c r="W236">
        <f>'Stromverbräuche Odyssee'!U233*1000</f>
        <v>8364.5</v>
      </c>
      <c r="X236">
        <f>'Stromverbräuche Odyssee'!V233*1000</f>
        <v>8108.7000000000007</v>
      </c>
      <c r="Y236">
        <f>'Stromverbräuche Odyssee'!W233*1000</f>
        <v>5089</v>
      </c>
      <c r="Z236">
        <f>'Stromverbräuche Odyssee'!X233*1000</f>
        <v>5108.3999999999996</v>
      </c>
      <c r="AA236">
        <f>'Stromverbräuche Odyssee'!Y233*1000</f>
        <v>8364.5</v>
      </c>
      <c r="AB236">
        <f>'Stromverbräuche Odyssee'!Z233*1000</f>
        <v>8108.7000000000007</v>
      </c>
      <c r="AC236">
        <f>'Stromverbräuche Odyssee'!AA233*1000</f>
        <v>8730.9</v>
      </c>
      <c r="AD236">
        <f>'Stromverbräuche Odyssee'!AB233*1000</f>
        <v>6308.7</v>
      </c>
      <c r="AE236">
        <f>'Stromverbräuche Odyssee'!AC233*1000</f>
        <v>6360</v>
      </c>
      <c r="AF236">
        <f>'Stromverbräuche Odyssee'!AD233*1000</f>
        <v>6266.2000000000007</v>
      </c>
      <c r="AG236">
        <f>'Stromverbräuche Odyssee'!AE233*1000</f>
        <v>6182.2999999999993</v>
      </c>
      <c r="AH236" t="e">
        <f>'Stromverbräuche Odyssee'!AF233*1000</f>
        <v>#VALUE!</v>
      </c>
      <c r="AK236" s="31">
        <f t="shared" si="388"/>
        <v>8.0483604033561695E-2</v>
      </c>
      <c r="AL236" s="31">
        <f t="shared" si="389"/>
        <v>8.1552665721268444E-2</v>
      </c>
      <c r="AM236" s="31">
        <f t="shared" si="390"/>
        <v>5.0187376725838263E-2</v>
      </c>
      <c r="AN236" s="31">
        <f t="shared" si="391"/>
        <v>5.1255192342423692E-2</v>
      </c>
      <c r="AO236" s="31">
        <f t="shared" si="392"/>
        <v>8.3085832348295974E-2</v>
      </c>
      <c r="AP236" s="31">
        <f t="shared" si="393"/>
        <v>7.9867424428969644E-2</v>
      </c>
      <c r="AQ236" s="31">
        <f t="shared" si="394"/>
        <v>8.982407407407407E-2</v>
      </c>
      <c r="AR236" s="31">
        <f t="shared" si="395"/>
        <v>6.4203320467871403E-2</v>
      </c>
      <c r="AS236" s="31">
        <f t="shared" si="396"/>
        <v>6.4896463916168129E-2</v>
      </c>
      <c r="AT236" s="31">
        <f t="shared" si="397"/>
        <v>6.4507089175919019E-2</v>
      </c>
      <c r="AU236" s="31">
        <f t="shared" si="398"/>
        <v>6.4014539686607183E-2</v>
      </c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</row>
    <row r="237" spans="1:59" x14ac:dyDescent="0.25">
      <c r="A237" t="s">
        <v>211</v>
      </c>
      <c r="B237" t="s">
        <v>183</v>
      </c>
      <c r="C237" t="s">
        <v>2</v>
      </c>
      <c r="D237" t="s">
        <v>184</v>
      </c>
      <c r="E237">
        <f>E238-SUM(E230:E236)</f>
        <v>70870</v>
      </c>
      <c r="F237">
        <f t="shared" ref="F237" si="419">F238-SUM(F230:F236)</f>
        <v>74168</v>
      </c>
      <c r="G237">
        <f t="shared" ref="G237" si="420">G238-SUM(G230:G236)</f>
        <v>77504</v>
      </c>
      <c r="H237">
        <f t="shared" ref="H237" si="421">H238-SUM(H230:H236)</f>
        <v>77469</v>
      </c>
      <c r="I237">
        <f t="shared" ref="I237" si="422">I238-SUM(I230:I236)</f>
        <v>76989</v>
      </c>
      <c r="J237" s="29">
        <f t="shared" ref="J237" si="423">J238-SUM(J230:J236)</f>
        <v>79939</v>
      </c>
      <c r="K237" s="29">
        <f t="shared" ref="K237" si="424">K238-SUM(K230:K236)</f>
        <v>83344</v>
      </c>
      <c r="L237" s="29">
        <f t="shared" ref="L237" si="425">L238-SUM(L230:L236)</f>
        <v>87594</v>
      </c>
      <c r="M237" s="29">
        <f t="shared" ref="M237" si="426">M238-SUM(M230:M236)</f>
        <v>86529</v>
      </c>
      <c r="N237" s="29">
        <f t="shared" ref="N237" si="427">N238-SUM(N230:N236)</f>
        <v>88699</v>
      </c>
      <c r="O237" s="29">
        <f t="shared" ref="O237" si="428">O238-SUM(O230:O236)</f>
        <v>90485</v>
      </c>
      <c r="P237" s="29">
        <f t="shared" ref="P237" si="429">P238-SUM(P230:P236)</f>
        <v>93120</v>
      </c>
      <c r="Q237" s="29">
        <f t="shared" ref="Q237" si="430">Q238-SUM(Q230:Q236)</f>
        <v>93620</v>
      </c>
      <c r="R237" s="29">
        <f t="shared" ref="R237" si="431">R238-SUM(R230:R236)</f>
        <v>91722</v>
      </c>
      <c r="S237" s="29">
        <f t="shared" ref="S237" si="432">S238-SUM(S230:S236)</f>
        <v>95178</v>
      </c>
      <c r="T237" s="29">
        <f t="shared" ref="T237" si="433">T238-SUM(T230:T236)</f>
        <v>34827.299999999988</v>
      </c>
      <c r="U237" s="29">
        <f t="shared" ref="U237" si="434">U238-SUM(U230:U236)</f>
        <v>25858.699999999997</v>
      </c>
      <c r="V237" s="29">
        <f t="shared" ref="V237" si="435">V238-SUM(V230:V236)</f>
        <v>26526.399999999994</v>
      </c>
      <c r="W237" s="29">
        <f t="shared" ref="W237" si="436">W238-SUM(W230:W236)</f>
        <v>29533.599999999991</v>
      </c>
      <c r="X237" s="29">
        <f t="shared" ref="X237" si="437">X238-SUM(X230:X236)</f>
        <v>23971.800000000003</v>
      </c>
      <c r="Y237" s="29">
        <f t="shared" ref="Y237" si="438">Y238-SUM(Y230:Y236)</f>
        <v>18430.700000000012</v>
      </c>
      <c r="Z237" s="29">
        <f t="shared" ref="Z237" si="439">Z238-SUM(Z230:Z236)</f>
        <v>17799.199999999997</v>
      </c>
      <c r="AA237" s="29">
        <f t="shared" ref="AA237" si="440">AA238-SUM(AA230:AA236)</f>
        <v>14699.899999999994</v>
      </c>
      <c r="AB237" s="29">
        <f t="shared" ref="AB237" si="441">AB238-SUM(AB230:AB236)</f>
        <v>15243.699999999997</v>
      </c>
      <c r="AC237" s="29">
        <f t="shared" ref="AC237" si="442">AC238-SUM(AC230:AC236)</f>
        <v>29228.700000000012</v>
      </c>
      <c r="AD237" s="29">
        <f t="shared" ref="AD237" si="443">AD238-SUM(AD230:AD236)</f>
        <v>16755.777000000002</v>
      </c>
      <c r="AE237" s="29">
        <f t="shared" ref="AE237" si="444">AE238-SUM(AE230:AE236)</f>
        <v>16125.776999999987</v>
      </c>
      <c r="AF237" s="29">
        <f t="shared" ref="AF237" si="445">AF238-SUM(AF230:AF236)</f>
        <v>16369.521999999997</v>
      </c>
      <c r="AG237" s="29">
        <f t="shared" ref="AG237" si="446">AG238-SUM(AG230:AG236)</f>
        <v>16857.080999999991</v>
      </c>
      <c r="AH237" s="29" t="e">
        <f t="shared" ref="AH237" si="447">AH238-SUM(AH230:AH236)</f>
        <v>#VALUE!</v>
      </c>
      <c r="AK237" s="31">
        <f t="shared" si="388"/>
        <v>0.28417365868678307</v>
      </c>
      <c r="AL237" s="31">
        <f t="shared" si="389"/>
        <v>0.2410946504540929</v>
      </c>
      <c r="AM237" s="31">
        <f t="shared" si="390"/>
        <v>0.18176232741617368</v>
      </c>
      <c r="AN237" s="31">
        <f t="shared" si="391"/>
        <v>0.17858848554170928</v>
      </c>
      <c r="AO237" s="31">
        <f t="shared" si="392"/>
        <v>0.14601631023213765</v>
      </c>
      <c r="AP237" s="31">
        <f t="shared" si="393"/>
        <v>0.15014429659105458</v>
      </c>
      <c r="AQ237" s="31">
        <f t="shared" si="394"/>
        <v>0.30070679012345691</v>
      </c>
      <c r="AR237" s="31">
        <f t="shared" si="395"/>
        <v>0.17052269412385895</v>
      </c>
      <c r="AS237" s="31">
        <f t="shared" si="396"/>
        <v>0.16454495364790458</v>
      </c>
      <c r="AT237" s="31">
        <f t="shared" si="397"/>
        <v>0.16851524295764064</v>
      </c>
      <c r="AU237" s="31">
        <f t="shared" si="398"/>
        <v>0.17454641163884824</v>
      </c>
      <c r="AW237" s="33">
        <f t="shared" ref="AW237" si="448">AK237</f>
        <v>0.28417365868678307</v>
      </c>
      <c r="AX237" s="33">
        <f t="shared" ref="AX237" si="449">AL237</f>
        <v>0.2410946504540929</v>
      </c>
      <c r="AY237" s="33">
        <f t="shared" ref="AY237" si="450">AM237</f>
        <v>0.18176232741617368</v>
      </c>
      <c r="AZ237" s="33">
        <f t="shared" ref="AZ237" si="451">AN237</f>
        <v>0.17858848554170928</v>
      </c>
      <c r="BA237" s="33">
        <f t="shared" ref="BA237" si="452">AO237</f>
        <v>0.14601631023213765</v>
      </c>
      <c r="BB237" s="33">
        <f t="shared" ref="BB237" si="453">AP237</f>
        <v>0.15014429659105458</v>
      </c>
      <c r="BC237" s="33">
        <f t="shared" ref="BC237" si="454">AQ237</f>
        <v>0.30070679012345691</v>
      </c>
      <c r="BD237" s="33">
        <f t="shared" ref="BD237" si="455">AR237</f>
        <v>0.17052269412385895</v>
      </c>
      <c r="BE237" s="33">
        <f t="shared" ref="BE237" si="456">AS237</f>
        <v>0.16454495364790458</v>
      </c>
      <c r="BF237" s="33">
        <f t="shared" ref="BF237" si="457">AT237</f>
        <v>0.16851524295764064</v>
      </c>
      <c r="BG237" s="33">
        <f t="shared" ref="BG237" si="458">AU237</f>
        <v>0.17454641163884824</v>
      </c>
    </row>
    <row r="238" spans="1:59" x14ac:dyDescent="0.25">
      <c r="A238" t="s">
        <v>211</v>
      </c>
      <c r="B238" t="s">
        <v>185</v>
      </c>
      <c r="C238" t="s">
        <v>2</v>
      </c>
      <c r="D238" t="s">
        <v>186</v>
      </c>
      <c r="E238" s="29">
        <f>'Energieverbrauch_GHD+A(Landw+F)'!C160</f>
        <v>74714</v>
      </c>
      <c r="F238" s="29">
        <f>'Energieverbrauch_GHD+A(Landw+F)'!D160</f>
        <v>78106</v>
      </c>
      <c r="G238" s="29">
        <f>'Energieverbrauch_GHD+A(Landw+F)'!E160</f>
        <v>81350</v>
      </c>
      <c r="H238" s="29">
        <f>'Energieverbrauch_GHD+A(Landw+F)'!F160</f>
        <v>81382</v>
      </c>
      <c r="I238" s="29">
        <f>'Energieverbrauch_GHD+A(Landw+F)'!G160</f>
        <v>80820</v>
      </c>
      <c r="J238" s="29">
        <f>'Energieverbrauch_GHD+A(Landw+F)'!H160</f>
        <v>83731</v>
      </c>
      <c r="K238" s="29">
        <f>'Energieverbrauch_GHD+A(Landw+F)'!I160</f>
        <v>87170</v>
      </c>
      <c r="L238" s="29">
        <f>'Energieverbrauch_GHD+A(Landw+F)'!J160</f>
        <v>91404</v>
      </c>
      <c r="M238" s="29">
        <f>'Energieverbrauch_GHD+A(Landw+F)'!K160</f>
        <v>90580</v>
      </c>
      <c r="N238" s="29">
        <f>'Energieverbrauch_GHD+A(Landw+F)'!L160</f>
        <v>92879</v>
      </c>
      <c r="O238" s="29">
        <f>'Energieverbrauch_GHD+A(Landw+F)'!M160</f>
        <v>94843</v>
      </c>
      <c r="P238" s="29">
        <f>'Energieverbrauch_GHD+A(Landw+F)'!N160</f>
        <v>97220</v>
      </c>
      <c r="Q238" s="29">
        <f>'Energieverbrauch_GHD+A(Landw+F)'!O160</f>
        <v>97765</v>
      </c>
      <c r="R238" s="29">
        <f>'Energieverbrauch_GHD+A(Landw+F)'!P160</f>
        <v>95727</v>
      </c>
      <c r="S238" s="29">
        <f>'Energieverbrauch_GHD+A(Landw+F)'!Q160</f>
        <v>99222</v>
      </c>
      <c r="T238" s="29">
        <f>'Energieverbrauch_GHD+A(Landw+F)'!R160</f>
        <v>102880</v>
      </c>
      <c r="U238" s="29">
        <f>'Energieverbrauch_GHD+A(Landw+F)'!S160</f>
        <v>101627</v>
      </c>
      <c r="V238" s="29">
        <f>'Energieverbrauch_GHD+A(Landw+F)'!T160</f>
        <v>101819</v>
      </c>
      <c r="W238" s="29">
        <f>'Energieverbrauch_GHD+A(Landw+F)'!U160</f>
        <v>103928</v>
      </c>
      <c r="X238" s="29">
        <f>'Energieverbrauch_GHD+A(Landw+F)'!V160</f>
        <v>99429</v>
      </c>
      <c r="Y238" s="29">
        <f>'Energieverbrauch_GHD+A(Landw+F)'!W160</f>
        <v>101400</v>
      </c>
      <c r="Z238" s="29">
        <f>'Energieverbrauch_GHD+A(Landw+F)'!X160</f>
        <v>99666</v>
      </c>
      <c r="AA238" s="29">
        <f>'Energieverbrauch_GHD+A(Landw+F)'!Y160</f>
        <v>100673</v>
      </c>
      <c r="AB238" s="29">
        <f>'Energieverbrauch_GHD+A(Landw+F)'!Z160</f>
        <v>101527</v>
      </c>
      <c r="AC238" s="29">
        <f>'Energieverbrauch_GHD+A(Landw+F)'!AA160</f>
        <v>97200</v>
      </c>
      <c r="AD238" s="29">
        <f>'Energieverbrauch_GHD+A(Landw+F)'!AB160</f>
        <v>98261.273000000001</v>
      </c>
      <c r="AE238" s="29">
        <f>'Energieverbrauch_GHD+A(Landw+F)'!AC160</f>
        <v>98002.258000000002</v>
      </c>
      <c r="AF238" s="29">
        <f>'Energieverbrauch_GHD+A(Landw+F)'!AD160</f>
        <v>97139.710999999996</v>
      </c>
      <c r="AG238" s="29">
        <f>'Energieverbrauch_GHD+A(Landw+F)'!AE160</f>
        <v>96576.497000000003</v>
      </c>
      <c r="AH238" s="29" t="e">
        <f>'Energieverbrauch_GHD+A(Landw+F)'!AF160</f>
        <v>#VALUE!</v>
      </c>
    </row>
    <row r="239" spans="1:59" x14ac:dyDescent="0.25">
      <c r="A239" t="s">
        <v>212</v>
      </c>
      <c r="B239" t="s">
        <v>168</v>
      </c>
      <c r="C239" t="s">
        <v>2</v>
      </c>
      <c r="D239" t="s">
        <v>169</v>
      </c>
      <c r="E239" s="29">
        <f>Fischerei!C178+Landwirtschaft!C178</f>
        <v>680</v>
      </c>
      <c r="F239" s="29">
        <f>Fischerei!D178+Landwirtschaft!D178</f>
        <v>662</v>
      </c>
      <c r="G239" s="29">
        <f>Fischerei!E178+Landwirtschaft!E178</f>
        <v>678</v>
      </c>
      <c r="H239" s="29">
        <f>Fischerei!F178+Landwirtschaft!F178</f>
        <v>1503</v>
      </c>
      <c r="I239" s="29">
        <f>Fischerei!G178+Landwirtschaft!G178</f>
        <v>1538</v>
      </c>
      <c r="J239" s="29">
        <f>Fischerei!H178+Landwirtschaft!H178</f>
        <v>1347</v>
      </c>
      <c r="K239" s="29">
        <f>Fischerei!I178+Landwirtschaft!I178</f>
        <v>1159</v>
      </c>
      <c r="L239" s="29">
        <f>Fischerei!J178+Landwirtschaft!J178</f>
        <v>1201</v>
      </c>
      <c r="M239" s="29">
        <f>Fischerei!K178+Landwirtschaft!K178</f>
        <v>1953</v>
      </c>
      <c r="N239" s="29">
        <f>Fischerei!L178+Landwirtschaft!L178</f>
        <v>1964</v>
      </c>
      <c r="O239" s="29">
        <f>Fischerei!M178+Landwirtschaft!M178</f>
        <v>2112</v>
      </c>
      <c r="P239" s="29">
        <f>Fischerei!N178+Landwirtschaft!N178</f>
        <v>2233</v>
      </c>
      <c r="Q239" s="29">
        <f>Fischerei!O178+Landwirtschaft!O178</f>
        <v>2116</v>
      </c>
      <c r="R239" s="29">
        <f>Fischerei!P178+Landwirtschaft!P178</f>
        <v>1915</v>
      </c>
      <c r="S239" s="29">
        <f>Fischerei!Q178+Landwirtschaft!Q178</f>
        <v>2095</v>
      </c>
      <c r="T239" s="29">
        <f>Fischerei!R178+Landwirtschaft!R178</f>
        <v>2141</v>
      </c>
      <c r="U239" s="29">
        <f>Fischerei!S178+Landwirtschaft!S178</f>
        <v>2049</v>
      </c>
      <c r="V239" s="29">
        <f>Fischerei!T178+Landwirtschaft!T178</f>
        <v>2083</v>
      </c>
      <c r="W239" s="29">
        <f>Fischerei!U178+Landwirtschaft!U178</f>
        <v>2136</v>
      </c>
      <c r="X239" s="29">
        <f>Fischerei!V178+Landwirtschaft!V178</f>
        <v>2133</v>
      </c>
      <c r="Y239" s="29">
        <f>Fischerei!W178+Landwirtschaft!W178</f>
        <v>2172</v>
      </c>
      <c r="Z239" s="29">
        <f>Fischerei!X178+Landwirtschaft!X178</f>
        <v>1986</v>
      </c>
      <c r="AA239" s="29">
        <f>Fischerei!Y178+Landwirtschaft!Y178</f>
        <v>2096</v>
      </c>
      <c r="AB239" s="29">
        <f>Fischerei!Z178+Landwirtschaft!Z178</f>
        <v>2059</v>
      </c>
      <c r="AC239" s="29">
        <f>Fischerei!AA178+Landwirtschaft!AA178</f>
        <v>1938</v>
      </c>
      <c r="AD239" s="29">
        <f>Fischerei!AB178+Landwirtschaft!AB178</f>
        <v>2002</v>
      </c>
      <c r="AE239" s="29">
        <f>Fischerei!AC178+Landwirtschaft!AC178</f>
        <v>2069</v>
      </c>
      <c r="AF239" s="29">
        <f>Fischerei!AD178+Landwirtschaft!AD178</f>
        <v>2061</v>
      </c>
      <c r="AG239" s="29">
        <f>Fischerei!AE178+Landwirtschaft!AE178</f>
        <v>2095.48</v>
      </c>
      <c r="AH239" s="29">
        <f>Fischerei!AF178+Landwirtschaft!AF178</f>
        <v>2096</v>
      </c>
      <c r="AK239" s="31">
        <f>W239/W247</f>
        <v>8.2816377171215885E-2</v>
      </c>
      <c r="AL239" s="31">
        <f t="shared" ref="AL239:AU239" si="459">X239/X247</f>
        <v>7.3488372093023252E-2</v>
      </c>
      <c r="AM239" s="31">
        <f t="shared" si="459"/>
        <v>7.658674188998589E-2</v>
      </c>
      <c r="AN239" s="31">
        <f t="shared" si="459"/>
        <v>7.3969235353272003E-2</v>
      </c>
      <c r="AO239" s="31">
        <f t="shared" si="459"/>
        <v>7.4985689753863771E-2</v>
      </c>
      <c r="AP239" s="31">
        <f t="shared" si="459"/>
        <v>7.3234927974390893E-2</v>
      </c>
      <c r="AQ239" s="31">
        <f t="shared" si="459"/>
        <v>7.2865360754972366E-2</v>
      </c>
      <c r="AR239" s="31">
        <f t="shared" si="459"/>
        <v>7.5088140424574304E-2</v>
      </c>
      <c r="AS239" s="31">
        <f t="shared" si="459"/>
        <v>7.3407841050204009E-2</v>
      </c>
      <c r="AT239" s="31">
        <f t="shared" si="459"/>
        <v>7.6240150926645212E-2</v>
      </c>
      <c r="AU239" s="31">
        <f t="shared" si="459"/>
        <v>7.6308935604912947E-2</v>
      </c>
    </row>
    <row r="240" spans="1:59" x14ac:dyDescent="0.25">
      <c r="A240" t="s">
        <v>212</v>
      </c>
      <c r="B240" t="s">
        <v>170</v>
      </c>
      <c r="C240" t="s">
        <v>171</v>
      </c>
      <c r="D240" t="s">
        <v>172</v>
      </c>
      <c r="E240">
        <f>'Stromverbräuche Odyssee'!C237*1000</f>
        <v>4921.2999999999993</v>
      </c>
      <c r="F240">
        <f>'Stromverbräuche Odyssee'!D237*1000</f>
        <v>4576.9000000000005</v>
      </c>
      <c r="G240">
        <f>'Stromverbräuche Odyssee'!E237*1000</f>
        <v>3944.6</v>
      </c>
      <c r="H240">
        <f>'Stromverbräuche Odyssee'!F237*1000</f>
        <v>4797.6000000000004</v>
      </c>
      <c r="I240">
        <f>'Stromverbräuche Odyssee'!G237*1000</f>
        <v>4402.8</v>
      </c>
      <c r="J240">
        <f>'Stromverbräuche Odyssee'!H237*1000</f>
        <v>4296.8999999999996</v>
      </c>
      <c r="K240">
        <f>'Stromverbräuche Odyssee'!I237*1000</f>
        <v>4760.6000000000004</v>
      </c>
      <c r="L240">
        <f>'Stromverbräuche Odyssee'!J237*1000</f>
        <v>5104.5999999999995</v>
      </c>
      <c r="M240">
        <f>'Stromverbräuche Odyssee'!K237*1000</f>
        <v>5299</v>
      </c>
      <c r="N240">
        <f>'Stromverbräuche Odyssee'!L237*1000</f>
        <v>5345.4</v>
      </c>
      <c r="O240">
        <f>'Stromverbräuche Odyssee'!M237*1000</f>
        <v>5815.9</v>
      </c>
      <c r="P240">
        <f>'Stromverbräuche Odyssee'!N237*1000</f>
        <v>5404.3</v>
      </c>
      <c r="Q240">
        <f>'Stromverbräuche Odyssee'!O237*1000</f>
        <v>5432</v>
      </c>
      <c r="R240">
        <f>'Stromverbräuche Odyssee'!P237*1000</f>
        <v>5067.8</v>
      </c>
      <c r="S240">
        <f>'Stromverbräuche Odyssee'!Q237*1000</f>
        <v>4630.3999999999996</v>
      </c>
      <c r="T240">
        <f>'Stromverbräuche Odyssee'!R237*1000</f>
        <v>5238</v>
      </c>
      <c r="U240">
        <f>'Stromverbräuche Odyssee'!S237*1000</f>
        <v>6071.7999999999993</v>
      </c>
      <c r="V240">
        <f>'Stromverbräuche Odyssee'!T237*1000</f>
        <v>5295.4</v>
      </c>
      <c r="W240">
        <f>'Stromverbräuche Odyssee'!U237*1000</f>
        <v>4581.4000000000005</v>
      </c>
      <c r="X240">
        <f>'Stromverbräuche Odyssee'!V237*1000</f>
        <v>4954.9000000000005</v>
      </c>
      <c r="Y240">
        <f>'Stromverbräuche Odyssee'!W237*1000</f>
        <v>5097.2</v>
      </c>
      <c r="Z240">
        <f>'Stromverbräuche Odyssee'!X237*1000</f>
        <v>4910.5999999999995</v>
      </c>
      <c r="AA240">
        <f>'Stromverbräuche Odyssee'!Y237*1000</f>
        <v>5021.3</v>
      </c>
      <c r="AB240">
        <f>'Stromverbräuche Odyssee'!Z237*1000</f>
        <v>4997.0999999999995</v>
      </c>
      <c r="AC240">
        <f>'Stromverbräuche Odyssee'!AA237*1000</f>
        <v>4702.2000000000007</v>
      </c>
      <c r="AD240">
        <f>'Stromverbräuche Odyssee'!AB237*1000</f>
        <v>4638.0999999999995</v>
      </c>
      <c r="AE240">
        <f>'Stromverbräuche Odyssee'!AC237*1000</f>
        <v>4687.4000000000005</v>
      </c>
      <c r="AF240">
        <f>'Stromverbräuche Odyssee'!AD237*1000</f>
        <v>4588.3999999999996</v>
      </c>
      <c r="AG240">
        <f>'Stromverbräuche Odyssee'!AE237*1000</f>
        <v>4673.3999999999996</v>
      </c>
      <c r="AH240" t="e">
        <f>'Stromverbräuche Odyssee'!AF237*1000</f>
        <v>#VALUE!</v>
      </c>
    </row>
    <row r="241" spans="1:34" x14ac:dyDescent="0.25">
      <c r="A241" t="s">
        <v>212</v>
      </c>
      <c r="B241" t="s">
        <v>173</v>
      </c>
      <c r="C241" t="s">
        <v>171</v>
      </c>
      <c r="D241" t="s">
        <v>174</v>
      </c>
      <c r="E241">
        <f>'Stromverbräuche Odyssee'!C238*1000</f>
        <v>2347.1999999999998</v>
      </c>
      <c r="F241">
        <f>'Stromverbräuche Odyssee'!D238*1000</f>
        <v>2338.4</v>
      </c>
      <c r="G241">
        <f>'Stromverbräuche Odyssee'!E238*1000</f>
        <v>2669</v>
      </c>
      <c r="H241">
        <f>'Stromverbräuche Odyssee'!F238*1000</f>
        <v>2597.7000000000003</v>
      </c>
      <c r="I241">
        <f>'Stromverbräuche Odyssee'!G238*1000</f>
        <v>2546.3000000000002</v>
      </c>
      <c r="J241">
        <f>'Stromverbräuche Odyssee'!H238*1000</f>
        <v>2634.3</v>
      </c>
      <c r="K241">
        <f>'Stromverbräuche Odyssee'!I238*1000</f>
        <v>2993.5</v>
      </c>
      <c r="L241">
        <f>'Stromverbräuche Odyssee'!J238*1000</f>
        <v>2950.2999999999997</v>
      </c>
      <c r="M241">
        <f>'Stromverbräuche Odyssee'!K238*1000</f>
        <v>3112.2999999999997</v>
      </c>
      <c r="N241">
        <f>'Stromverbräuche Odyssee'!L238*1000</f>
        <v>3171.8</v>
      </c>
      <c r="O241">
        <f>'Stromverbräuche Odyssee'!M238*1000</f>
        <v>2974.2999999999997</v>
      </c>
      <c r="P241">
        <f>'Stromverbräuche Odyssee'!N238*1000</f>
        <v>3188.6</v>
      </c>
      <c r="Q241">
        <f>'Stromverbräuche Odyssee'!O238*1000</f>
        <v>3121.6</v>
      </c>
      <c r="R241">
        <f>'Stromverbräuche Odyssee'!P238*1000</f>
        <v>2960.9</v>
      </c>
      <c r="S241">
        <f>'Stromverbräuche Odyssee'!Q238*1000</f>
        <v>2815.7999999999997</v>
      </c>
      <c r="T241">
        <f>'Stromverbräuche Odyssee'!R238*1000</f>
        <v>2785.5</v>
      </c>
      <c r="U241">
        <f>'Stromverbräuche Odyssee'!S238*1000</f>
        <v>2849.2000000000003</v>
      </c>
      <c r="V241">
        <f>'Stromverbräuche Odyssee'!T238*1000</f>
        <v>3359</v>
      </c>
      <c r="W241">
        <f>'Stromverbräuche Odyssee'!U238*1000</f>
        <v>6389</v>
      </c>
      <c r="X241">
        <f>'Stromverbräuche Odyssee'!V238*1000</f>
        <v>7737.3</v>
      </c>
      <c r="Y241">
        <f>'Stromverbräuche Odyssee'!W238*1000</f>
        <v>8138.5000000000009</v>
      </c>
      <c r="Z241">
        <f>'Stromverbräuche Odyssee'!X238*1000</f>
        <v>7793.5999999999995</v>
      </c>
      <c r="AA241">
        <f>'Stromverbräuche Odyssee'!Y238*1000</f>
        <v>8035.9</v>
      </c>
      <c r="AB241">
        <f>'Stromverbräuche Odyssee'!Z238*1000</f>
        <v>8397.2999999999993</v>
      </c>
      <c r="AC241">
        <f>'Stromverbräuche Odyssee'!AA238*1000</f>
        <v>8111.4999999999991</v>
      </c>
      <c r="AD241">
        <f>'Stromverbräuche Odyssee'!AB238*1000</f>
        <v>8159.2</v>
      </c>
      <c r="AE241">
        <f>'Stromverbräuche Odyssee'!AC238*1000</f>
        <v>8477.2999999999993</v>
      </c>
      <c r="AF241">
        <f>'Stromverbräuche Odyssee'!AD238*1000</f>
        <v>8525.5</v>
      </c>
      <c r="AG241">
        <f>'Stromverbräuche Odyssee'!AE238*1000</f>
        <v>9245</v>
      </c>
      <c r="AH241" t="e">
        <f>'Stromverbräuche Odyssee'!AF238*1000</f>
        <v>#VALUE!</v>
      </c>
    </row>
    <row r="242" spans="1:34" x14ac:dyDescent="0.25">
      <c r="A242" t="s">
        <v>212</v>
      </c>
      <c r="B242" t="s">
        <v>175</v>
      </c>
      <c r="C242" t="s">
        <v>171</v>
      </c>
      <c r="D242" t="s">
        <v>176</v>
      </c>
      <c r="E242">
        <f>'Stromverbräuche Odyssee'!C239*1000</f>
        <v>1242</v>
      </c>
      <c r="F242">
        <f>'Stromverbräuche Odyssee'!D239*1000</f>
        <v>1281.5</v>
      </c>
      <c r="G242">
        <f>'Stromverbräuche Odyssee'!E239*1000</f>
        <v>1263.7</v>
      </c>
      <c r="H242">
        <f>'Stromverbräuche Odyssee'!F239*1000</f>
        <v>1179.5999999999999</v>
      </c>
      <c r="I242">
        <f>'Stromverbräuche Odyssee'!G239*1000</f>
        <v>1230.0999999999999</v>
      </c>
      <c r="J242">
        <f>'Stromverbräuche Odyssee'!H239*1000</f>
        <v>1191.5</v>
      </c>
      <c r="K242">
        <f>'Stromverbräuche Odyssee'!I239*1000</f>
        <v>1261.3000000000002</v>
      </c>
      <c r="L242">
        <f>'Stromverbräuche Odyssee'!J239*1000</f>
        <v>1353.6999999999998</v>
      </c>
      <c r="M242">
        <f>'Stromverbräuche Odyssee'!K239*1000</f>
        <v>1392.3000000000002</v>
      </c>
      <c r="N242">
        <f>'Stromverbräuche Odyssee'!L239*1000</f>
        <v>1383.2</v>
      </c>
      <c r="O242">
        <f>'Stromverbräuche Odyssee'!M239*1000</f>
        <v>1622</v>
      </c>
      <c r="P242">
        <f>'Stromverbräuche Odyssee'!N239*1000</f>
        <v>1661.6</v>
      </c>
      <c r="Q242">
        <f>'Stromverbräuche Odyssee'!O239*1000</f>
        <v>1572.5</v>
      </c>
      <c r="R242">
        <f>'Stromverbräuche Odyssee'!P239*1000</f>
        <v>1485.4</v>
      </c>
      <c r="S242">
        <f>'Stromverbräuche Odyssee'!Q239*1000</f>
        <v>1448.8000000000002</v>
      </c>
      <c r="T242">
        <f>'Stromverbräuche Odyssee'!R239*1000</f>
        <v>1566.5</v>
      </c>
      <c r="U242">
        <f>'Stromverbräuche Odyssee'!S239*1000</f>
        <v>1663.2</v>
      </c>
      <c r="V242">
        <f>'Stromverbräuche Odyssee'!T239*1000</f>
        <v>1577.3999999999999</v>
      </c>
      <c r="W242">
        <f>'Stromverbräuche Odyssee'!U239*1000</f>
        <v>1531.7</v>
      </c>
      <c r="X242">
        <f>'Stromverbräuche Odyssee'!V239*1000</f>
        <v>1653.4</v>
      </c>
      <c r="Y242">
        <f>'Stromverbräuche Odyssee'!W239*1000</f>
        <v>1701.8</v>
      </c>
      <c r="Z242">
        <f>'Stromverbräuche Odyssee'!X239*1000</f>
        <v>1584</v>
      </c>
      <c r="AA242">
        <f>'Stromverbräuche Odyssee'!Y239*1000</f>
        <v>1669.6</v>
      </c>
      <c r="AB242">
        <f>'Stromverbräuche Odyssee'!Z239*1000</f>
        <v>1676.3</v>
      </c>
      <c r="AC242">
        <f>'Stromverbräuche Odyssee'!AA239*1000</f>
        <v>1598</v>
      </c>
      <c r="AD242">
        <f>'Stromverbräuche Odyssee'!AB239*1000</f>
        <v>1622.9</v>
      </c>
      <c r="AE242">
        <f>'Stromverbräuche Odyssee'!AC239*1000</f>
        <v>1662</v>
      </c>
      <c r="AF242">
        <f>'Stromverbräuche Odyssee'!AD239*1000</f>
        <v>1638.7</v>
      </c>
      <c r="AG242">
        <f>'Stromverbräuche Odyssee'!AE239*1000</f>
        <v>1673.3</v>
      </c>
      <c r="AH242" t="e">
        <f>'Stromverbräuche Odyssee'!AF239*1000</f>
        <v>#VALUE!</v>
      </c>
    </row>
    <row r="243" spans="1:34" x14ac:dyDescent="0.25">
      <c r="A243" t="s">
        <v>212</v>
      </c>
      <c r="B243" t="s">
        <v>177</v>
      </c>
      <c r="C243" t="s">
        <v>171</v>
      </c>
      <c r="D243" t="s">
        <v>178</v>
      </c>
      <c r="E243">
        <f>'Stromverbräuche Odyssee'!C240*1000</f>
        <v>2201.6</v>
      </c>
      <c r="F243">
        <f>'Stromverbräuche Odyssee'!D240*1000</f>
        <v>2584.9</v>
      </c>
      <c r="G243">
        <f>'Stromverbräuche Odyssee'!E240*1000</f>
        <v>2589.6</v>
      </c>
      <c r="H243">
        <f>'Stromverbräuche Odyssee'!F240*1000</f>
        <v>2829.2999999999997</v>
      </c>
      <c r="I243">
        <f>'Stromverbräuche Odyssee'!G240*1000</f>
        <v>2942.1</v>
      </c>
      <c r="J243">
        <f>'Stromverbräuche Odyssee'!H240*1000</f>
        <v>2938.7</v>
      </c>
      <c r="K243">
        <f>'Stromverbräuche Odyssee'!I240*1000</f>
        <v>3021.1</v>
      </c>
      <c r="L243">
        <f>'Stromverbräuche Odyssee'!J240*1000</f>
        <v>3071.4</v>
      </c>
      <c r="M243">
        <f>'Stromverbräuche Odyssee'!K240*1000</f>
        <v>3346.9</v>
      </c>
      <c r="N243">
        <f>'Stromverbräuche Odyssee'!L240*1000</f>
        <v>3220</v>
      </c>
      <c r="O243">
        <f>'Stromverbräuche Odyssee'!M240*1000</f>
        <v>2780.5</v>
      </c>
      <c r="P243">
        <f>'Stromverbräuche Odyssee'!N240*1000</f>
        <v>3206.6</v>
      </c>
      <c r="Q243">
        <f>'Stromverbräuche Odyssee'!O240*1000</f>
        <v>2941.7</v>
      </c>
      <c r="R243">
        <f>'Stromverbräuche Odyssee'!P240*1000</f>
        <v>2790.4</v>
      </c>
      <c r="S243">
        <f>'Stromverbräuche Odyssee'!Q240*1000</f>
        <v>2906.5</v>
      </c>
      <c r="T243">
        <f>'Stromverbräuche Odyssee'!R240*1000</f>
        <v>2953.5</v>
      </c>
      <c r="U243">
        <f>'Stromverbräuche Odyssee'!S240*1000</f>
        <v>2833.6</v>
      </c>
      <c r="V243">
        <f>'Stromverbräuche Odyssee'!T240*1000</f>
        <v>3569.7999999999997</v>
      </c>
      <c r="W243">
        <f>'Stromverbräuche Odyssee'!U240*1000</f>
        <v>4096.8999999999996</v>
      </c>
      <c r="X243">
        <f>'Stromverbräuche Odyssee'!V240*1000</f>
        <v>4550.7</v>
      </c>
      <c r="Y243">
        <f>'Stromverbräuche Odyssee'!W240*1000</f>
        <v>4621.7</v>
      </c>
      <c r="Z243">
        <f>'Stromverbräuche Odyssee'!X240*1000</f>
        <v>4525</v>
      </c>
      <c r="AA243">
        <f>'Stromverbräuche Odyssee'!Y240*1000</f>
        <v>4824</v>
      </c>
      <c r="AB243">
        <f>'Stromverbräuche Odyssee'!Z240*1000</f>
        <v>4930.3999999999996</v>
      </c>
      <c r="AC243">
        <f>'Stromverbräuche Odyssee'!AA240*1000</f>
        <v>4701.2</v>
      </c>
      <c r="AD243">
        <f>'Stromverbräuche Odyssee'!AB240*1000</f>
        <v>4807.1000000000004</v>
      </c>
      <c r="AE243">
        <f>'Stromverbräuche Odyssee'!AC240*1000</f>
        <v>4945.4000000000005</v>
      </c>
      <c r="AF243">
        <f>'Stromverbräuche Odyssee'!AD240*1000</f>
        <v>5027.5</v>
      </c>
      <c r="AG243">
        <f>'Stromverbräuche Odyssee'!AE240*1000</f>
        <v>5133.2000000000007</v>
      </c>
      <c r="AH243" t="e">
        <f>'Stromverbräuche Odyssee'!AF240*1000</f>
        <v>#VALUE!</v>
      </c>
    </row>
    <row r="244" spans="1:34" x14ac:dyDescent="0.25">
      <c r="A244" t="s">
        <v>212</v>
      </c>
      <c r="B244" t="s">
        <v>179</v>
      </c>
      <c r="C244" t="s">
        <v>171</v>
      </c>
      <c r="D244" t="s">
        <v>180</v>
      </c>
      <c r="E244">
        <f>'Stromverbräuche Odyssee'!C241*1000</f>
        <v>3315.2</v>
      </c>
      <c r="F244">
        <f>'Stromverbräuche Odyssee'!D241*1000</f>
        <v>3358.7</v>
      </c>
      <c r="G244">
        <f>'Stromverbräuche Odyssee'!E241*1000</f>
        <v>4418.3</v>
      </c>
      <c r="H244">
        <f>'Stromverbräuche Odyssee'!F241*1000</f>
        <v>3170.7000000000003</v>
      </c>
      <c r="I244">
        <f>'Stromverbräuche Odyssee'!G241*1000</f>
        <v>2812.5</v>
      </c>
      <c r="J244">
        <f>'Stromverbräuche Odyssee'!H241*1000</f>
        <v>2667</v>
      </c>
      <c r="K244">
        <f>'Stromverbräuche Odyssee'!I241*1000</f>
        <v>2767.7999999999997</v>
      </c>
      <c r="L244">
        <f>'Stromverbräuche Odyssee'!J241*1000</f>
        <v>2893.3</v>
      </c>
      <c r="M244">
        <f>'Stromverbräuche Odyssee'!K241*1000</f>
        <v>2405.1</v>
      </c>
      <c r="N244">
        <f>'Stromverbräuche Odyssee'!L241*1000</f>
        <v>2288.1</v>
      </c>
      <c r="O244">
        <f>'Stromverbräuche Odyssee'!M241*1000</f>
        <v>2032.2</v>
      </c>
      <c r="P244">
        <f>'Stromverbräuche Odyssee'!N241*1000</f>
        <v>1987.3</v>
      </c>
      <c r="Q244">
        <f>'Stromverbräuche Odyssee'!O241*1000</f>
        <v>1811.1999999999998</v>
      </c>
      <c r="R244">
        <f>'Stromverbräuche Odyssee'!P241*1000</f>
        <v>1689.7</v>
      </c>
      <c r="S244">
        <f>'Stromverbräuche Odyssee'!Q241*1000</f>
        <v>2217.8000000000002</v>
      </c>
      <c r="T244">
        <f>'Stromverbräuche Odyssee'!R241*1000</f>
        <v>2067.8999999999996</v>
      </c>
      <c r="U244">
        <f>'Stromverbräuche Odyssee'!S241*1000</f>
        <v>1604.5</v>
      </c>
      <c r="V244">
        <f>'Stromverbräuche Odyssee'!T241*1000</f>
        <v>1866.5</v>
      </c>
      <c r="W244">
        <f>'Stromverbräuche Odyssee'!U241*1000</f>
        <v>1925.6</v>
      </c>
      <c r="X244">
        <f>'Stromverbräuche Odyssee'!V241*1000</f>
        <v>2057.6</v>
      </c>
      <c r="Y244">
        <f>'Stromverbräuche Odyssee'!W241*1000</f>
        <v>2127.2000000000003</v>
      </c>
      <c r="Z244">
        <f>'Stromverbräuche Odyssee'!X241*1000</f>
        <v>1968.6</v>
      </c>
      <c r="AA244">
        <f>'Stromverbräuche Odyssee'!Y241*1000</f>
        <v>2093.1999999999998</v>
      </c>
      <c r="AB244">
        <f>'Stromverbräuche Odyssee'!Z241*1000</f>
        <v>2045.9</v>
      </c>
      <c r="AC244">
        <f>'Stromverbräuche Odyssee'!AA241*1000</f>
        <v>1937.3</v>
      </c>
      <c r="AD244">
        <f>'Stromverbräuche Odyssee'!AB241*1000</f>
        <v>1927.4</v>
      </c>
      <c r="AE244">
        <f>'Stromverbräuche Odyssee'!AC241*1000</f>
        <v>1967.7</v>
      </c>
      <c r="AF244">
        <f>'Stromverbräuche Odyssee'!AD241*1000</f>
        <v>1913.4</v>
      </c>
      <c r="AG244">
        <f>'Stromverbräuche Odyssee'!AE241*1000</f>
        <v>1913.7</v>
      </c>
      <c r="AH244" t="e">
        <f>'Stromverbräuche Odyssee'!AF241*1000</f>
        <v>#VALUE!</v>
      </c>
    </row>
    <row r="245" spans="1:34" x14ac:dyDescent="0.25">
      <c r="A245" t="s">
        <v>212</v>
      </c>
      <c r="B245" t="s">
        <v>181</v>
      </c>
      <c r="C245" t="s">
        <v>171</v>
      </c>
      <c r="D245" t="s">
        <v>182</v>
      </c>
      <c r="E245">
        <f>'Stromverbräuche Odyssee'!C242*1000</f>
        <v>3049</v>
      </c>
      <c r="F245">
        <f>'Stromverbräuche Odyssee'!D242*1000</f>
        <v>2986.6000000000004</v>
      </c>
      <c r="G245">
        <f>'Stromverbräuche Odyssee'!E242*1000</f>
        <v>3182.6</v>
      </c>
      <c r="H245">
        <f>'Stromverbräuche Odyssee'!F242*1000</f>
        <v>2293.8999999999996</v>
      </c>
      <c r="I245">
        <f>'Stromverbräuche Odyssee'!G242*1000</f>
        <v>2383</v>
      </c>
      <c r="J245">
        <f>'Stromverbräuche Odyssee'!H242*1000</f>
        <v>2262.1999999999998</v>
      </c>
      <c r="K245">
        <f>'Stromverbräuche Odyssee'!I242*1000</f>
        <v>2448.7000000000003</v>
      </c>
      <c r="L245">
        <f>'Stromverbräuche Odyssee'!J242*1000</f>
        <v>2578.9</v>
      </c>
      <c r="M245">
        <f>'Stromverbräuche Odyssee'!K242*1000</f>
        <v>2825.8999999999996</v>
      </c>
      <c r="N245">
        <f>'Stromverbräuche Odyssee'!L242*1000</f>
        <v>2737.2999999999997</v>
      </c>
      <c r="O245">
        <f>'Stromverbräuche Odyssee'!M242*1000</f>
        <v>2232.9</v>
      </c>
      <c r="P245">
        <f>'Stromverbräuche Odyssee'!N242*1000</f>
        <v>2327.9</v>
      </c>
      <c r="Q245">
        <f>'Stromverbräuche Odyssee'!O242*1000</f>
        <v>2090</v>
      </c>
      <c r="R245">
        <f>'Stromverbräuche Odyssee'!P242*1000</f>
        <v>1951.8</v>
      </c>
      <c r="S245">
        <f>'Stromverbräuche Odyssee'!Q242*1000</f>
        <v>2406.6</v>
      </c>
      <c r="T245">
        <f>'Stromverbräuche Odyssee'!R242*1000</f>
        <v>2185.9</v>
      </c>
      <c r="U245">
        <f>'Stromverbräuche Odyssee'!S242*1000</f>
        <v>1787.9</v>
      </c>
      <c r="V245">
        <f>'Stromverbräuche Odyssee'!T242*1000</f>
        <v>2056</v>
      </c>
      <c r="W245">
        <f>'Stromverbräuche Odyssee'!U242*1000</f>
        <v>2115.6999999999998</v>
      </c>
      <c r="X245">
        <f>'Stromverbräuche Odyssee'!V242*1000</f>
        <v>2151.6000000000004</v>
      </c>
      <c r="Y245">
        <f>'Stromverbräuche Odyssee'!W242*1000</f>
        <v>2125.1999999999998</v>
      </c>
      <c r="Z245">
        <f>'Stromverbräuche Odyssee'!X242*1000</f>
        <v>1860.8</v>
      </c>
      <c r="AA245">
        <f>'Stromverbräuche Odyssee'!Y242*1000</f>
        <v>1917.8999999999999</v>
      </c>
      <c r="AB245">
        <f>'Stromverbräuche Odyssee'!Z242*1000</f>
        <v>1837.2</v>
      </c>
      <c r="AC245">
        <f>'Stromverbräuche Odyssee'!AA242*1000</f>
        <v>1630.2</v>
      </c>
      <c r="AD245">
        <f>'Stromverbräuche Odyssee'!AB242*1000</f>
        <v>1602</v>
      </c>
      <c r="AE245">
        <f>'Stromverbräuche Odyssee'!AC242*1000</f>
        <v>1599.6</v>
      </c>
      <c r="AF245">
        <f>'Stromverbräuche Odyssee'!AD242*1000</f>
        <v>1547.1999999999998</v>
      </c>
      <c r="AG245">
        <f>'Stromverbräuche Odyssee'!AE242*1000</f>
        <v>1525.3000000000002</v>
      </c>
      <c r="AH245" t="e">
        <f>'Stromverbräuche Odyssee'!AF242*1000</f>
        <v>#VALUE!</v>
      </c>
    </row>
    <row r="246" spans="1:34" x14ac:dyDescent="0.25">
      <c r="A246" t="s">
        <v>212</v>
      </c>
      <c r="B246" t="s">
        <v>183</v>
      </c>
      <c r="C246" t="s">
        <v>2</v>
      </c>
      <c r="D246" t="s">
        <v>184</v>
      </c>
      <c r="E246">
        <f>E247-SUM(E239:E245)</f>
        <v>2290.7000000000007</v>
      </c>
      <c r="F246">
        <f t="shared" ref="F246" si="460">F247-SUM(F239:F245)</f>
        <v>2679</v>
      </c>
      <c r="G246">
        <f t="shared" ref="G246" si="461">G247-SUM(G239:G245)</f>
        <v>2509.2000000000007</v>
      </c>
      <c r="H246">
        <f t="shared" ref="H246" si="462">H247-SUM(H239:H245)</f>
        <v>3015.1999999999971</v>
      </c>
      <c r="I246">
        <f t="shared" ref="I246" si="463">I247-SUM(I239:I245)</f>
        <v>3036.1999999999971</v>
      </c>
      <c r="J246" s="29">
        <f t="shared" ref="J246" si="464">J247-SUM(J239:J245)</f>
        <v>3489.3999999999978</v>
      </c>
      <c r="K246" s="29">
        <f t="shared" ref="K246" si="465">K247-SUM(K239:K245)</f>
        <v>4131</v>
      </c>
      <c r="L246" s="29">
        <f t="shared" ref="L246" si="466">L247-SUM(L239:L245)</f>
        <v>4336.7999999999993</v>
      </c>
      <c r="M246" s="29">
        <f t="shared" ref="M246" si="467">M247-SUM(M239:M245)</f>
        <v>4201.5</v>
      </c>
      <c r="N246" s="29">
        <f t="shared" ref="N246" si="468">N247-SUM(N239:N245)</f>
        <v>4145.2000000000007</v>
      </c>
      <c r="O246" s="29">
        <f t="shared" ref="O246" si="469">O247-SUM(O239:O245)</f>
        <v>3132.2000000000007</v>
      </c>
      <c r="P246" s="29">
        <f t="shared" ref="P246" si="470">P247-SUM(P239:P245)</f>
        <v>6342.6999999999971</v>
      </c>
      <c r="Q246" s="29">
        <f t="shared" ref="Q246" si="471">Q247-SUM(Q239:Q245)</f>
        <v>7354</v>
      </c>
      <c r="R246" s="29">
        <f t="shared" ref="R246" si="472">R247-SUM(R239:R245)</f>
        <v>4887</v>
      </c>
      <c r="S246" s="29">
        <f t="shared" ref="S246" si="473">S247-SUM(S239:S245)</f>
        <v>5160.1000000000022</v>
      </c>
      <c r="T246" s="29">
        <f t="shared" ref="T246" si="474">T247-SUM(T239:T245)</f>
        <v>5156.6999999999971</v>
      </c>
      <c r="U246" s="29">
        <f t="shared" ref="U246" si="475">U247-SUM(U239:U245)</f>
        <v>4349.7999999999956</v>
      </c>
      <c r="V246" s="29">
        <f t="shared" ref="V246" si="476">V247-SUM(V239:V245)</f>
        <v>5597.9000000000015</v>
      </c>
      <c r="W246" s="29">
        <f t="shared" ref="W246" si="477">W247-SUM(W239:W245)</f>
        <v>3015.7000000000007</v>
      </c>
      <c r="X246" s="29">
        <f t="shared" ref="X246" si="478">X247-SUM(X239:X245)</f>
        <v>3786.5</v>
      </c>
      <c r="Y246" s="29">
        <f t="shared" ref="Y246" si="479">Y247-SUM(Y239:Y245)</f>
        <v>2376.3999999999978</v>
      </c>
      <c r="Z246" s="29">
        <f t="shared" ref="Z246" si="480">Z247-SUM(Z239:Z245)</f>
        <v>2220.4000000000051</v>
      </c>
      <c r="AA246" s="29">
        <f t="shared" ref="AA246" si="481">AA247-SUM(AA239:AA245)</f>
        <v>2294.0999999999985</v>
      </c>
      <c r="AB246" s="29">
        <f t="shared" ref="AB246" si="482">AB247-SUM(AB239:AB245)</f>
        <v>2171.7999999999993</v>
      </c>
      <c r="AC246" s="29">
        <f t="shared" ref="AC246" si="483">AC247-SUM(AC239:AC245)</f>
        <v>1978.5999999999985</v>
      </c>
      <c r="AD246" s="29">
        <f t="shared" ref="AD246" si="484">AD247-SUM(AD239:AD245)</f>
        <v>1903.2999999999956</v>
      </c>
      <c r="AE246" s="29">
        <f t="shared" ref="AE246" si="485">AE247-SUM(AE239:AE245)</f>
        <v>2776.5999999999985</v>
      </c>
      <c r="AF246" s="29">
        <f t="shared" ref="AF246" si="486">AF247-SUM(AF239:AF245)</f>
        <v>1731.2999999999993</v>
      </c>
      <c r="AG246" s="29">
        <f t="shared" ref="AG246" si="487">AG247-SUM(AG239:AG245)</f>
        <v>1201.0999999999985</v>
      </c>
      <c r="AH246" s="29" t="e">
        <f t="shared" ref="AH246" si="488">AH247-SUM(AH239:AH245)</f>
        <v>#VALUE!</v>
      </c>
    </row>
    <row r="247" spans="1:34" x14ac:dyDescent="0.25">
      <c r="A247" t="s">
        <v>212</v>
      </c>
      <c r="B247" t="s">
        <v>185</v>
      </c>
      <c r="C247" t="s">
        <v>2</v>
      </c>
      <c r="D247" t="s">
        <v>186</v>
      </c>
      <c r="E247" s="29">
        <f>'Energieverbrauch_GHD+A(Landw+F)'!C172</f>
        <v>20047</v>
      </c>
      <c r="F247" s="29">
        <f>'Energieverbrauch_GHD+A(Landw+F)'!D172</f>
        <v>20468</v>
      </c>
      <c r="G247" s="29">
        <f>'Energieverbrauch_GHD+A(Landw+F)'!E172</f>
        <v>21255</v>
      </c>
      <c r="H247" s="29">
        <f>'Energieverbrauch_GHD+A(Landw+F)'!F172</f>
        <v>21387</v>
      </c>
      <c r="I247" s="29">
        <f>'Energieverbrauch_GHD+A(Landw+F)'!G172</f>
        <v>20891</v>
      </c>
      <c r="J247" s="29">
        <f>'Energieverbrauch_GHD+A(Landw+F)'!H172</f>
        <v>20827</v>
      </c>
      <c r="K247" s="29">
        <f>'Energieverbrauch_GHD+A(Landw+F)'!I172</f>
        <v>22543</v>
      </c>
      <c r="L247" s="29">
        <f>'Energieverbrauch_GHD+A(Landw+F)'!J172</f>
        <v>23490</v>
      </c>
      <c r="M247" s="29">
        <f>'Energieverbrauch_GHD+A(Landw+F)'!K172</f>
        <v>24536</v>
      </c>
      <c r="N247" s="29">
        <f>'Energieverbrauch_GHD+A(Landw+F)'!L172</f>
        <v>24255</v>
      </c>
      <c r="O247" s="29">
        <f>'Energieverbrauch_GHD+A(Landw+F)'!M172</f>
        <v>22702</v>
      </c>
      <c r="P247" s="29">
        <f>'Energieverbrauch_GHD+A(Landw+F)'!N172</f>
        <v>26352</v>
      </c>
      <c r="Q247" s="29">
        <f>'Energieverbrauch_GHD+A(Landw+F)'!O172</f>
        <v>26439</v>
      </c>
      <c r="R247" s="29">
        <f>'Energieverbrauch_GHD+A(Landw+F)'!P172</f>
        <v>22748</v>
      </c>
      <c r="S247" s="29">
        <f>'Energieverbrauch_GHD+A(Landw+F)'!Q172</f>
        <v>23681</v>
      </c>
      <c r="T247" s="29">
        <f>'Energieverbrauch_GHD+A(Landw+F)'!R172</f>
        <v>24095</v>
      </c>
      <c r="U247" s="29">
        <f>'Energieverbrauch_GHD+A(Landw+F)'!S172</f>
        <v>23209</v>
      </c>
      <c r="V247" s="29">
        <f>'Energieverbrauch_GHD+A(Landw+F)'!T172</f>
        <v>25405</v>
      </c>
      <c r="W247" s="29">
        <f>'Energieverbrauch_GHD+A(Landw+F)'!U172</f>
        <v>25792</v>
      </c>
      <c r="X247" s="29">
        <f>'Energieverbrauch_GHD+A(Landw+F)'!V172</f>
        <v>29025</v>
      </c>
      <c r="Y247" s="29">
        <f>'Energieverbrauch_GHD+A(Landw+F)'!W172</f>
        <v>28360</v>
      </c>
      <c r="Z247" s="29">
        <f>'Energieverbrauch_GHD+A(Landw+F)'!X172</f>
        <v>26849</v>
      </c>
      <c r="AA247" s="29">
        <f>'Energieverbrauch_GHD+A(Landw+F)'!Y172</f>
        <v>27952</v>
      </c>
      <c r="AB247" s="29">
        <f>'Energieverbrauch_GHD+A(Landw+F)'!Z172</f>
        <v>28115</v>
      </c>
      <c r="AC247" s="29">
        <f>'Energieverbrauch_GHD+A(Landw+F)'!AA172</f>
        <v>26597</v>
      </c>
      <c r="AD247" s="29">
        <f>'Energieverbrauch_GHD+A(Landw+F)'!AB172</f>
        <v>26662</v>
      </c>
      <c r="AE247" s="29">
        <f>'Energieverbrauch_GHD+A(Landw+F)'!AC172</f>
        <v>28185</v>
      </c>
      <c r="AF247" s="29">
        <f>'Energieverbrauch_GHD+A(Landw+F)'!AD172</f>
        <v>27033</v>
      </c>
      <c r="AG247" s="29">
        <f>'Energieverbrauch_GHD+A(Landw+F)'!AE172</f>
        <v>27460.48</v>
      </c>
      <c r="AH247" s="29">
        <f>'Energieverbrauch_GHD+A(Landw+F)'!AF172</f>
        <v>27505</v>
      </c>
    </row>
    <row r="248" spans="1:34" x14ac:dyDescent="0.25">
      <c r="A248" t="s">
        <v>213</v>
      </c>
      <c r="B248" t="s">
        <v>168</v>
      </c>
      <c r="C248" t="s">
        <v>2</v>
      </c>
      <c r="D248" t="s">
        <v>169</v>
      </c>
    </row>
    <row r="249" spans="1:34" x14ac:dyDescent="0.25">
      <c r="A249" t="s">
        <v>213</v>
      </c>
      <c r="B249" t="s">
        <v>170</v>
      </c>
      <c r="C249" t="s">
        <v>171</v>
      </c>
      <c r="D249" t="s">
        <v>172</v>
      </c>
    </row>
    <row r="250" spans="1:34" x14ac:dyDescent="0.25">
      <c r="A250" t="s">
        <v>213</v>
      </c>
      <c r="B250" t="s">
        <v>173</v>
      </c>
      <c r="C250" t="s">
        <v>171</v>
      </c>
      <c r="D250" t="s">
        <v>174</v>
      </c>
    </row>
    <row r="251" spans="1:34" x14ac:dyDescent="0.25">
      <c r="A251" t="s">
        <v>213</v>
      </c>
      <c r="B251" t="s">
        <v>175</v>
      </c>
      <c r="C251" t="s">
        <v>171</v>
      </c>
      <c r="D251" t="s">
        <v>176</v>
      </c>
    </row>
    <row r="252" spans="1:34" x14ac:dyDescent="0.25">
      <c r="A252" t="s">
        <v>213</v>
      </c>
      <c r="B252" t="s">
        <v>177</v>
      </c>
      <c r="C252" t="s">
        <v>171</v>
      </c>
      <c r="D252" t="s">
        <v>178</v>
      </c>
    </row>
    <row r="253" spans="1:34" x14ac:dyDescent="0.25">
      <c r="A253" t="s">
        <v>213</v>
      </c>
      <c r="B253" t="s">
        <v>179</v>
      </c>
      <c r="C253" t="s">
        <v>171</v>
      </c>
      <c r="D253" t="s">
        <v>180</v>
      </c>
    </row>
    <row r="254" spans="1:34" x14ac:dyDescent="0.25">
      <c r="A254" t="s">
        <v>213</v>
      </c>
      <c r="B254" t="s">
        <v>181</v>
      </c>
      <c r="C254" t="s">
        <v>171</v>
      </c>
      <c r="D254" t="s">
        <v>182</v>
      </c>
    </row>
    <row r="255" spans="1:34" x14ac:dyDescent="0.25">
      <c r="A255" t="s">
        <v>213</v>
      </c>
      <c r="B255" t="s">
        <v>183</v>
      </c>
      <c r="C255" t="s">
        <v>2</v>
      </c>
      <c r="D255" t="s">
        <v>184</v>
      </c>
    </row>
    <row r="256" spans="1:34" x14ac:dyDescent="0.25">
      <c r="A256" t="s">
        <v>213</v>
      </c>
      <c r="B256" t="s">
        <v>185</v>
      </c>
      <c r="C256" t="s">
        <v>2</v>
      </c>
      <c r="D256" t="s">
        <v>186</v>
      </c>
    </row>
    <row r="257" spans="1:47" x14ac:dyDescent="0.25">
      <c r="A257" t="s">
        <v>214</v>
      </c>
      <c r="B257" t="s">
        <v>168</v>
      </c>
      <c r="C257" t="s">
        <v>2</v>
      </c>
      <c r="D257" t="s">
        <v>169</v>
      </c>
      <c r="AK257" s="36" t="e">
        <f>W257/W265</f>
        <v>#DIV/0!</v>
      </c>
      <c r="AL257" s="36" t="e">
        <f t="shared" ref="AL257:AU257" si="489">X257/X265</f>
        <v>#DIV/0!</v>
      </c>
      <c r="AM257" s="36" t="e">
        <f t="shared" si="489"/>
        <v>#DIV/0!</v>
      </c>
      <c r="AN257" s="36" t="e">
        <f t="shared" si="489"/>
        <v>#DIV/0!</v>
      </c>
      <c r="AO257" s="36" t="e">
        <f t="shared" si="489"/>
        <v>#DIV/0!</v>
      </c>
      <c r="AP257" s="36" t="e">
        <f t="shared" si="489"/>
        <v>#DIV/0!</v>
      </c>
      <c r="AQ257" s="36" t="e">
        <f t="shared" si="489"/>
        <v>#DIV/0!</v>
      </c>
      <c r="AR257" s="36" t="e">
        <f t="shared" si="489"/>
        <v>#DIV/0!</v>
      </c>
      <c r="AS257" s="36" t="e">
        <f t="shared" si="489"/>
        <v>#DIV/0!</v>
      </c>
      <c r="AT257" s="36" t="e">
        <f t="shared" si="489"/>
        <v>#DIV/0!</v>
      </c>
      <c r="AU257" s="36" t="e">
        <f t="shared" si="489"/>
        <v>#DIV/0!</v>
      </c>
    </row>
    <row r="258" spans="1:47" x14ac:dyDescent="0.25">
      <c r="A258" t="s">
        <v>214</v>
      </c>
      <c r="B258" t="s">
        <v>170</v>
      </c>
      <c r="C258" t="s">
        <v>171</v>
      </c>
      <c r="D258" t="s">
        <v>172</v>
      </c>
      <c r="E258" t="str">
        <f>'Stromverbräuche Odyssee'!C246</f>
        <v>n.a.</v>
      </c>
      <c r="F258" t="str">
        <f>'Stromverbräuche Odyssee'!D246</f>
        <v>n.a.</v>
      </c>
      <c r="G258" t="str">
        <f>'Stromverbräuche Odyssee'!E246</f>
        <v>n.a.</v>
      </c>
      <c r="H258" t="str">
        <f>'Stromverbräuche Odyssee'!F246</f>
        <v>n.a.</v>
      </c>
      <c r="I258" t="str">
        <f>'Stromverbräuche Odyssee'!G246</f>
        <v>n.a.</v>
      </c>
      <c r="J258" t="str">
        <f>'Stromverbräuche Odyssee'!H246</f>
        <v>n.a.</v>
      </c>
      <c r="K258" t="str">
        <f>'Stromverbräuche Odyssee'!I246</f>
        <v>n.a.</v>
      </c>
      <c r="L258" t="str">
        <f>'Stromverbräuche Odyssee'!J246</f>
        <v>n.a.</v>
      </c>
      <c r="M258" t="str">
        <f>'Stromverbräuche Odyssee'!K246</f>
        <v>n.a.</v>
      </c>
      <c r="N258" t="str">
        <f>'Stromverbräuche Odyssee'!L246</f>
        <v>n.a.</v>
      </c>
      <c r="O258">
        <f>'Stromverbräuche Odyssee'!M246*1000</f>
        <v>3573.4</v>
      </c>
      <c r="P258">
        <f>'Stromverbräuche Odyssee'!N246*1000</f>
        <v>3688.7</v>
      </c>
      <c r="Q258">
        <f>'Stromverbräuche Odyssee'!O246*1000</f>
        <v>3695.1</v>
      </c>
      <c r="R258">
        <f>'Stromverbräuche Odyssee'!P246*1000</f>
        <v>3832.9</v>
      </c>
      <c r="S258">
        <f>'Stromverbräuche Odyssee'!Q246*1000</f>
        <v>3959.7000000000003</v>
      </c>
      <c r="T258">
        <f>'Stromverbräuche Odyssee'!R246*1000</f>
        <v>4075.5</v>
      </c>
      <c r="U258">
        <f>'Stromverbräuche Odyssee'!S246*1000</f>
        <v>4316.3999999999996</v>
      </c>
      <c r="V258">
        <f>'Stromverbräuche Odyssee'!T246*1000</f>
        <v>4168.4000000000005</v>
      </c>
      <c r="W258">
        <f>'Stromverbräuche Odyssee'!U246*1000</f>
        <v>3809.5</v>
      </c>
      <c r="X258">
        <f>'Stromverbräuche Odyssee'!V246*1000</f>
        <v>3482.2000000000003</v>
      </c>
      <c r="Y258">
        <f>'Stromverbräuche Odyssee'!W246*1000</f>
        <v>3652.2999999999997</v>
      </c>
      <c r="Z258">
        <f>'Stromverbräuche Odyssee'!X246*1000</f>
        <v>3749.2999999999997</v>
      </c>
      <c r="AA258">
        <f>'Stromverbräuche Odyssee'!Y246*1000</f>
        <v>3817.8</v>
      </c>
      <c r="AB258">
        <f>'Stromverbräuche Odyssee'!Z246*1000</f>
        <v>3657.5</v>
      </c>
      <c r="AC258">
        <f>'Stromverbräuche Odyssee'!AA246*1000</f>
        <v>3448.3</v>
      </c>
      <c r="AD258">
        <f>'Stromverbräuche Odyssee'!AB246*1000</f>
        <v>3694.9</v>
      </c>
      <c r="AE258">
        <f>'Stromverbräuche Odyssee'!AC246*1000</f>
        <v>3785.5</v>
      </c>
      <c r="AF258">
        <f>'Stromverbräuche Odyssee'!AD246*1000</f>
        <v>3944.7999999999997</v>
      </c>
      <c r="AG258">
        <f>'Stromverbräuche Odyssee'!AE246*1000</f>
        <v>3451.6</v>
      </c>
      <c r="AH258" t="e">
        <f>'Stromverbräuche Odyssee'!AF246*1000</f>
        <v>#VALUE!</v>
      </c>
    </row>
    <row r="259" spans="1:47" x14ac:dyDescent="0.25">
      <c r="A259" t="s">
        <v>214</v>
      </c>
      <c r="B259" t="s">
        <v>173</v>
      </c>
      <c r="C259" t="s">
        <v>171</v>
      </c>
      <c r="D259" t="s">
        <v>174</v>
      </c>
      <c r="E259" t="str">
        <f>'Stromverbräuche Odyssee'!C247</f>
        <v>n.a.</v>
      </c>
      <c r="F259" t="str">
        <f>'Stromverbräuche Odyssee'!D247</f>
        <v>n.a.</v>
      </c>
      <c r="G259" t="str">
        <f>'Stromverbräuche Odyssee'!E247</f>
        <v>n.a.</v>
      </c>
      <c r="H259" t="str">
        <f>'Stromverbräuche Odyssee'!F247</f>
        <v>n.a.</v>
      </c>
      <c r="I259" t="str">
        <f>'Stromverbräuche Odyssee'!G247</f>
        <v>n.a.</v>
      </c>
      <c r="J259" t="str">
        <f>'Stromverbräuche Odyssee'!H247</f>
        <v>n.a.</v>
      </c>
      <c r="K259" t="str">
        <f>'Stromverbräuche Odyssee'!I247</f>
        <v>n.a.</v>
      </c>
      <c r="L259" t="str">
        <f>'Stromverbräuche Odyssee'!J247</f>
        <v>n.a.</v>
      </c>
      <c r="M259" t="str">
        <f>'Stromverbräuche Odyssee'!K247</f>
        <v>n.a.</v>
      </c>
      <c r="N259" t="str">
        <f>'Stromverbräuche Odyssee'!L247</f>
        <v>n.a.</v>
      </c>
      <c r="O259">
        <f>'Stromverbräuche Odyssee'!M247*1000</f>
        <v>6522.2</v>
      </c>
      <c r="P259">
        <f>'Stromverbräuche Odyssee'!N247*1000</f>
        <v>6718.9</v>
      </c>
      <c r="Q259">
        <f>'Stromverbräuche Odyssee'!O247*1000</f>
        <v>6753</v>
      </c>
      <c r="R259">
        <f>'Stromverbräuche Odyssee'!P247*1000</f>
        <v>7227.5999999999995</v>
      </c>
      <c r="S259">
        <f>'Stromverbräuche Odyssee'!Q247*1000</f>
        <v>7514.2</v>
      </c>
      <c r="T259">
        <f>'Stromverbräuche Odyssee'!R247*1000</f>
        <v>7842.1</v>
      </c>
      <c r="U259">
        <f>'Stromverbräuche Odyssee'!S247*1000</f>
        <v>7614.4</v>
      </c>
      <c r="V259">
        <f>'Stromverbräuche Odyssee'!T247*1000</f>
        <v>7441.5</v>
      </c>
      <c r="W259">
        <f>'Stromverbräuche Odyssee'!U247*1000</f>
        <v>7741</v>
      </c>
      <c r="X259">
        <f>'Stromverbräuche Odyssee'!V247*1000</f>
        <v>7905.4000000000005</v>
      </c>
      <c r="Y259">
        <f>'Stromverbräuche Odyssee'!W247*1000</f>
        <v>8301.7000000000007</v>
      </c>
      <c r="Z259">
        <f>'Stromverbräuche Odyssee'!X247*1000</f>
        <v>7741.7</v>
      </c>
      <c r="AA259">
        <f>'Stromverbräuche Odyssee'!Y247*1000</f>
        <v>7452</v>
      </c>
      <c r="AB259">
        <f>'Stromverbräuche Odyssee'!Z247*1000</f>
        <v>7915.3</v>
      </c>
      <c r="AC259">
        <f>'Stromverbräuche Odyssee'!AA247*1000</f>
        <v>7887.5</v>
      </c>
      <c r="AD259">
        <f>'Stromverbräuche Odyssee'!AB247*1000</f>
        <v>8021.4</v>
      </c>
      <c r="AE259">
        <f>'Stromverbräuche Odyssee'!AC247*1000</f>
        <v>8218</v>
      </c>
      <c r="AF259">
        <f>'Stromverbräuche Odyssee'!AD247*1000</f>
        <v>7189.5</v>
      </c>
      <c r="AG259">
        <f>'Stromverbräuche Odyssee'!AE247*1000</f>
        <v>6156.4</v>
      </c>
      <c r="AH259" t="e">
        <f>'Stromverbräuche Odyssee'!AF247*1000</f>
        <v>#VALUE!</v>
      </c>
    </row>
    <row r="260" spans="1:47" x14ac:dyDescent="0.25">
      <c r="A260" t="s">
        <v>214</v>
      </c>
      <c r="B260" t="s">
        <v>175</v>
      </c>
      <c r="C260" t="s">
        <v>171</v>
      </c>
      <c r="D260" t="s">
        <v>176</v>
      </c>
      <c r="E260" t="str">
        <f>'Stromverbräuche Odyssee'!C248</f>
        <v>n.a.</v>
      </c>
      <c r="F260" t="str">
        <f>'Stromverbräuche Odyssee'!D248</f>
        <v>n.a.</v>
      </c>
      <c r="G260" t="str">
        <f>'Stromverbräuche Odyssee'!E248</f>
        <v>n.a.</v>
      </c>
      <c r="H260" t="str">
        <f>'Stromverbräuche Odyssee'!F248</f>
        <v>n.a.</v>
      </c>
      <c r="I260" t="str">
        <f>'Stromverbräuche Odyssee'!G248</f>
        <v>n.a.</v>
      </c>
      <c r="J260" t="str">
        <f>'Stromverbräuche Odyssee'!H248</f>
        <v>n.a.</v>
      </c>
      <c r="K260" t="str">
        <f>'Stromverbräuche Odyssee'!I248</f>
        <v>n.a.</v>
      </c>
      <c r="L260" t="str">
        <f>'Stromverbräuche Odyssee'!J248</f>
        <v>n.a.</v>
      </c>
      <c r="M260" t="str">
        <f>'Stromverbräuche Odyssee'!K248</f>
        <v>n.a.</v>
      </c>
      <c r="N260" t="str">
        <f>'Stromverbräuche Odyssee'!L248</f>
        <v>n.a.</v>
      </c>
      <c r="O260">
        <f>'Stromverbräuche Odyssee'!M248*1000</f>
        <v>1906.7</v>
      </c>
      <c r="P260">
        <f>'Stromverbräuche Odyssee'!N248*1000</f>
        <v>1967.7</v>
      </c>
      <c r="Q260">
        <f>'Stromverbräuche Odyssee'!O248*1000</f>
        <v>1967.8</v>
      </c>
      <c r="R260">
        <f>'Stromverbräuche Odyssee'!P248*1000</f>
        <v>2110.6</v>
      </c>
      <c r="S260">
        <f>'Stromverbräuche Odyssee'!Q248*1000</f>
        <v>2077.7999999999997</v>
      </c>
      <c r="T260">
        <f>'Stromverbräuche Odyssee'!R248*1000</f>
        <v>2084.2999999999997</v>
      </c>
      <c r="U260">
        <f>'Stromverbräuche Odyssee'!S248*1000</f>
        <v>2077.7000000000003</v>
      </c>
      <c r="V260">
        <f>'Stromverbräuche Odyssee'!T248*1000</f>
        <v>2121.1000000000004</v>
      </c>
      <c r="W260">
        <f>'Stromverbräuche Odyssee'!U248*1000</f>
        <v>2444.3000000000002</v>
      </c>
      <c r="X260">
        <f>'Stromverbräuche Odyssee'!V248*1000</f>
        <v>2454.6999999999998</v>
      </c>
      <c r="Y260">
        <f>'Stromverbräuche Odyssee'!W248*1000</f>
        <v>2264.5</v>
      </c>
      <c r="Z260">
        <f>'Stromverbräuche Odyssee'!X248*1000</f>
        <v>2265.5</v>
      </c>
      <c r="AA260">
        <f>'Stromverbräuche Odyssee'!Y248*1000</f>
        <v>2426.4</v>
      </c>
      <c r="AB260">
        <f>'Stromverbräuche Odyssee'!Z248*1000</f>
        <v>2300</v>
      </c>
      <c r="AC260">
        <f>'Stromverbräuche Odyssee'!AA248*1000</f>
        <v>2038.1</v>
      </c>
      <c r="AD260">
        <f>'Stromverbräuche Odyssee'!AB248*1000</f>
        <v>1929.4</v>
      </c>
      <c r="AE260">
        <f>'Stromverbräuche Odyssee'!AC248*1000</f>
        <v>1976.6999999999998</v>
      </c>
      <c r="AF260">
        <f>'Stromverbräuche Odyssee'!AD248*1000</f>
        <v>2029.9999999999998</v>
      </c>
      <c r="AG260">
        <f>'Stromverbräuche Odyssee'!AE248*1000</f>
        <v>2093</v>
      </c>
      <c r="AH260" t="e">
        <f>'Stromverbräuche Odyssee'!AF248*1000</f>
        <v>#VALUE!</v>
      </c>
    </row>
    <row r="261" spans="1:47" x14ac:dyDescent="0.25">
      <c r="A261" t="s">
        <v>214</v>
      </c>
      <c r="B261" t="s">
        <v>177</v>
      </c>
      <c r="C261" t="s">
        <v>171</v>
      </c>
      <c r="D261" t="s">
        <v>178</v>
      </c>
      <c r="E261" t="str">
        <f>'Stromverbräuche Odyssee'!C249</f>
        <v>n.a.</v>
      </c>
      <c r="F261" t="str">
        <f>'Stromverbräuche Odyssee'!D249</f>
        <v>n.a.</v>
      </c>
      <c r="G261" t="str">
        <f>'Stromverbräuche Odyssee'!E249</f>
        <v>n.a.</v>
      </c>
      <c r="H261" t="str">
        <f>'Stromverbräuche Odyssee'!F249</f>
        <v>n.a.</v>
      </c>
      <c r="I261" t="str">
        <f>'Stromverbräuche Odyssee'!G249</f>
        <v>n.a.</v>
      </c>
      <c r="J261" t="str">
        <f>'Stromverbräuche Odyssee'!H249</f>
        <v>n.a.</v>
      </c>
      <c r="K261" t="str">
        <f>'Stromverbräuche Odyssee'!I249</f>
        <v>n.a.</v>
      </c>
      <c r="L261" t="str">
        <f>'Stromverbräuche Odyssee'!J249</f>
        <v>n.a.</v>
      </c>
      <c r="M261" t="str">
        <f>'Stromverbräuche Odyssee'!K249</f>
        <v>n.a.</v>
      </c>
      <c r="N261" t="str">
        <f>'Stromverbräuche Odyssee'!L249</f>
        <v>n.a.</v>
      </c>
      <c r="O261">
        <f>'Stromverbräuche Odyssee'!M249*1000</f>
        <v>2294.2999999999997</v>
      </c>
      <c r="P261">
        <f>'Stromverbräuche Odyssee'!N249*1000</f>
        <v>2358.6</v>
      </c>
      <c r="Q261">
        <f>'Stromverbräuche Odyssee'!O249*1000</f>
        <v>2332.1999999999998</v>
      </c>
      <c r="R261">
        <f>'Stromverbräuche Odyssee'!P249*1000</f>
        <v>2301.6999999999998</v>
      </c>
      <c r="S261">
        <f>'Stromverbräuche Odyssee'!Q249*1000</f>
        <v>1950.8000000000002</v>
      </c>
      <c r="T261">
        <f>'Stromverbräuche Odyssee'!R249*1000</f>
        <v>2030.5</v>
      </c>
      <c r="U261">
        <f>'Stromverbräuche Odyssee'!S249*1000</f>
        <v>2090.1999999999998</v>
      </c>
      <c r="V261">
        <f>'Stromverbräuche Odyssee'!T249*1000</f>
        <v>2132.2999999999997</v>
      </c>
      <c r="W261">
        <f>'Stromverbräuche Odyssee'!U249*1000</f>
        <v>2533.4</v>
      </c>
      <c r="X261">
        <f>'Stromverbräuche Odyssee'!V249*1000</f>
        <v>2661.7000000000003</v>
      </c>
      <c r="Y261">
        <f>'Stromverbräuche Odyssee'!W249*1000</f>
        <v>2808.5</v>
      </c>
      <c r="Z261">
        <f>'Stromverbräuche Odyssee'!X249*1000</f>
        <v>2802.8</v>
      </c>
      <c r="AA261">
        <f>'Stromverbräuche Odyssee'!Y249*1000</f>
        <v>3007.8999999999996</v>
      </c>
      <c r="AB261">
        <f>'Stromverbräuche Odyssee'!Z249*1000</f>
        <v>2898.6</v>
      </c>
      <c r="AC261">
        <f>'Stromverbräuche Odyssee'!AA249*1000</f>
        <v>2649.5</v>
      </c>
      <c r="AD261">
        <f>'Stromverbräuche Odyssee'!AB249*1000</f>
        <v>2707.3</v>
      </c>
      <c r="AE261">
        <f>'Stromverbräuche Odyssee'!AC249*1000</f>
        <v>2773.6</v>
      </c>
      <c r="AF261">
        <f>'Stromverbräuche Odyssee'!AD249*1000</f>
        <v>2698.3</v>
      </c>
      <c r="AG261">
        <f>'Stromverbräuche Odyssee'!AE249*1000</f>
        <v>2324.3999999999996</v>
      </c>
      <c r="AH261" t="e">
        <f>'Stromverbräuche Odyssee'!AF249*1000</f>
        <v>#VALUE!</v>
      </c>
    </row>
    <row r="262" spans="1:47" x14ac:dyDescent="0.25">
      <c r="A262" t="s">
        <v>214</v>
      </c>
      <c r="B262" t="s">
        <v>179</v>
      </c>
      <c r="C262" t="s">
        <v>171</v>
      </c>
      <c r="D262" t="s">
        <v>180</v>
      </c>
      <c r="E262" t="str">
        <f>'Stromverbräuche Odyssee'!C250</f>
        <v>n.a.</v>
      </c>
      <c r="F262" t="str">
        <f>'Stromverbräuche Odyssee'!D250</f>
        <v>n.a.</v>
      </c>
      <c r="G262" t="str">
        <f>'Stromverbräuche Odyssee'!E250</f>
        <v>n.a.</v>
      </c>
      <c r="H262" t="str">
        <f>'Stromverbräuche Odyssee'!F250</f>
        <v>n.a.</v>
      </c>
      <c r="I262" t="str">
        <f>'Stromverbräuche Odyssee'!G250</f>
        <v>n.a.</v>
      </c>
      <c r="J262" t="str">
        <f>'Stromverbräuche Odyssee'!H250</f>
        <v>n.a.</v>
      </c>
      <c r="K262" t="str">
        <f>'Stromverbräuche Odyssee'!I250</f>
        <v>n.a.</v>
      </c>
      <c r="L262" t="str">
        <f>'Stromverbräuche Odyssee'!J250</f>
        <v>n.a.</v>
      </c>
      <c r="M262" t="str">
        <f>'Stromverbräuche Odyssee'!K250</f>
        <v>n.a.</v>
      </c>
      <c r="N262" t="str">
        <f>'Stromverbräuche Odyssee'!L250</f>
        <v>n.a.</v>
      </c>
      <c r="O262">
        <f>'Stromverbräuche Odyssee'!M250*1000</f>
        <v>1214.9000000000001</v>
      </c>
      <c r="P262">
        <f>'Stromverbräuche Odyssee'!N250*1000</f>
        <v>1253.6000000000001</v>
      </c>
      <c r="Q262">
        <f>'Stromverbräuche Odyssee'!O250*1000</f>
        <v>1264.8999999999999</v>
      </c>
      <c r="R262">
        <f>'Stromverbräuche Odyssee'!P250*1000</f>
        <v>1342.9</v>
      </c>
      <c r="S262">
        <f>'Stromverbräuche Odyssee'!Q250*1000</f>
        <v>1439.2</v>
      </c>
      <c r="T262">
        <f>'Stromverbräuche Odyssee'!R250*1000</f>
        <v>1427.3</v>
      </c>
      <c r="U262">
        <f>'Stromverbräuche Odyssee'!S250*1000</f>
        <v>1451.1000000000001</v>
      </c>
      <c r="V262">
        <f>'Stromverbräuche Odyssee'!T250*1000</f>
        <v>1505.5</v>
      </c>
      <c r="W262">
        <f>'Stromverbräuche Odyssee'!U250*1000</f>
        <v>1410.8</v>
      </c>
      <c r="X262">
        <f>'Stromverbräuche Odyssee'!V250*1000</f>
        <v>1518.3</v>
      </c>
      <c r="Y262">
        <f>'Stromverbräuche Odyssee'!W250*1000</f>
        <v>1539.5</v>
      </c>
      <c r="Z262">
        <f>'Stromverbräuche Odyssee'!X250*1000</f>
        <v>1539.6000000000001</v>
      </c>
      <c r="AA262">
        <f>'Stromverbräuche Odyssee'!Y250*1000</f>
        <v>1559.5</v>
      </c>
      <c r="AB262">
        <f>'Stromverbräuche Odyssee'!Z250*1000</f>
        <v>1591.6999999999998</v>
      </c>
      <c r="AC262">
        <f>'Stromverbräuche Odyssee'!AA250*1000</f>
        <v>1434.3999999999999</v>
      </c>
      <c r="AD262">
        <f>'Stromverbräuche Odyssee'!AB250*1000</f>
        <v>1469.7</v>
      </c>
      <c r="AE262">
        <f>'Stromverbräuche Odyssee'!AC250*1000</f>
        <v>1505.7</v>
      </c>
      <c r="AF262">
        <f>'Stromverbräuche Odyssee'!AD250*1000</f>
        <v>1552.5</v>
      </c>
      <c r="AG262">
        <f>'Stromverbräuche Odyssee'!AE250*1000</f>
        <v>1523.3000000000002</v>
      </c>
      <c r="AH262" t="e">
        <f>'Stromverbräuche Odyssee'!AF250*1000</f>
        <v>#VALUE!</v>
      </c>
    </row>
    <row r="263" spans="1:47" x14ac:dyDescent="0.25">
      <c r="A263" t="s">
        <v>214</v>
      </c>
      <c r="B263" t="s">
        <v>181</v>
      </c>
      <c r="C263" t="s">
        <v>171</v>
      </c>
      <c r="D263" t="s">
        <v>182</v>
      </c>
      <c r="E263" t="str">
        <f>'Stromverbräuche Odyssee'!C251</f>
        <v>n.a.</v>
      </c>
      <c r="F263" t="str">
        <f>'Stromverbräuche Odyssee'!D251</f>
        <v>n.a.</v>
      </c>
      <c r="G263" t="str">
        <f>'Stromverbräuche Odyssee'!E251</f>
        <v>n.a.</v>
      </c>
      <c r="H263" t="str">
        <f>'Stromverbräuche Odyssee'!F251</f>
        <v>n.a.</v>
      </c>
      <c r="I263" t="str">
        <f>'Stromverbräuche Odyssee'!G251</f>
        <v>n.a.</v>
      </c>
      <c r="J263" t="str">
        <f>'Stromverbräuche Odyssee'!H251</f>
        <v>n.a.</v>
      </c>
      <c r="K263" t="str">
        <f>'Stromverbräuche Odyssee'!I251</f>
        <v>n.a.</v>
      </c>
      <c r="L263" t="str">
        <f>'Stromverbräuche Odyssee'!J251</f>
        <v>n.a.</v>
      </c>
      <c r="M263" t="str">
        <f>'Stromverbräuche Odyssee'!K251</f>
        <v>n.a.</v>
      </c>
      <c r="N263" t="str">
        <f>'Stromverbräuche Odyssee'!L251</f>
        <v>n.a.</v>
      </c>
      <c r="O263">
        <f>'Stromverbräuche Odyssee'!M251*1000</f>
        <v>82.100000000000009</v>
      </c>
      <c r="P263">
        <f>'Stromverbräuche Odyssee'!N251*1000</f>
        <v>84.7</v>
      </c>
      <c r="Q263">
        <f>'Stromverbräuche Odyssee'!O251*1000</f>
        <v>82.9</v>
      </c>
      <c r="R263">
        <f>'Stromverbräuche Odyssee'!P251*1000</f>
        <v>78.600000000000009</v>
      </c>
      <c r="S263">
        <f>'Stromverbräuche Odyssee'!Q251*1000</f>
        <v>81</v>
      </c>
      <c r="T263">
        <f>'Stromverbräuche Odyssee'!R251*1000</f>
        <v>81.699999999999989</v>
      </c>
      <c r="U263">
        <f>'Stromverbräuche Odyssee'!S251*1000</f>
        <v>85.5</v>
      </c>
      <c r="V263">
        <f>'Stromverbräuche Odyssee'!T251*1000</f>
        <v>89.1</v>
      </c>
      <c r="W263">
        <f>'Stromverbräuche Odyssee'!U251*1000</f>
        <v>114.7</v>
      </c>
      <c r="X263">
        <f>'Stromverbräuche Odyssee'!V251*1000</f>
        <v>118.8</v>
      </c>
      <c r="Y263">
        <f>'Stromverbräuche Odyssee'!W251*1000</f>
        <v>127</v>
      </c>
      <c r="Z263">
        <f>'Stromverbräuche Odyssee'!X251*1000</f>
        <v>134.9</v>
      </c>
      <c r="AA263">
        <f>'Stromverbräuche Odyssee'!Y251*1000</f>
        <v>151.79999999999998</v>
      </c>
      <c r="AB263">
        <f>'Stromverbräuche Odyssee'!Z251*1000</f>
        <v>140.69999999999999</v>
      </c>
      <c r="AC263">
        <f>'Stromverbräuche Odyssee'!AA251*1000</f>
        <v>121.80000000000001</v>
      </c>
      <c r="AD263">
        <f>'Stromverbräuche Odyssee'!AB251*1000</f>
        <v>125.2</v>
      </c>
      <c r="AE263">
        <f>'Stromverbräuche Odyssee'!AC251*1000</f>
        <v>128.30000000000001</v>
      </c>
      <c r="AF263">
        <f>'Stromverbräuche Odyssee'!AD251*1000</f>
        <v>129.70000000000002</v>
      </c>
      <c r="AG263">
        <f>'Stromverbräuche Odyssee'!AE251*1000</f>
        <v>127.90000000000002</v>
      </c>
      <c r="AH263" t="e">
        <f>'Stromverbräuche Odyssee'!AF251*1000</f>
        <v>#VALUE!</v>
      </c>
    </row>
    <row r="264" spans="1:47" x14ac:dyDescent="0.25">
      <c r="A264" t="s">
        <v>214</v>
      </c>
      <c r="B264" t="s">
        <v>183</v>
      </c>
      <c r="C264" t="s">
        <v>2</v>
      </c>
      <c r="D264" t="s">
        <v>184</v>
      </c>
    </row>
    <row r="265" spans="1:47" x14ac:dyDescent="0.25">
      <c r="A265" t="s">
        <v>214</v>
      </c>
      <c r="B265" t="s">
        <v>185</v>
      </c>
      <c r="D265" t="s">
        <v>186</v>
      </c>
    </row>
    <row r="266" spans="1:47" x14ac:dyDescent="0.25">
      <c r="A266" t="s">
        <v>215</v>
      </c>
      <c r="B266" t="s">
        <v>168</v>
      </c>
      <c r="C266" t="s">
        <v>2</v>
      </c>
      <c r="D266" t="s">
        <v>169</v>
      </c>
    </row>
    <row r="267" spans="1:47" x14ac:dyDescent="0.25">
      <c r="A267" t="s">
        <v>215</v>
      </c>
      <c r="B267" t="s">
        <v>170</v>
      </c>
      <c r="C267" t="s">
        <v>171</v>
      </c>
      <c r="D267" t="s">
        <v>172</v>
      </c>
    </row>
    <row r="268" spans="1:47" x14ac:dyDescent="0.25">
      <c r="A268" t="s">
        <v>215</v>
      </c>
      <c r="B268" t="s">
        <v>173</v>
      </c>
      <c r="C268" t="s">
        <v>171</v>
      </c>
      <c r="D268" t="s">
        <v>174</v>
      </c>
    </row>
    <row r="269" spans="1:47" x14ac:dyDescent="0.25">
      <c r="A269" t="s">
        <v>215</v>
      </c>
      <c r="B269" t="s">
        <v>175</v>
      </c>
      <c r="C269" t="s">
        <v>171</v>
      </c>
      <c r="D269" t="s">
        <v>176</v>
      </c>
    </row>
    <row r="270" spans="1:47" x14ac:dyDescent="0.25">
      <c r="A270" t="s">
        <v>215</v>
      </c>
      <c r="B270" t="s">
        <v>177</v>
      </c>
      <c r="C270" t="s">
        <v>171</v>
      </c>
      <c r="D270" t="s">
        <v>178</v>
      </c>
    </row>
    <row r="271" spans="1:47" x14ac:dyDescent="0.25">
      <c r="A271" t="s">
        <v>215</v>
      </c>
      <c r="B271" t="s">
        <v>179</v>
      </c>
      <c r="C271" t="s">
        <v>171</v>
      </c>
      <c r="D271" t="s">
        <v>180</v>
      </c>
    </row>
    <row r="272" spans="1:47" x14ac:dyDescent="0.25">
      <c r="A272" t="s">
        <v>215</v>
      </c>
      <c r="B272" t="s">
        <v>181</v>
      </c>
      <c r="C272" t="s">
        <v>171</v>
      </c>
      <c r="D272" t="s">
        <v>182</v>
      </c>
    </row>
    <row r="273" spans="1:4" x14ac:dyDescent="0.25">
      <c r="A273" t="s">
        <v>215</v>
      </c>
      <c r="B273" t="s">
        <v>183</v>
      </c>
      <c r="C273" t="s">
        <v>2</v>
      </c>
      <c r="D273" t="s">
        <v>184</v>
      </c>
    </row>
    <row r="274" spans="1:4" x14ac:dyDescent="0.25">
      <c r="A274" t="s">
        <v>215</v>
      </c>
      <c r="B274" t="s">
        <v>185</v>
      </c>
      <c r="D274" t="s">
        <v>186</v>
      </c>
    </row>
    <row r="275" spans="1:4" x14ac:dyDescent="0.25">
      <c r="A275" t="s">
        <v>216</v>
      </c>
      <c r="B275" t="s">
        <v>168</v>
      </c>
      <c r="C275" t="s">
        <v>2</v>
      </c>
      <c r="D275" t="s">
        <v>169</v>
      </c>
    </row>
    <row r="276" spans="1:4" x14ac:dyDescent="0.25">
      <c r="A276" t="s">
        <v>216</v>
      </c>
      <c r="B276" t="s">
        <v>170</v>
      </c>
      <c r="C276" t="s">
        <v>171</v>
      </c>
      <c r="D276" t="s">
        <v>172</v>
      </c>
    </row>
    <row r="277" spans="1:4" x14ac:dyDescent="0.25">
      <c r="A277" t="s">
        <v>216</v>
      </c>
      <c r="B277" t="s">
        <v>173</v>
      </c>
      <c r="C277" t="s">
        <v>171</v>
      </c>
      <c r="D277" t="s">
        <v>174</v>
      </c>
    </row>
    <row r="278" spans="1:4" x14ac:dyDescent="0.25">
      <c r="A278" t="s">
        <v>216</v>
      </c>
      <c r="B278" t="s">
        <v>175</v>
      </c>
      <c r="C278" t="s">
        <v>171</v>
      </c>
      <c r="D278" t="s">
        <v>176</v>
      </c>
    </row>
    <row r="279" spans="1:4" x14ac:dyDescent="0.25">
      <c r="A279" t="s">
        <v>216</v>
      </c>
      <c r="B279" t="s">
        <v>177</v>
      </c>
      <c r="C279" t="s">
        <v>171</v>
      </c>
      <c r="D279" t="s">
        <v>178</v>
      </c>
    </row>
    <row r="280" spans="1:4" x14ac:dyDescent="0.25">
      <c r="A280" t="s">
        <v>216</v>
      </c>
      <c r="B280" t="s">
        <v>179</v>
      </c>
      <c r="C280" t="s">
        <v>171</v>
      </c>
      <c r="D280" t="s">
        <v>180</v>
      </c>
    </row>
    <row r="281" spans="1:4" x14ac:dyDescent="0.25">
      <c r="A281" t="s">
        <v>216</v>
      </c>
      <c r="B281" t="s">
        <v>181</v>
      </c>
      <c r="C281" t="s">
        <v>171</v>
      </c>
      <c r="D281" t="s">
        <v>182</v>
      </c>
    </row>
    <row r="282" spans="1:4" x14ac:dyDescent="0.25">
      <c r="A282" t="s">
        <v>216</v>
      </c>
      <c r="B282" t="s">
        <v>183</v>
      </c>
      <c r="C282" t="s">
        <v>2</v>
      </c>
      <c r="D282" t="s">
        <v>184</v>
      </c>
    </row>
    <row r="283" spans="1:4" x14ac:dyDescent="0.25">
      <c r="A283" t="s">
        <v>216</v>
      </c>
      <c r="B283" t="s">
        <v>185</v>
      </c>
      <c r="C283" t="s">
        <v>2</v>
      </c>
      <c r="D283" t="s">
        <v>186</v>
      </c>
    </row>
    <row r="284" spans="1:4" x14ac:dyDescent="0.25">
      <c r="A284" t="s">
        <v>217</v>
      </c>
      <c r="B284" t="s">
        <v>168</v>
      </c>
      <c r="C284" t="s">
        <v>2</v>
      </c>
      <c r="D284" t="s">
        <v>169</v>
      </c>
    </row>
    <row r="285" spans="1:4" x14ac:dyDescent="0.25">
      <c r="A285" t="s">
        <v>217</v>
      </c>
      <c r="B285" t="s">
        <v>170</v>
      </c>
      <c r="C285" t="s">
        <v>171</v>
      </c>
      <c r="D285" t="s">
        <v>172</v>
      </c>
    </row>
    <row r="286" spans="1:4" x14ac:dyDescent="0.25">
      <c r="A286" t="s">
        <v>217</v>
      </c>
      <c r="B286" t="s">
        <v>173</v>
      </c>
      <c r="C286" t="s">
        <v>171</v>
      </c>
      <c r="D286" t="s">
        <v>174</v>
      </c>
    </row>
    <row r="287" spans="1:4" x14ac:dyDescent="0.25">
      <c r="A287" t="s">
        <v>217</v>
      </c>
      <c r="B287" t="s">
        <v>175</v>
      </c>
      <c r="C287" t="s">
        <v>171</v>
      </c>
      <c r="D287" t="s">
        <v>176</v>
      </c>
    </row>
    <row r="288" spans="1:4" x14ac:dyDescent="0.25">
      <c r="A288" t="s">
        <v>217</v>
      </c>
      <c r="B288" t="s">
        <v>177</v>
      </c>
      <c r="C288" t="s">
        <v>171</v>
      </c>
      <c r="D288" t="s">
        <v>178</v>
      </c>
    </row>
    <row r="289" spans="1:4" x14ac:dyDescent="0.25">
      <c r="A289" t="s">
        <v>217</v>
      </c>
      <c r="B289" t="s">
        <v>179</v>
      </c>
      <c r="C289" t="s">
        <v>171</v>
      </c>
      <c r="D289" t="s">
        <v>180</v>
      </c>
    </row>
    <row r="290" spans="1:4" x14ac:dyDescent="0.25">
      <c r="A290" t="s">
        <v>217</v>
      </c>
      <c r="B290" t="s">
        <v>181</v>
      </c>
      <c r="C290" t="s">
        <v>171</v>
      </c>
      <c r="D290" t="s">
        <v>182</v>
      </c>
    </row>
    <row r="291" spans="1:4" x14ac:dyDescent="0.25">
      <c r="A291" t="s">
        <v>217</v>
      </c>
      <c r="B291" t="s">
        <v>183</v>
      </c>
      <c r="C291" t="s">
        <v>2</v>
      </c>
      <c r="D291" t="s">
        <v>184</v>
      </c>
    </row>
    <row r="292" spans="1:4" x14ac:dyDescent="0.25">
      <c r="A292" t="s">
        <v>217</v>
      </c>
      <c r="B292" t="s">
        <v>185</v>
      </c>
      <c r="C292" t="s">
        <v>2</v>
      </c>
      <c r="D292" t="s">
        <v>186</v>
      </c>
    </row>
    <row r="293" spans="1:4" x14ac:dyDescent="0.25">
      <c r="A293" t="s">
        <v>218</v>
      </c>
      <c r="B293" t="s">
        <v>168</v>
      </c>
      <c r="C293" t="s">
        <v>2</v>
      </c>
      <c r="D293" t="s">
        <v>169</v>
      </c>
    </row>
    <row r="294" spans="1:4" x14ac:dyDescent="0.25">
      <c r="A294" t="s">
        <v>218</v>
      </c>
      <c r="B294" t="s">
        <v>170</v>
      </c>
      <c r="C294" t="s">
        <v>171</v>
      </c>
      <c r="D294" t="s">
        <v>172</v>
      </c>
    </row>
    <row r="295" spans="1:4" x14ac:dyDescent="0.25">
      <c r="A295" t="s">
        <v>218</v>
      </c>
      <c r="B295" t="s">
        <v>173</v>
      </c>
      <c r="C295" t="s">
        <v>171</v>
      </c>
      <c r="D295" t="s">
        <v>174</v>
      </c>
    </row>
    <row r="296" spans="1:4" x14ac:dyDescent="0.25">
      <c r="A296" t="s">
        <v>218</v>
      </c>
      <c r="B296" t="s">
        <v>175</v>
      </c>
      <c r="C296" t="s">
        <v>171</v>
      </c>
      <c r="D296" t="s">
        <v>176</v>
      </c>
    </row>
    <row r="297" spans="1:4" x14ac:dyDescent="0.25">
      <c r="A297" t="s">
        <v>218</v>
      </c>
      <c r="B297" t="s">
        <v>177</v>
      </c>
      <c r="C297" t="s">
        <v>171</v>
      </c>
      <c r="D297" t="s">
        <v>178</v>
      </c>
    </row>
    <row r="298" spans="1:4" x14ac:dyDescent="0.25">
      <c r="A298" t="s">
        <v>218</v>
      </c>
      <c r="B298" t="s">
        <v>179</v>
      </c>
      <c r="C298" t="s">
        <v>171</v>
      </c>
      <c r="D298" t="s">
        <v>180</v>
      </c>
    </row>
    <row r="299" spans="1:4" x14ac:dyDescent="0.25">
      <c r="A299" t="s">
        <v>218</v>
      </c>
      <c r="B299" t="s">
        <v>181</v>
      </c>
      <c r="C299" t="s">
        <v>171</v>
      </c>
      <c r="D299" t="s">
        <v>182</v>
      </c>
    </row>
    <row r="300" spans="1:4" x14ac:dyDescent="0.25">
      <c r="A300" t="s">
        <v>218</v>
      </c>
      <c r="B300" t="s">
        <v>183</v>
      </c>
      <c r="C300" t="s">
        <v>2</v>
      </c>
      <c r="D300" t="s">
        <v>184</v>
      </c>
    </row>
    <row r="301" spans="1:4" x14ac:dyDescent="0.25">
      <c r="A301" t="s">
        <v>218</v>
      </c>
      <c r="B301" t="s">
        <v>185</v>
      </c>
      <c r="C301" t="s">
        <v>2</v>
      </c>
      <c r="D301" t="s">
        <v>186</v>
      </c>
    </row>
    <row r="302" spans="1:4" x14ac:dyDescent="0.25">
      <c r="A302" t="s">
        <v>219</v>
      </c>
      <c r="B302" t="s">
        <v>168</v>
      </c>
      <c r="C302" t="s">
        <v>2</v>
      </c>
      <c r="D302" t="s">
        <v>169</v>
      </c>
    </row>
    <row r="303" spans="1:4" x14ac:dyDescent="0.25">
      <c r="A303" t="s">
        <v>219</v>
      </c>
      <c r="B303" t="s">
        <v>170</v>
      </c>
      <c r="C303" t="s">
        <v>171</v>
      </c>
      <c r="D303" t="s">
        <v>172</v>
      </c>
    </row>
    <row r="304" spans="1:4" x14ac:dyDescent="0.25">
      <c r="A304" t="s">
        <v>219</v>
      </c>
      <c r="B304" t="s">
        <v>173</v>
      </c>
      <c r="C304" t="s">
        <v>171</v>
      </c>
      <c r="D304" t="s">
        <v>174</v>
      </c>
    </row>
    <row r="305" spans="1:36" x14ac:dyDescent="0.25">
      <c r="A305" t="s">
        <v>219</v>
      </c>
      <c r="B305" t="s">
        <v>175</v>
      </c>
      <c r="C305" t="s">
        <v>171</v>
      </c>
      <c r="D305" t="s">
        <v>176</v>
      </c>
    </row>
    <row r="306" spans="1:36" x14ac:dyDescent="0.25">
      <c r="A306" t="s">
        <v>219</v>
      </c>
      <c r="B306" t="s">
        <v>177</v>
      </c>
      <c r="C306" t="s">
        <v>171</v>
      </c>
      <c r="D306" t="s">
        <v>178</v>
      </c>
    </row>
    <row r="307" spans="1:36" x14ac:dyDescent="0.25">
      <c r="A307" t="s">
        <v>219</v>
      </c>
      <c r="B307" t="s">
        <v>179</v>
      </c>
      <c r="C307" t="s">
        <v>171</v>
      </c>
      <c r="D307" t="s">
        <v>180</v>
      </c>
    </row>
    <row r="308" spans="1:36" x14ac:dyDescent="0.25">
      <c r="A308" t="s">
        <v>219</v>
      </c>
      <c r="B308" t="s">
        <v>181</v>
      </c>
      <c r="C308" t="s">
        <v>171</v>
      </c>
      <c r="D308" t="s">
        <v>182</v>
      </c>
    </row>
    <row r="309" spans="1:36" x14ac:dyDescent="0.25">
      <c r="A309" t="s">
        <v>219</v>
      </c>
      <c r="B309" t="s">
        <v>183</v>
      </c>
      <c r="C309" t="s">
        <v>2</v>
      </c>
      <c r="D309" t="s">
        <v>184</v>
      </c>
    </row>
    <row r="310" spans="1:36" x14ac:dyDescent="0.25">
      <c r="A310" t="s">
        <v>219</v>
      </c>
      <c r="B310" t="s">
        <v>185</v>
      </c>
      <c r="C310" t="s">
        <v>2</v>
      </c>
      <c r="D310" t="s">
        <v>186</v>
      </c>
    </row>
    <row r="318" spans="1:36" x14ac:dyDescent="0.25">
      <c r="B318" t="s">
        <v>168</v>
      </c>
      <c r="W318" s="31">
        <f t="shared" ref="W318:W323" si="490">MEDIAN(AK230,AK221,AK212,AK176,AK158,AK149,AK122,AK86,AK77,AK41,AK23)</f>
        <v>6.0396688307820599E-2</v>
      </c>
      <c r="X318" s="31">
        <f t="shared" ref="X318:AG318" si="491">MEDIAN(AL230,AL221,AL212,AL176,AL158,AL149,AL122,AL86,AL77,AL41,AL23)</f>
        <v>6.2123401889938853E-2</v>
      </c>
      <c r="Y318" s="31">
        <f t="shared" si="491"/>
        <v>4.7125770947626676E-2</v>
      </c>
      <c r="Z318" s="31">
        <f t="shared" si="491"/>
        <v>4.7250328935877883E-2</v>
      </c>
      <c r="AA318" s="31">
        <f t="shared" si="491"/>
        <v>4.72414932276181E-2</v>
      </c>
      <c r="AB318" s="31">
        <f t="shared" si="491"/>
        <v>5.5773490576544689E-2</v>
      </c>
      <c r="AC318" s="31">
        <f t="shared" si="491"/>
        <v>4.7034066996530739E-2</v>
      </c>
      <c r="AD318" s="31">
        <f t="shared" si="491"/>
        <v>4.7426450218848691E-2</v>
      </c>
      <c r="AE318" s="31">
        <f t="shared" si="491"/>
        <v>5.1256828080815664E-2</v>
      </c>
      <c r="AF318" s="31">
        <f t="shared" si="491"/>
        <v>5.7225172399695989E-2</v>
      </c>
      <c r="AG318" s="31">
        <f t="shared" si="491"/>
        <v>5.4800171448843901E-2</v>
      </c>
      <c r="AJ318" s="31">
        <f>MEDIAN(W318:AG318)</f>
        <v>5.1256828080815664E-2</v>
      </c>
    </row>
    <row r="319" spans="1:36" x14ac:dyDescent="0.25">
      <c r="B319" t="s">
        <v>170</v>
      </c>
      <c r="W319" s="31">
        <f t="shared" si="490"/>
        <v>0.25984871046518548</v>
      </c>
      <c r="X319" s="31">
        <f t="shared" ref="X319:X325" si="492">MEDIAN(AL231,AL222,AL213,AL177,AL159,AL150,AL123,AL87,AL78,AL42,AL24)</f>
        <v>0.26656475983302957</v>
      </c>
      <c r="Y319" s="31">
        <f t="shared" ref="Y319:Y325" si="493">MEDIAN(AM231,AM222,AM213,AM177,AM159,AM150,AM123,AM87,AM78,AM42,AM24)</f>
        <v>0.24770705389427769</v>
      </c>
      <c r="Z319" s="31">
        <f t="shared" ref="Z319:Z325" si="494">MEDIAN(AN231,AN222,AN213,AN177,AN159,AN150,AN123,AN87,AN78,AN42,AN24)</f>
        <v>0.2246051409104986</v>
      </c>
      <c r="AA319" s="31">
        <f t="shared" ref="AA319:AA325" si="495">MEDIAN(AO231,AO222,AO213,AO177,AO159,AO150,AO123,AO87,AO78,AO42,AO24)</f>
        <v>0.22212662032688335</v>
      </c>
      <c r="AB319" s="31">
        <f t="shared" ref="AB319:AB325" si="496">MEDIAN(AP231,AP222,AP213,AP177,AP159,AP150,AP123,AP87,AP78,AP42,AP24)</f>
        <v>0.21769478091819947</v>
      </c>
      <c r="AC319" s="31">
        <f t="shared" ref="AC319:AC325" si="497">MEDIAN(AQ231,AQ222,AQ213,AQ177,AQ159,AQ150,AQ123,AQ87,AQ78,AQ42,AQ24)</f>
        <v>0.20565599361068757</v>
      </c>
      <c r="AD319" s="31">
        <f t="shared" ref="AD319:AD325" si="498">MEDIAN(AR231,AR222,AR213,AR177,AR159,AR150,AR123,AR87,AR78,AR42,AR24)</f>
        <v>0.20374977135540515</v>
      </c>
      <c r="AE319" s="31">
        <f t="shared" ref="AE319:AE325" si="499">MEDIAN(AS231,AS222,AS213,AS177,AS159,AS150,AS123,AS87,AS78,AS42,AS24)</f>
        <v>0.21188353048225658</v>
      </c>
      <c r="AF319" s="31">
        <f t="shared" ref="AF319:AF325" si="500">MEDIAN(AT231,AT222,AT213,AT177,AT159,AT150,AT123,AT87,AT78,AT42,AT24)</f>
        <v>0.19756517834385359</v>
      </c>
      <c r="AG319" s="31">
        <f t="shared" ref="AG319:AG325" si="501">MEDIAN(AU231,AU222,AU213,AU177,AU159,AU150,AU123,AU87,AU78,AU42,AU24)</f>
        <v>0.19491815629066503</v>
      </c>
      <c r="AJ319" s="31">
        <f t="shared" ref="AJ319:AJ325" si="502">MEDIAN(W319:AG319)</f>
        <v>0.21769478091819947</v>
      </c>
    </row>
    <row r="320" spans="1:36" x14ac:dyDescent="0.25">
      <c r="B320" t="s">
        <v>173</v>
      </c>
      <c r="W320" s="31">
        <f t="shared" si="490"/>
        <v>0.21830368108923745</v>
      </c>
      <c r="X320" s="31">
        <f t="shared" si="492"/>
        <v>0.246727318967909</v>
      </c>
      <c r="Y320" s="31">
        <f t="shared" si="493"/>
        <v>0.25518792380822569</v>
      </c>
      <c r="Z320" s="31">
        <f t="shared" si="494"/>
        <v>0.20944293084458873</v>
      </c>
      <c r="AA320" s="31">
        <f t="shared" si="495"/>
        <v>0.1962257495590829</v>
      </c>
      <c r="AB320" s="31">
        <f t="shared" si="496"/>
        <v>0.1863295092798366</v>
      </c>
      <c r="AC320" s="31">
        <f t="shared" si="497"/>
        <v>0.17646118770109309</v>
      </c>
      <c r="AD320" s="31">
        <f t="shared" si="498"/>
        <v>0.21856525306770655</v>
      </c>
      <c r="AE320" s="31">
        <f t="shared" si="499"/>
        <v>0.25343529934018044</v>
      </c>
      <c r="AF320" s="31">
        <f t="shared" si="500"/>
        <v>0.21959402370468242</v>
      </c>
      <c r="AG320" s="31">
        <f t="shared" si="501"/>
        <v>0.21791844448447947</v>
      </c>
      <c r="AJ320" s="31">
        <f t="shared" si="502"/>
        <v>0.21830368108923745</v>
      </c>
    </row>
    <row r="321" spans="2:36" x14ac:dyDescent="0.25">
      <c r="B321" t="s">
        <v>175</v>
      </c>
      <c r="W321" s="31">
        <f t="shared" si="490"/>
        <v>9.0296154295333941E-2</v>
      </c>
      <c r="X321" s="31">
        <f t="shared" si="492"/>
        <v>9.3655256601394829E-2</v>
      </c>
      <c r="Y321" s="31">
        <f t="shared" si="493"/>
        <v>9.3068035943517313E-2</v>
      </c>
      <c r="Z321" s="31">
        <f t="shared" si="494"/>
        <v>9.3932529457708303E-2</v>
      </c>
      <c r="AA321" s="31">
        <f t="shared" si="495"/>
        <v>9.4045911047345762E-2</v>
      </c>
      <c r="AB321" s="31">
        <f t="shared" si="496"/>
        <v>9.4418938484574749E-2</v>
      </c>
      <c r="AC321" s="31">
        <f t="shared" si="497"/>
        <v>9.2395141695458496E-2</v>
      </c>
      <c r="AD321" s="31">
        <f t="shared" si="498"/>
        <v>9.5932434032992356E-2</v>
      </c>
      <c r="AE321" s="31">
        <f t="shared" si="499"/>
        <v>9.3897022970177005E-2</v>
      </c>
      <c r="AF321" s="31">
        <f t="shared" si="500"/>
        <v>0.10651343621011526</v>
      </c>
      <c r="AG321" s="31">
        <f t="shared" si="501"/>
        <v>0.10726844655276997</v>
      </c>
      <c r="AJ321" s="31">
        <f t="shared" si="502"/>
        <v>9.3932529457708303E-2</v>
      </c>
    </row>
    <row r="322" spans="2:36" x14ac:dyDescent="0.25">
      <c r="B322" t="s">
        <v>177</v>
      </c>
      <c r="W322" s="31">
        <f t="shared" si="490"/>
        <v>6.1159092262791113E-2</v>
      </c>
      <c r="X322" s="31">
        <f t="shared" si="492"/>
        <v>6.5582926685872192E-2</v>
      </c>
      <c r="Y322" s="31">
        <f t="shared" si="493"/>
        <v>6.123175542406311E-2</v>
      </c>
      <c r="Z322" s="31">
        <f t="shared" si="494"/>
        <v>6.8146165198660708E-2</v>
      </c>
      <c r="AA322" s="31">
        <f t="shared" si="495"/>
        <v>6.7395033865460946E-2</v>
      </c>
      <c r="AB322" s="31">
        <f t="shared" si="496"/>
        <v>7.6863475283800831E-2</v>
      </c>
      <c r="AC322" s="31">
        <f t="shared" si="497"/>
        <v>7.7174434948159759E-2</v>
      </c>
      <c r="AD322" s="31">
        <f t="shared" si="498"/>
        <v>7.8158428858651208E-2</v>
      </c>
      <c r="AE322" s="31">
        <f t="shared" si="499"/>
        <v>7.3591870741917517E-2</v>
      </c>
      <c r="AF322" s="31">
        <f t="shared" si="500"/>
        <v>7.2110442160542992E-2</v>
      </c>
      <c r="AG322" s="31">
        <f t="shared" si="501"/>
        <v>6.6654035696632377E-2</v>
      </c>
      <c r="AJ322" s="31">
        <f t="shared" si="502"/>
        <v>6.8146165198660708E-2</v>
      </c>
    </row>
    <row r="323" spans="2:36" x14ac:dyDescent="0.25">
      <c r="B323" t="s">
        <v>179</v>
      </c>
      <c r="W323" s="31">
        <f t="shared" si="490"/>
        <v>7.1021580875825233E-2</v>
      </c>
      <c r="X323" s="31">
        <f t="shared" si="492"/>
        <v>6.7439789475790726E-2</v>
      </c>
      <c r="Y323" s="31">
        <f t="shared" si="493"/>
        <v>6.7660723685716254E-2</v>
      </c>
      <c r="Z323" s="31">
        <f t="shared" si="494"/>
        <v>8.303428018360956E-2</v>
      </c>
      <c r="AA323" s="31">
        <f t="shared" si="495"/>
        <v>8.7600320764350606E-2</v>
      </c>
      <c r="AB323" s="31">
        <f t="shared" si="496"/>
        <v>8.4043330536809555E-2</v>
      </c>
      <c r="AC323" s="31">
        <f t="shared" si="497"/>
        <v>9.1900820445799752E-2</v>
      </c>
      <c r="AD323" s="31">
        <f t="shared" si="498"/>
        <v>8.1283294589517482E-2</v>
      </c>
      <c r="AE323" s="31">
        <f t="shared" si="499"/>
        <v>8.2158311087077204E-2</v>
      </c>
      <c r="AF323" s="31">
        <f t="shared" si="500"/>
        <v>8.1665880187763787E-2</v>
      </c>
      <c r="AG323" s="31">
        <f t="shared" si="501"/>
        <v>8.1042492150031079E-2</v>
      </c>
      <c r="AJ323" s="31">
        <f t="shared" si="502"/>
        <v>8.1665880187763787E-2</v>
      </c>
    </row>
    <row r="324" spans="2:36" x14ac:dyDescent="0.25">
      <c r="B324" t="s">
        <v>181</v>
      </c>
      <c r="W324" s="31">
        <f t="shared" ref="W324:W325" si="503">MEDIAN(AK236,AK227,AK218,AK182,AK164,AK155,AK128,AK92,AK83,AK47,AK29)</f>
        <v>3.5952111501578413E-2</v>
      </c>
      <c r="X324" s="31">
        <f t="shared" si="492"/>
        <v>3.7056852254688695E-2</v>
      </c>
      <c r="Y324" s="31">
        <f t="shared" si="493"/>
        <v>3.6337025770533202E-2</v>
      </c>
      <c r="Z324" s="31">
        <f t="shared" si="494"/>
        <v>4.1693439296584374E-2</v>
      </c>
      <c r="AA324" s="31">
        <f t="shared" si="495"/>
        <v>3.4391035748233323E-2</v>
      </c>
      <c r="AB324" s="31">
        <f t="shared" si="496"/>
        <v>3.3934314532766081E-2</v>
      </c>
      <c r="AC324" s="31">
        <f t="shared" si="497"/>
        <v>3.5001935832026584E-2</v>
      </c>
      <c r="AD324" s="31">
        <f t="shared" si="498"/>
        <v>3.3641733127889491E-2</v>
      </c>
      <c r="AE324" s="31">
        <f t="shared" si="499"/>
        <v>3.4076803813757786E-2</v>
      </c>
      <c r="AF324" s="31">
        <f t="shared" si="500"/>
        <v>3.4472234303056661E-2</v>
      </c>
      <c r="AG324" s="31">
        <f t="shared" si="501"/>
        <v>3.4013536254128916E-2</v>
      </c>
      <c r="AJ324" s="31">
        <f t="shared" si="502"/>
        <v>3.4472234303056661E-2</v>
      </c>
    </row>
    <row r="325" spans="2:36" x14ac:dyDescent="0.25">
      <c r="B325" t="s">
        <v>183</v>
      </c>
      <c r="W325" s="31">
        <f t="shared" si="503"/>
        <v>0.15108085313724373</v>
      </c>
      <c r="X325" s="31">
        <f t="shared" si="492"/>
        <v>0.11685578223293552</v>
      </c>
      <c r="Y325" s="31">
        <f t="shared" si="493"/>
        <v>0.11806807094071058</v>
      </c>
      <c r="Z325" s="31">
        <f t="shared" si="494"/>
        <v>0.15030594578014708</v>
      </c>
      <c r="AA325" s="31">
        <f t="shared" si="495"/>
        <v>0.13315561257654773</v>
      </c>
      <c r="AB325" s="31">
        <f t="shared" si="496"/>
        <v>0.15014429659105458</v>
      </c>
      <c r="AC325" s="31">
        <f t="shared" si="497"/>
        <v>0.1684323348227032</v>
      </c>
      <c r="AD325" s="31">
        <f t="shared" si="498"/>
        <v>0.1561256426600163</v>
      </c>
      <c r="AE325" s="31">
        <f t="shared" si="499"/>
        <v>0.13929328310566519</v>
      </c>
      <c r="AF325" s="31">
        <f t="shared" si="500"/>
        <v>0.14906800137563928</v>
      </c>
      <c r="AG325" s="31">
        <f t="shared" si="501"/>
        <v>0.14880282813618331</v>
      </c>
      <c r="AJ325" s="31">
        <f t="shared" si="502"/>
        <v>0.14906800137563928</v>
      </c>
    </row>
    <row r="326" spans="2:36" x14ac:dyDescent="0.25">
      <c r="B326" t="s">
        <v>185</v>
      </c>
      <c r="AJ326" s="31"/>
    </row>
    <row r="328" spans="2:36" x14ac:dyDescent="0.25">
      <c r="W328" s="31">
        <f>AVERAGE(AK230,AK221,AK212,AK176,AK158,AK149,AK122,AK86,AK77,AK41,AK23)</f>
        <v>6.75773702319864E-2</v>
      </c>
      <c r="X328" s="31">
        <f t="shared" ref="X328:AG328" si="504">AVERAGE(AL230,AL221,AL212,AL176,AL158,AL149,AL122,AL86,AL77,AL41,AL23)</f>
        <v>7.0649602855074198E-2</v>
      </c>
      <c r="Y328" s="31">
        <f t="shared" si="504"/>
        <v>7.0272766741229967E-2</v>
      </c>
      <c r="Z328" s="31">
        <f t="shared" si="504"/>
        <v>7.0681622352587722E-2</v>
      </c>
      <c r="AA328" s="31">
        <f t="shared" si="504"/>
        <v>6.8929065997850703E-2</v>
      </c>
      <c r="AB328" s="31">
        <f t="shared" si="504"/>
        <v>7.0961203809255177E-2</v>
      </c>
      <c r="AC328" s="31">
        <f t="shared" si="504"/>
        <v>7.2605543286832899E-2</v>
      </c>
      <c r="AD328" s="31">
        <f t="shared" si="504"/>
        <v>7.3645027767436338E-2</v>
      </c>
      <c r="AE328" s="31">
        <f t="shared" si="504"/>
        <v>7.527803054784532E-2</v>
      </c>
      <c r="AF328" s="31">
        <f t="shared" si="504"/>
        <v>7.5405603938776614E-2</v>
      </c>
      <c r="AG328" s="31">
        <f t="shared" si="504"/>
        <v>7.692563602765555E-2</v>
      </c>
      <c r="AJ328" s="31">
        <f>AVERAGE(W328:AG328)</f>
        <v>7.208467941423008E-2</v>
      </c>
    </row>
    <row r="329" spans="2:36" x14ac:dyDescent="0.25">
      <c r="W329" s="31">
        <f t="shared" ref="W329:W335" si="505">AVERAGE(AK231,AK222,AK213,AK177,AK159,AK150,AK123,AK87,AK78,AK42,AK24)</f>
        <v>0.26902283207433703</v>
      </c>
      <c r="X329" s="31">
        <f t="shared" ref="X329:X335" si="506">AVERAGE(AL231,AL222,AL213,AL177,AL159,AL150,AL123,AL87,AL78,AL42,AL24)</f>
        <v>0.25784434732661643</v>
      </c>
      <c r="Y329" s="31">
        <f t="shared" ref="Y329:Y335" si="507">AVERAGE(AM231,AM222,AM213,AM177,AM159,AM150,AM123,AM87,AM78,AM42,AM24)</f>
        <v>0.26216435528009513</v>
      </c>
      <c r="Z329" s="31">
        <f t="shared" ref="Z329:Z335" si="508">AVERAGE(AN231,AN222,AN213,AN177,AN159,AN150,AN123,AN87,AN78,AN42,AN24)</f>
        <v>0.24650841370437834</v>
      </c>
      <c r="AA329" s="31">
        <f t="shared" ref="AA329:AA335" si="509">AVERAGE(AO231,AO222,AO213,AO177,AO159,AO150,AO123,AO87,AO78,AO42,AO24)</f>
        <v>0.24510439008788901</v>
      </c>
      <c r="AB329" s="31">
        <f t="shared" ref="AB329:AB335" si="510">AVERAGE(AP231,AP222,AP213,AP177,AP159,AP150,AP123,AP87,AP78,AP42,AP24)</f>
        <v>0.24176706705094489</v>
      </c>
      <c r="AC329" s="31">
        <f t="shared" ref="AC329:AC335" si="511">AVERAGE(AQ231,AQ222,AQ213,AQ177,AQ159,AQ150,AQ123,AQ87,AQ78,AQ42,AQ24)</f>
        <v>0.22490158632693183</v>
      </c>
      <c r="AD329" s="31">
        <f t="shared" ref="AD329:AD335" si="512">AVERAGE(AR231,AR222,AR213,AR177,AR159,AR150,AR123,AR87,AR78,AR42,AR24)</f>
        <v>0.2133408134943808</v>
      </c>
      <c r="AE329" s="31">
        <f t="shared" ref="AE329:AE335" si="513">AVERAGE(AS231,AS222,AS213,AS177,AS159,AS150,AS123,AS87,AS78,AS42,AS24)</f>
        <v>0.21506379313679308</v>
      </c>
      <c r="AF329" s="31">
        <f t="shared" ref="AF329:AF335" si="514">AVERAGE(AT231,AT222,AT213,AT177,AT159,AT150,AT123,AT87,AT78,AT42,AT24)</f>
        <v>0.20815484003719309</v>
      </c>
      <c r="AG329" s="31">
        <f t="shared" ref="AG329:AG335" si="515">AVERAGE(AU231,AU222,AU213,AU177,AU159,AU150,AU123,AU87,AU78,AU42,AU24)</f>
        <v>0.20301142048609327</v>
      </c>
      <c r="AJ329" s="31">
        <f t="shared" ref="AJ329:AJ335" si="516">AVERAGE(W329:AG329)</f>
        <v>0.23517125990960477</v>
      </c>
    </row>
    <row r="330" spans="2:36" x14ac:dyDescent="0.25">
      <c r="W330" s="31">
        <f>AVERAGE(AK232,AK223,AK214,AK178,AK160,AK151,AK124,AK88,AK79,AK43,AK25)</f>
        <v>0.2158407010369037</v>
      </c>
      <c r="X330" s="31">
        <f t="shared" si="506"/>
        <v>0.22061477524086778</v>
      </c>
      <c r="Y330" s="31">
        <f t="shared" si="507"/>
        <v>0.22200272329616288</v>
      </c>
      <c r="Z330" s="31">
        <f t="shared" si="508"/>
        <v>0.22741056902995063</v>
      </c>
      <c r="AA330" s="31">
        <f t="shared" si="509"/>
        <v>0.22186130231241774</v>
      </c>
      <c r="AB330" s="31">
        <f t="shared" si="510"/>
        <v>0.21758294860142566</v>
      </c>
      <c r="AC330" s="31">
        <f t="shared" si="511"/>
        <v>0.21311762016891728</v>
      </c>
      <c r="AD330" s="31">
        <f t="shared" si="512"/>
        <v>0.22691555093588889</v>
      </c>
      <c r="AE330" s="31">
        <f t="shared" si="513"/>
        <v>0.23887064855125806</v>
      </c>
      <c r="AF330" s="31">
        <f t="shared" si="514"/>
        <v>0.23794460375138654</v>
      </c>
      <c r="AG330" s="31">
        <f t="shared" si="515"/>
        <v>0.2462952192167836</v>
      </c>
      <c r="AJ330" s="31">
        <f t="shared" si="516"/>
        <v>0.22622333292199662</v>
      </c>
    </row>
    <row r="331" spans="2:36" x14ac:dyDescent="0.25">
      <c r="W331" s="31">
        <f t="shared" si="505"/>
        <v>9.4334570597425282E-2</v>
      </c>
      <c r="X331" s="31">
        <f t="shared" si="506"/>
        <v>9.6319851707975468E-2</v>
      </c>
      <c r="Y331" s="31">
        <f t="shared" si="507"/>
        <v>9.969914425381686E-2</v>
      </c>
      <c r="Z331" s="31">
        <f t="shared" si="508"/>
        <v>0.10130823712583209</v>
      </c>
      <c r="AA331" s="31">
        <f t="shared" si="509"/>
        <v>9.9992095723572524E-2</v>
      </c>
      <c r="AB331" s="31">
        <f t="shared" si="510"/>
        <v>9.7758201662267397E-2</v>
      </c>
      <c r="AC331" s="31">
        <f t="shared" si="511"/>
        <v>9.8625370113796323E-2</v>
      </c>
      <c r="AD331" s="31">
        <f t="shared" si="512"/>
        <v>9.7963090249957765E-2</v>
      </c>
      <c r="AE331" s="31">
        <f t="shared" si="513"/>
        <v>9.6420562178149108E-2</v>
      </c>
      <c r="AF331" s="31">
        <f t="shared" si="514"/>
        <v>0.10097338092217818</v>
      </c>
      <c r="AG331" s="31">
        <f t="shared" si="515"/>
        <v>9.9408555336755619E-2</v>
      </c>
      <c r="AJ331" s="31">
        <f t="shared" si="516"/>
        <v>9.8436641806520606E-2</v>
      </c>
    </row>
    <row r="332" spans="2:36" x14ac:dyDescent="0.25">
      <c r="W332" s="31">
        <f>AVERAGE(AK234,AK225,AK216,AK180,AK162,AK153,AK126,AK90,AK81,AK45,AK27)</f>
        <v>6.9161085950694284E-2</v>
      </c>
      <c r="X332" s="31">
        <f t="shared" si="506"/>
        <v>7.203311854549177E-2</v>
      </c>
      <c r="Y332" s="31">
        <f t="shared" si="507"/>
        <v>6.9503256450901399E-2</v>
      </c>
      <c r="Z332" s="31">
        <f t="shared" si="508"/>
        <v>7.4853461060157889E-2</v>
      </c>
      <c r="AA332" s="31">
        <f t="shared" si="509"/>
        <v>7.4304368690174399E-2</v>
      </c>
      <c r="AB332" s="31">
        <f t="shared" si="510"/>
        <v>7.4085595496985693E-2</v>
      </c>
      <c r="AC332" s="31">
        <f t="shared" si="511"/>
        <v>7.2203607214825619E-2</v>
      </c>
      <c r="AD332" s="31">
        <f t="shared" si="512"/>
        <v>7.4587210121036626E-2</v>
      </c>
      <c r="AE332" s="31">
        <f t="shared" si="513"/>
        <v>7.0426755708862379E-2</v>
      </c>
      <c r="AF332" s="31">
        <f t="shared" si="514"/>
        <v>7.1095988329425111E-2</v>
      </c>
      <c r="AG332" s="31">
        <f t="shared" si="515"/>
        <v>7.0679595977278034E-2</v>
      </c>
      <c r="AJ332" s="31">
        <f t="shared" si="516"/>
        <v>7.2084913049621197E-2</v>
      </c>
    </row>
    <row r="333" spans="2:36" x14ac:dyDescent="0.25">
      <c r="W333" s="31">
        <f t="shared" si="505"/>
        <v>8.5944773916184727E-2</v>
      </c>
      <c r="X333" s="31">
        <f t="shared" si="506"/>
        <v>8.6282415748380636E-2</v>
      </c>
      <c r="Y333" s="31">
        <f t="shared" si="507"/>
        <v>8.7515032210649282E-2</v>
      </c>
      <c r="Z333" s="31">
        <f t="shared" si="508"/>
        <v>9.0534983417338399E-2</v>
      </c>
      <c r="AA333" s="31">
        <f t="shared" si="509"/>
        <v>9.4672235934630602E-2</v>
      </c>
      <c r="AB333" s="31">
        <f t="shared" si="510"/>
        <v>9.6055084788994882E-2</v>
      </c>
      <c r="AC333" s="31">
        <f t="shared" si="511"/>
        <v>9.8155375948613774E-2</v>
      </c>
      <c r="AD333" s="31">
        <f t="shared" si="512"/>
        <v>0.10072542353623398</v>
      </c>
      <c r="AE333" s="31">
        <f t="shared" si="513"/>
        <v>0.10142360340853838</v>
      </c>
      <c r="AF333" s="31">
        <f t="shared" si="514"/>
        <v>0.10132745770578938</v>
      </c>
      <c r="AG333" s="31">
        <f t="shared" si="515"/>
        <v>0.10003835099625685</v>
      </c>
      <c r="AJ333" s="31">
        <f t="shared" si="516"/>
        <v>9.4788612510146433E-2</v>
      </c>
    </row>
    <row r="334" spans="2:36" x14ac:dyDescent="0.25">
      <c r="W334" s="31">
        <f t="shared" si="505"/>
        <v>5.0204593160164575E-2</v>
      </c>
      <c r="X334" s="31">
        <f t="shared" si="506"/>
        <v>5.2701345950930657E-2</v>
      </c>
      <c r="Y334" s="31">
        <f t="shared" si="507"/>
        <v>5.0795169728891289E-2</v>
      </c>
      <c r="Z334" s="31">
        <f t="shared" si="508"/>
        <v>5.2438710263965245E-2</v>
      </c>
      <c r="AA334" s="31">
        <f t="shared" si="509"/>
        <v>5.1414538509990095E-2</v>
      </c>
      <c r="AB334" s="31">
        <f t="shared" si="510"/>
        <v>5.0329837445491327E-2</v>
      </c>
      <c r="AC334" s="31">
        <f t="shared" si="511"/>
        <v>5.0971340335647229E-2</v>
      </c>
      <c r="AD334" s="31">
        <f t="shared" si="512"/>
        <v>4.8538350567321788E-2</v>
      </c>
      <c r="AE334" s="31">
        <f t="shared" si="513"/>
        <v>5.0287269551573081E-2</v>
      </c>
      <c r="AF334" s="31">
        <f t="shared" si="514"/>
        <v>5.0383679806210419E-2</v>
      </c>
      <c r="AG334" s="31">
        <f t="shared" si="515"/>
        <v>5.013529959427665E-2</v>
      </c>
      <c r="AJ334" s="31">
        <f t="shared" si="516"/>
        <v>5.0745466810405676E-2</v>
      </c>
    </row>
    <row r="335" spans="2:36" x14ac:dyDescent="0.25">
      <c r="W335" s="31">
        <f t="shared" si="505"/>
        <v>0.16020599596206375</v>
      </c>
      <c r="X335" s="31">
        <f t="shared" si="506"/>
        <v>0.15563921301268543</v>
      </c>
      <c r="Y335" s="31">
        <f t="shared" si="507"/>
        <v>0.14937687379114642</v>
      </c>
      <c r="Z335" s="31">
        <f t="shared" si="508"/>
        <v>0.14609505894203478</v>
      </c>
      <c r="AA335" s="31">
        <f t="shared" si="509"/>
        <v>0.15049921174267336</v>
      </c>
      <c r="AB335" s="31">
        <f t="shared" si="510"/>
        <v>0.15921448858854192</v>
      </c>
      <c r="AC335" s="31">
        <f t="shared" si="511"/>
        <v>0.18029486931706912</v>
      </c>
      <c r="AD335" s="31">
        <f t="shared" si="512"/>
        <v>0.17346884139648328</v>
      </c>
      <c r="AE335" s="31">
        <f t="shared" si="513"/>
        <v>0.15973773579271797</v>
      </c>
      <c r="AF335" s="31">
        <f t="shared" si="514"/>
        <v>0.16400872043621903</v>
      </c>
      <c r="AG335" s="31">
        <f t="shared" si="515"/>
        <v>0.16244983396304477</v>
      </c>
      <c r="AJ335" s="31">
        <f t="shared" si="516"/>
        <v>0.16009007663133451</v>
      </c>
    </row>
  </sheetData>
  <autoFilter ref="A4:AH310"/>
  <mergeCells count="265">
    <mergeCell ref="BG24:BG26"/>
    <mergeCell ref="BG27:BG29"/>
    <mergeCell ref="BG42:BG44"/>
    <mergeCell ref="BG45:BG47"/>
    <mergeCell ref="BG159:BG161"/>
    <mergeCell ref="BG162:BG164"/>
    <mergeCell ref="BG213:BG215"/>
    <mergeCell ref="BG216:BG218"/>
    <mergeCell ref="BF159:BF161"/>
    <mergeCell ref="BG78:BG80"/>
    <mergeCell ref="BF81:BF83"/>
    <mergeCell ref="BG81:BG83"/>
    <mergeCell ref="BG87:BG89"/>
    <mergeCell ref="BG90:BG92"/>
    <mergeCell ref="BG123:BG125"/>
    <mergeCell ref="BG126:BG128"/>
    <mergeCell ref="BG132:BG134"/>
    <mergeCell ref="BG135:BG137"/>
    <mergeCell ref="BD213:BD215"/>
    <mergeCell ref="BE213:BE215"/>
    <mergeCell ref="BF213:BF215"/>
    <mergeCell ref="AX216:AX218"/>
    <mergeCell ref="AY216:AY218"/>
    <mergeCell ref="AZ216:AZ218"/>
    <mergeCell ref="BA216:BA218"/>
    <mergeCell ref="BB216:BB218"/>
    <mergeCell ref="BC216:BC218"/>
    <mergeCell ref="BD216:BD218"/>
    <mergeCell ref="AX213:AX215"/>
    <mergeCell ref="AY213:AY215"/>
    <mergeCell ref="AZ213:AZ215"/>
    <mergeCell ref="BA213:BA215"/>
    <mergeCell ref="BB213:BB215"/>
    <mergeCell ref="BC213:BC215"/>
    <mergeCell ref="BE216:BE218"/>
    <mergeCell ref="BF216:BF218"/>
    <mergeCell ref="BE45:BE47"/>
    <mergeCell ref="BF45:BF47"/>
    <mergeCell ref="BC159:BC161"/>
    <mergeCell ref="BD159:BD161"/>
    <mergeCell ref="BE159:BE161"/>
    <mergeCell ref="BC78:BC80"/>
    <mergeCell ref="BD78:BD80"/>
    <mergeCell ref="BE78:BE80"/>
    <mergeCell ref="BF78:BF80"/>
    <mergeCell ref="BC81:BC83"/>
    <mergeCell ref="BD81:BD83"/>
    <mergeCell ref="BE81:BE83"/>
    <mergeCell ref="BC87:BC89"/>
    <mergeCell ref="BD87:BD89"/>
    <mergeCell ref="BE87:BE89"/>
    <mergeCell ref="BF87:BF89"/>
    <mergeCell ref="BC123:BC125"/>
    <mergeCell ref="BD123:BD125"/>
    <mergeCell ref="BE123:BE125"/>
    <mergeCell ref="BF123:BF125"/>
    <mergeCell ref="BC132:BC134"/>
    <mergeCell ref="BD132:BD134"/>
    <mergeCell ref="BE132:BE134"/>
    <mergeCell ref="BF132:BF134"/>
    <mergeCell ref="AX159:AX161"/>
    <mergeCell ref="AY159:AY161"/>
    <mergeCell ref="AZ159:AZ161"/>
    <mergeCell ref="BA159:BA161"/>
    <mergeCell ref="BB159:BB161"/>
    <mergeCell ref="BC162:BC164"/>
    <mergeCell ref="BD162:BD164"/>
    <mergeCell ref="BE162:BE164"/>
    <mergeCell ref="BF162:BF164"/>
    <mergeCell ref="AX162:AX164"/>
    <mergeCell ref="AY162:AY164"/>
    <mergeCell ref="AZ162:AZ164"/>
    <mergeCell ref="BA162:BA164"/>
    <mergeCell ref="BB162:BB164"/>
    <mergeCell ref="AX45:AX47"/>
    <mergeCell ref="AY45:AY47"/>
    <mergeCell ref="AZ45:AZ47"/>
    <mergeCell ref="BA45:BA47"/>
    <mergeCell ref="BB45:BB47"/>
    <mergeCell ref="BC45:BC47"/>
    <mergeCell ref="BD45:BD47"/>
    <mergeCell ref="AX42:AX44"/>
    <mergeCell ref="AY42:AY44"/>
    <mergeCell ref="AZ42:AZ44"/>
    <mergeCell ref="BA42:BA44"/>
    <mergeCell ref="BB42:BB44"/>
    <mergeCell ref="BC42:BC44"/>
    <mergeCell ref="BD24:BD26"/>
    <mergeCell ref="BE24:BE26"/>
    <mergeCell ref="BF24:BF26"/>
    <mergeCell ref="BD27:BD29"/>
    <mergeCell ref="BE27:BE29"/>
    <mergeCell ref="BF27:BF29"/>
    <mergeCell ref="BD42:BD44"/>
    <mergeCell ref="BE42:BE44"/>
    <mergeCell ref="BF42:BF44"/>
    <mergeCell ref="AX24:AX26"/>
    <mergeCell ref="AY24:AY26"/>
    <mergeCell ref="AX27:AX29"/>
    <mergeCell ref="AY27:AY29"/>
    <mergeCell ref="AZ24:AZ26"/>
    <mergeCell ref="BB24:BB26"/>
    <mergeCell ref="BC24:BC26"/>
    <mergeCell ref="AZ27:AZ29"/>
    <mergeCell ref="BA27:BA29"/>
    <mergeCell ref="BB27:BB29"/>
    <mergeCell ref="BC27:BC29"/>
    <mergeCell ref="BA24:BA26"/>
    <mergeCell ref="A3:B3"/>
    <mergeCell ref="AW24:AW26"/>
    <mergeCell ref="AW42:AW44"/>
    <mergeCell ref="AW159:AW161"/>
    <mergeCell ref="AW213:AW215"/>
    <mergeCell ref="AW150:AW152"/>
    <mergeCell ref="AW153:AW155"/>
    <mergeCell ref="AW177:AW179"/>
    <mergeCell ref="AW180:AW182"/>
    <mergeCell ref="AW216:AW218"/>
    <mergeCell ref="AW162:AW164"/>
    <mergeCell ref="AW45:AW47"/>
    <mergeCell ref="AW27:AW29"/>
    <mergeCell ref="AW78:AW80"/>
    <mergeCell ref="AW81:AW83"/>
    <mergeCell ref="AW87:AW89"/>
    <mergeCell ref="AW90:AW92"/>
    <mergeCell ref="AW123:AW125"/>
    <mergeCell ref="AW126:AW128"/>
    <mergeCell ref="AW132:AW134"/>
    <mergeCell ref="AW135:AW137"/>
    <mergeCell ref="AX81:AX83"/>
    <mergeCell ref="AY81:AY83"/>
    <mergeCell ref="AZ81:AZ83"/>
    <mergeCell ref="BA81:BA83"/>
    <mergeCell ref="BB81:BB83"/>
    <mergeCell ref="AX78:AX80"/>
    <mergeCell ref="AY78:AY80"/>
    <mergeCell ref="AZ78:AZ80"/>
    <mergeCell ref="BA78:BA80"/>
    <mergeCell ref="BB78:BB80"/>
    <mergeCell ref="AX87:AX89"/>
    <mergeCell ref="AY87:AY89"/>
    <mergeCell ref="AZ87:AZ89"/>
    <mergeCell ref="BA87:BA89"/>
    <mergeCell ref="BB87:BB89"/>
    <mergeCell ref="BC90:BC92"/>
    <mergeCell ref="BD90:BD92"/>
    <mergeCell ref="BE90:BE92"/>
    <mergeCell ref="BF90:BF92"/>
    <mergeCell ref="AX90:AX92"/>
    <mergeCell ref="AY90:AY92"/>
    <mergeCell ref="AZ90:AZ92"/>
    <mergeCell ref="BA90:BA92"/>
    <mergeCell ref="BB90:BB92"/>
    <mergeCell ref="AX123:AX125"/>
    <mergeCell ref="AY123:AY125"/>
    <mergeCell ref="AZ123:AZ125"/>
    <mergeCell ref="BA123:BA125"/>
    <mergeCell ref="BB123:BB125"/>
    <mergeCell ref="BC126:BC128"/>
    <mergeCell ref="BD126:BD128"/>
    <mergeCell ref="BE126:BE128"/>
    <mergeCell ref="BF126:BF128"/>
    <mergeCell ref="AX126:AX128"/>
    <mergeCell ref="AY126:AY128"/>
    <mergeCell ref="AZ126:AZ128"/>
    <mergeCell ref="BA126:BA128"/>
    <mergeCell ref="BB126:BB128"/>
    <mergeCell ref="AX132:AX134"/>
    <mergeCell ref="AY132:AY134"/>
    <mergeCell ref="AZ132:AZ134"/>
    <mergeCell ref="BA132:BA134"/>
    <mergeCell ref="BB132:BB134"/>
    <mergeCell ref="BC135:BC137"/>
    <mergeCell ref="BD135:BD137"/>
    <mergeCell ref="BE135:BE137"/>
    <mergeCell ref="BF135:BF137"/>
    <mergeCell ref="AX135:AX137"/>
    <mergeCell ref="AY135:AY137"/>
    <mergeCell ref="AZ135:AZ137"/>
    <mergeCell ref="BA135:BA137"/>
    <mergeCell ref="BB135:BB137"/>
    <mergeCell ref="BC150:BC152"/>
    <mergeCell ref="BD150:BD152"/>
    <mergeCell ref="BE150:BE152"/>
    <mergeCell ref="BF150:BF152"/>
    <mergeCell ref="BG150:BG152"/>
    <mergeCell ref="AX150:AX152"/>
    <mergeCell ref="AY150:AY152"/>
    <mergeCell ref="AZ150:AZ152"/>
    <mergeCell ref="BA150:BA152"/>
    <mergeCell ref="BB150:BB152"/>
    <mergeCell ref="BC153:BC155"/>
    <mergeCell ref="BD153:BD155"/>
    <mergeCell ref="BE153:BE155"/>
    <mergeCell ref="BF153:BF155"/>
    <mergeCell ref="BG153:BG155"/>
    <mergeCell ref="AX153:AX155"/>
    <mergeCell ref="AY153:AY155"/>
    <mergeCell ref="AZ153:AZ155"/>
    <mergeCell ref="BA153:BA155"/>
    <mergeCell ref="BB153:BB155"/>
    <mergeCell ref="BC177:BC179"/>
    <mergeCell ref="BD177:BD179"/>
    <mergeCell ref="BE177:BE179"/>
    <mergeCell ref="BF177:BF179"/>
    <mergeCell ref="BG177:BG179"/>
    <mergeCell ref="AX177:AX179"/>
    <mergeCell ref="AY177:AY179"/>
    <mergeCell ref="AZ177:AZ179"/>
    <mergeCell ref="BA177:BA179"/>
    <mergeCell ref="BB177:BB179"/>
    <mergeCell ref="BC180:BC182"/>
    <mergeCell ref="BD180:BD182"/>
    <mergeCell ref="BE180:BE182"/>
    <mergeCell ref="BF180:BF182"/>
    <mergeCell ref="BG180:BG182"/>
    <mergeCell ref="AX180:AX182"/>
    <mergeCell ref="AY180:AY182"/>
    <mergeCell ref="AZ180:AZ182"/>
    <mergeCell ref="BA180:BA182"/>
    <mergeCell ref="BB180:BB182"/>
    <mergeCell ref="BG222:BG224"/>
    <mergeCell ref="AW225:AW227"/>
    <mergeCell ref="AX225:AX227"/>
    <mergeCell ref="AY225:AY227"/>
    <mergeCell ref="AZ225:AZ227"/>
    <mergeCell ref="BA225:BA227"/>
    <mergeCell ref="BB225:BB227"/>
    <mergeCell ref="BC225:BC227"/>
    <mergeCell ref="BD225:BD227"/>
    <mergeCell ref="BE225:BE227"/>
    <mergeCell ref="BF225:BF227"/>
    <mergeCell ref="BG225:BG227"/>
    <mergeCell ref="BB222:BB224"/>
    <mergeCell ref="BC222:BC224"/>
    <mergeCell ref="BD222:BD224"/>
    <mergeCell ref="BE222:BE224"/>
    <mergeCell ref="BF222:BF224"/>
    <mergeCell ref="AW222:AW224"/>
    <mergeCell ref="AX222:AX224"/>
    <mergeCell ref="AY222:AY224"/>
    <mergeCell ref="AZ222:AZ224"/>
    <mergeCell ref="BA222:BA224"/>
    <mergeCell ref="BG231:BG233"/>
    <mergeCell ref="AW234:AW236"/>
    <mergeCell ref="AX234:AX236"/>
    <mergeCell ref="AY234:AY236"/>
    <mergeCell ref="AZ234:AZ236"/>
    <mergeCell ref="BA234:BA236"/>
    <mergeCell ref="BB234:BB236"/>
    <mergeCell ref="BC234:BC236"/>
    <mergeCell ref="BD234:BD236"/>
    <mergeCell ref="BE234:BE236"/>
    <mergeCell ref="BF234:BF236"/>
    <mergeCell ref="BG234:BG236"/>
    <mergeCell ref="BB231:BB233"/>
    <mergeCell ref="BC231:BC233"/>
    <mergeCell ref="BD231:BD233"/>
    <mergeCell ref="BE231:BE233"/>
    <mergeCell ref="BF231:BF233"/>
    <mergeCell ref="AW231:AW233"/>
    <mergeCell ref="AX231:AX233"/>
    <mergeCell ref="AY231:AY233"/>
    <mergeCell ref="AZ231:AZ233"/>
    <mergeCell ref="BA231:BA23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26.42578125" customWidth="1"/>
    <col min="2" max="2" width="58.140625" customWidth="1"/>
    <col min="21" max="21" width="11.42578125" customWidth="1"/>
  </cols>
  <sheetData>
    <row r="1" spans="1:32" x14ac:dyDescent="0.25">
      <c r="A1" s="45" t="s">
        <v>236</v>
      </c>
      <c r="B1" s="45"/>
      <c r="C1" s="3"/>
    </row>
    <row r="3" spans="1:32" x14ac:dyDescent="0.25">
      <c r="A3" s="44" t="s">
        <v>81</v>
      </c>
      <c r="B3" s="44" t="s">
        <v>81</v>
      </c>
      <c r="C3" s="4" t="s">
        <v>48</v>
      </c>
      <c r="D3" s="4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  <c r="K3" s="4" t="s">
        <v>56</v>
      </c>
      <c r="L3" s="4" t="s">
        <v>57</v>
      </c>
      <c r="M3" s="4" t="s">
        <v>58</v>
      </c>
      <c r="N3" s="4" t="s">
        <v>59</v>
      </c>
      <c r="O3" s="4" t="s">
        <v>60</v>
      </c>
      <c r="P3" s="4" t="s">
        <v>61</v>
      </c>
      <c r="Q3" s="4" t="s">
        <v>62</v>
      </c>
      <c r="R3" s="4" t="s">
        <v>63</v>
      </c>
      <c r="S3" s="4" t="s">
        <v>64</v>
      </c>
      <c r="T3" s="4" t="s">
        <v>65</v>
      </c>
      <c r="U3" s="4" t="s">
        <v>66</v>
      </c>
      <c r="V3" s="4" t="s">
        <v>67</v>
      </c>
      <c r="W3" s="4" t="s">
        <v>68</v>
      </c>
      <c r="X3" s="4" t="s">
        <v>69</v>
      </c>
      <c r="Y3" s="4" t="s">
        <v>70</v>
      </c>
      <c r="Z3" s="4" t="s">
        <v>71</v>
      </c>
      <c r="AA3" s="4" t="s">
        <v>72</v>
      </c>
      <c r="AB3" s="4" t="s">
        <v>73</v>
      </c>
      <c r="AC3" s="4" t="s">
        <v>74</v>
      </c>
      <c r="AD3" s="4" t="s">
        <v>75</v>
      </c>
      <c r="AE3" s="4" t="s">
        <v>76</v>
      </c>
      <c r="AF3" s="4" t="s">
        <v>77</v>
      </c>
    </row>
    <row r="4" spans="1:32" x14ac:dyDescent="0.25">
      <c r="A4" s="5" t="s">
        <v>83</v>
      </c>
      <c r="B4" s="5" t="s">
        <v>84</v>
      </c>
      <c r="C4" s="7" t="s">
        <v>82</v>
      </c>
      <c r="D4" s="7" t="s">
        <v>82</v>
      </c>
      <c r="E4" s="7" t="s">
        <v>82</v>
      </c>
      <c r="F4" s="7" t="s">
        <v>82</v>
      </c>
      <c r="G4" s="7" t="s">
        <v>82</v>
      </c>
      <c r="H4" s="7" t="s">
        <v>82</v>
      </c>
      <c r="I4" s="7" t="s">
        <v>82</v>
      </c>
      <c r="J4" s="7" t="s">
        <v>82</v>
      </c>
      <c r="K4" s="7" t="s">
        <v>82</v>
      </c>
      <c r="L4" s="7" t="s">
        <v>82</v>
      </c>
      <c r="M4" s="7" t="s">
        <v>82</v>
      </c>
      <c r="N4" s="7" t="s">
        <v>82</v>
      </c>
      <c r="O4" s="7" t="s">
        <v>82</v>
      </c>
      <c r="P4" s="7" t="s">
        <v>82</v>
      </c>
      <c r="Q4" s="7" t="s">
        <v>82</v>
      </c>
      <c r="R4" s="7" t="s">
        <v>82</v>
      </c>
      <c r="S4" s="7" t="s">
        <v>82</v>
      </c>
      <c r="T4" s="7" t="s">
        <v>82</v>
      </c>
      <c r="U4" s="7" t="s">
        <v>82</v>
      </c>
      <c r="V4" s="7" t="s">
        <v>82</v>
      </c>
      <c r="W4" s="7" t="s">
        <v>82</v>
      </c>
      <c r="X4" s="7" t="s">
        <v>82</v>
      </c>
      <c r="Y4" s="7" t="s">
        <v>82</v>
      </c>
      <c r="Z4" s="7" t="s">
        <v>82</v>
      </c>
      <c r="AA4" s="7" t="s">
        <v>82</v>
      </c>
      <c r="AB4" s="7" t="s">
        <v>82</v>
      </c>
      <c r="AC4" s="7" t="s">
        <v>82</v>
      </c>
      <c r="AD4" s="7" t="s">
        <v>82</v>
      </c>
      <c r="AE4" s="7" t="s">
        <v>82</v>
      </c>
      <c r="AF4" s="7" t="s">
        <v>82</v>
      </c>
    </row>
    <row r="5" spans="1:32" x14ac:dyDescent="0.25">
      <c r="A5" s="6" t="s">
        <v>9</v>
      </c>
      <c r="B5" s="6" t="s">
        <v>42</v>
      </c>
      <c r="C5" s="8">
        <f>'Handel und öffentliche'!C11+Landwirtschaft!C11+Fischerei!C11</f>
        <v>39251.482000000004</v>
      </c>
      <c r="D5" s="8">
        <f>'Handel und öffentliche'!D11+Landwirtschaft!D11+Fischerei!D11</f>
        <v>44234.908000000003</v>
      </c>
      <c r="E5" s="8">
        <f>'Handel und öffentliche'!E11+Landwirtschaft!E11+Fischerei!E11</f>
        <v>46749.938999999998</v>
      </c>
      <c r="F5" s="8">
        <f>'Handel und öffentliche'!F11+Landwirtschaft!F11+Fischerei!F11</f>
        <v>47785.095000000001</v>
      </c>
      <c r="G5" s="8">
        <f>'Handel und öffentliche'!G11+Landwirtschaft!G11+Fischerei!G11</f>
        <v>50004.790999999997</v>
      </c>
      <c r="H5" s="8">
        <f>'Handel und öffentliche'!H11+Landwirtschaft!H11+Fischerei!H11</f>
        <v>53205.27</v>
      </c>
      <c r="I5" s="8">
        <f>'Handel und öffentliche'!I11+Landwirtschaft!I11+Fischerei!I11</f>
        <v>60485.270000000004</v>
      </c>
      <c r="J5" s="8">
        <f>'Handel und öffentliche'!J11+Landwirtschaft!J11+Fischerei!J11</f>
        <v>56164.445</v>
      </c>
      <c r="K5" s="8">
        <f>'Handel und öffentliche'!K11+Landwirtschaft!K11+Fischerei!K11</f>
        <v>55350.361000000004</v>
      </c>
      <c r="L5" s="8">
        <f>'Handel und öffentliche'!L11+Landwirtschaft!L11+Fischerei!L11</f>
        <v>53375.244999999995</v>
      </c>
      <c r="M5" s="8">
        <f>'Handel und öffentliche'!M11+Landwirtschaft!M11+Fischerei!M11</f>
        <v>49650.173999999999</v>
      </c>
      <c r="N5" s="8">
        <f>'Handel und öffentliche'!N11+Landwirtschaft!N11+Fischerei!N11</f>
        <v>51299.831999999995</v>
      </c>
      <c r="O5" s="8">
        <f>'Handel und öffentliche'!O11+Landwirtschaft!O11+Fischerei!O11</f>
        <v>51461.286</v>
      </c>
      <c r="P5" s="8">
        <f>'Handel und öffentliche'!P11+Landwirtschaft!P11+Fischerei!P11</f>
        <v>56087.074999999997</v>
      </c>
      <c r="Q5" s="8">
        <f>'Handel und öffentliche'!Q11+Landwirtschaft!Q11+Fischerei!Q11</f>
        <v>57054.303</v>
      </c>
      <c r="R5" s="8">
        <f>'Handel und öffentliche'!R11+Landwirtschaft!R11+Fischerei!R11</f>
        <v>57415.213000000003</v>
      </c>
      <c r="S5" s="8">
        <f>'Handel und öffentliche'!S11+Landwirtschaft!S11+Fischerei!S11</f>
        <v>60242.508000000002</v>
      </c>
      <c r="T5" s="8">
        <f>'Handel und öffentliche'!T11+Landwirtschaft!T11+Fischerei!T11</f>
        <v>54931.921000000002</v>
      </c>
      <c r="U5" s="8">
        <f>'Handel und öffentliche'!U11+Landwirtschaft!U11+Fischerei!U11</f>
        <v>64495.722999999998</v>
      </c>
      <c r="V5" s="8">
        <f>'Handel und öffentliche'!V11+Landwirtschaft!V11+Fischerei!V11</f>
        <v>62636.731999999996</v>
      </c>
      <c r="W5" s="8">
        <f>'Handel und öffentliche'!W11+Landwirtschaft!W11+Fischerei!W11</f>
        <v>66290.100000000006</v>
      </c>
      <c r="X5" s="8">
        <f>'Handel und öffentliche'!X11+Landwirtschaft!X11+Fischerei!X11</f>
        <v>59140.804000000004</v>
      </c>
      <c r="Y5" s="8">
        <f>'Handel und öffentliche'!Y11+Landwirtschaft!Y11+Fischerei!Y11</f>
        <v>61615.887000000002</v>
      </c>
      <c r="Z5" s="8">
        <f>'Handel und öffentliche'!Z11+Landwirtschaft!Z11+Fischerei!Z11</f>
        <v>65639.187000000005</v>
      </c>
      <c r="AA5" s="8">
        <f>'Handel und öffentliche'!AA11+Landwirtschaft!AA11+Fischerei!AA11</f>
        <v>56868.724999999999</v>
      </c>
      <c r="AB5" s="8">
        <f>'Handel und öffentliche'!AB11+Landwirtschaft!AB11+Fischerei!AB11</f>
        <v>61322.783000000003</v>
      </c>
      <c r="AC5" s="8">
        <f>'Handel und öffentliche'!AC11+Landwirtschaft!AC11+Fischerei!AC11</f>
        <v>62374.332000000002</v>
      </c>
      <c r="AD5" s="8">
        <f>'Handel und öffentliche'!AD11+Landwirtschaft!AD11+Fischerei!AD11</f>
        <v>62591.248</v>
      </c>
      <c r="AE5" s="8">
        <f>'Handel und öffentliche'!AE11+Landwirtschaft!AE11+Fischerei!AE11</f>
        <v>62745.691999999995</v>
      </c>
      <c r="AF5" s="8">
        <f>'Handel und öffentliche'!AF11+Landwirtschaft!AF11+Fischerei!AF11</f>
        <v>63388.52</v>
      </c>
    </row>
    <row r="6" spans="1:32" x14ac:dyDescent="0.25">
      <c r="A6" s="6" t="s">
        <v>9</v>
      </c>
      <c r="B6" s="6" t="s">
        <v>43</v>
      </c>
      <c r="C6" s="8">
        <f>'Handel und öffentliche'!C12+Landwirtschaft!C12+Fischerei!C12</f>
        <v>0</v>
      </c>
      <c r="D6" s="8">
        <f>'Handel und öffentliche'!D12+Landwirtschaft!D12+Fischerei!D12</f>
        <v>0</v>
      </c>
      <c r="E6" s="8">
        <f>'Handel und öffentliche'!E12+Landwirtschaft!E12+Fischerei!E12</f>
        <v>0</v>
      </c>
      <c r="F6" s="8">
        <f>'Handel und öffentliche'!F12+Landwirtschaft!F12+Fischerei!F12</f>
        <v>0</v>
      </c>
      <c r="G6" s="8">
        <f>'Handel und öffentliche'!G12+Landwirtschaft!G12+Fischerei!G12</f>
        <v>0</v>
      </c>
      <c r="H6" s="8">
        <f>'Handel und öffentliche'!H12+Landwirtschaft!H12+Fischerei!H12</f>
        <v>0</v>
      </c>
      <c r="I6" s="8">
        <f>'Handel und öffentliche'!I12+Landwirtschaft!I12+Fischerei!I12</f>
        <v>0</v>
      </c>
      <c r="J6" s="8">
        <f>'Handel und öffentliche'!J12+Landwirtschaft!J12+Fischerei!J12</f>
        <v>0</v>
      </c>
      <c r="K6" s="8">
        <f>'Handel und öffentliche'!K12+Landwirtschaft!K12+Fischerei!K12</f>
        <v>0</v>
      </c>
      <c r="L6" s="8">
        <f>'Handel und öffentliche'!L12+Landwirtschaft!L12+Fischerei!L12</f>
        <v>0</v>
      </c>
      <c r="M6" s="8">
        <f>'Handel und öffentliche'!M12+Landwirtschaft!M12+Fischerei!M12</f>
        <v>0</v>
      </c>
      <c r="N6" s="8">
        <f>'Handel und öffentliche'!N12+Landwirtschaft!N12+Fischerei!N12</f>
        <v>0</v>
      </c>
      <c r="O6" s="8">
        <f>'Handel und öffentliche'!O12+Landwirtschaft!O12+Fischerei!O12</f>
        <v>200.97800000000001</v>
      </c>
      <c r="P6" s="8">
        <f>'Handel und öffentliche'!P12+Landwirtschaft!P12+Fischerei!P12</f>
        <v>195.46299999999999</v>
      </c>
      <c r="Q6" s="8">
        <f>'Handel und öffentliche'!Q12+Landwirtschaft!Q12+Fischerei!Q12</f>
        <v>195.876</v>
      </c>
      <c r="R6" s="8">
        <f>'Handel und öffentliche'!R12+Landwirtschaft!R12+Fischerei!R12</f>
        <v>195.876</v>
      </c>
      <c r="S6" s="8">
        <f>'Handel und öffentliche'!S12+Landwirtschaft!S12+Fischerei!S12</f>
        <v>195.876</v>
      </c>
      <c r="T6" s="8">
        <f>'Handel und öffentliche'!T12+Landwirtschaft!T12+Fischerei!T12</f>
        <v>286.81799999999998</v>
      </c>
      <c r="U6" s="8">
        <f>'Handel und öffentliche'!U12+Landwirtschaft!U12+Fischerei!U12</f>
        <v>370.76400000000001</v>
      </c>
      <c r="V6" s="8">
        <f>'Handel und öffentliche'!V12+Landwirtschaft!V12+Fischerei!V12</f>
        <v>244.84399999999999</v>
      </c>
      <c r="W6" s="8">
        <f>'Handel und öffentliche'!W12+Landwirtschaft!W12+Fischerei!W12</f>
        <v>139.911</v>
      </c>
      <c r="X6" s="8">
        <f>'Handel und öffentliche'!X12+Landwirtschaft!X12+Fischerei!X12</f>
        <v>62.96</v>
      </c>
      <c r="Y6" s="8">
        <f>'Handel und öffentliche'!Y12+Landwirtschaft!Y12+Fischerei!Y12</f>
        <v>74.197999999999993</v>
      </c>
      <c r="Z6" s="8">
        <f>'Handel und öffentliche'!Z12+Landwirtschaft!Z12+Fischerei!Z12</f>
        <v>94.75</v>
      </c>
      <c r="AA6" s="8">
        <f>'Handel und öffentliche'!AA12+Landwirtschaft!AA12+Fischerei!AA12</f>
        <v>102.646</v>
      </c>
      <c r="AB6" s="8">
        <f>'Handel und öffentliche'!AB12+Landwirtschaft!AB12+Fischerei!AB12</f>
        <v>164.62799999999999</v>
      </c>
      <c r="AC6" s="8">
        <f>'Handel und öffentliche'!AC12+Landwirtschaft!AC12+Fischerei!AC12</f>
        <v>188.315</v>
      </c>
      <c r="AD6" s="8">
        <f>'Handel und öffentliche'!AD12+Landwirtschaft!AD12+Fischerei!AD12</f>
        <v>191.47300000000001</v>
      </c>
      <c r="AE6" s="8">
        <f>'Handel und öffentliche'!AE12+Landwirtschaft!AE12+Fischerei!AE12</f>
        <v>184.11099999999999</v>
      </c>
      <c r="AF6" s="8">
        <f>'Handel und öffentliche'!AF12+Landwirtschaft!AF12+Fischerei!AF12</f>
        <v>70.146000000000001</v>
      </c>
    </row>
    <row r="7" spans="1:32" x14ac:dyDescent="0.25">
      <c r="A7" s="6" t="s">
        <v>9</v>
      </c>
      <c r="B7" s="6" t="s">
        <v>44</v>
      </c>
      <c r="C7" s="8">
        <f>'Handel und öffentliche'!C13+Landwirtschaft!C13+Fischerei!C13</f>
        <v>12035.648999999999</v>
      </c>
      <c r="D7" s="8">
        <f>'Handel und öffentliche'!D13+Landwirtschaft!D13+Fischerei!D13</f>
        <v>14219.630999999999</v>
      </c>
      <c r="E7" s="8">
        <f>'Handel und öffentliche'!E13+Landwirtschaft!E13+Fischerei!E13</f>
        <v>13968.383</v>
      </c>
      <c r="F7" s="8">
        <f>'Handel und öffentliche'!F13+Landwirtschaft!F13+Fischerei!F13</f>
        <v>15089.873</v>
      </c>
      <c r="G7" s="8">
        <f>'Handel und öffentliche'!G13+Landwirtschaft!G13+Fischerei!G13</f>
        <v>14882.125</v>
      </c>
      <c r="H7" s="8">
        <f>'Handel und öffentliche'!H13+Landwirtschaft!H13+Fischerei!H13</f>
        <v>15781.159</v>
      </c>
      <c r="I7" s="8">
        <f>'Handel und öffentliche'!I13+Landwirtschaft!I13+Fischerei!I13</f>
        <v>18573.715</v>
      </c>
      <c r="J7" s="8">
        <f>'Handel und öffentliche'!J13+Landwirtschaft!J13+Fischerei!J13</f>
        <v>17009</v>
      </c>
      <c r="K7" s="8">
        <f>'Handel und öffentliche'!K13+Landwirtschaft!K13+Fischerei!K13</f>
        <v>17646.75</v>
      </c>
      <c r="L7" s="8">
        <f>'Handel und öffentliche'!L13+Landwirtschaft!L13+Fischerei!L13</f>
        <v>17358.8</v>
      </c>
      <c r="M7" s="8">
        <f>'Handel und öffentliche'!M13+Landwirtschaft!M13+Fischerei!M13</f>
        <v>17971.896000000001</v>
      </c>
      <c r="N7" s="8">
        <f>'Handel und öffentliche'!N13+Landwirtschaft!N13+Fischerei!N13</f>
        <v>19162.276000000002</v>
      </c>
      <c r="O7" s="8">
        <f>'Handel und öffentliche'!O13+Landwirtschaft!O13+Fischerei!O13</f>
        <v>18768.585999999999</v>
      </c>
      <c r="P7" s="8">
        <f>'Handel und öffentliche'!P13+Landwirtschaft!P13+Fischerei!P13</f>
        <v>19404.056</v>
      </c>
      <c r="Q7" s="8">
        <f>'Handel und öffentliche'!Q13+Landwirtschaft!Q13+Fischerei!Q13</f>
        <v>20560.259999999998</v>
      </c>
      <c r="R7" s="8">
        <f>'Handel und öffentliche'!R13+Landwirtschaft!R13+Fischerei!R13</f>
        <v>20805.061000000002</v>
      </c>
      <c r="S7" s="8">
        <f>'Handel und öffentliche'!S13+Landwirtschaft!S13+Fischerei!S13</f>
        <v>21353.25</v>
      </c>
      <c r="T7" s="8">
        <f>'Handel und öffentliche'!T13+Landwirtschaft!T13+Fischerei!T13</f>
        <v>17805.552</v>
      </c>
      <c r="U7" s="8">
        <f>'Handel und öffentliche'!U13+Landwirtschaft!U13+Fischerei!U13</f>
        <v>21679.316999999999</v>
      </c>
      <c r="V7" s="8">
        <f>'Handel und öffentliche'!V13+Landwirtschaft!V13+Fischerei!V13</f>
        <v>22768.764999999999</v>
      </c>
      <c r="W7" s="8">
        <f>'Handel und öffentliche'!W13+Landwirtschaft!W13+Fischerei!W13</f>
        <v>24824.572</v>
      </c>
      <c r="X7" s="8">
        <f>'Handel und öffentliche'!X13+Landwirtschaft!X13+Fischerei!X13</f>
        <v>21149.149000000001</v>
      </c>
      <c r="Y7" s="8">
        <f>'Handel und öffentliche'!Y13+Landwirtschaft!Y13+Fischerei!Y13</f>
        <v>23375.597000000002</v>
      </c>
      <c r="Z7" s="8">
        <f>'Handel und öffentliche'!Z13+Landwirtschaft!Z13+Fischerei!Z13</f>
        <v>25402.002</v>
      </c>
      <c r="AA7" s="8">
        <f>'Handel und öffentliche'!AA13+Landwirtschaft!AA13+Fischerei!AA13</f>
        <v>19918.125</v>
      </c>
      <c r="AB7" s="8">
        <f>'Handel und öffentliche'!AB13+Landwirtschaft!AB13+Fischerei!AB13</f>
        <v>22429</v>
      </c>
      <c r="AC7" s="8">
        <f>'Handel und öffentliche'!AC13+Landwirtschaft!AC13+Fischerei!AC13</f>
        <v>23826.9</v>
      </c>
      <c r="AD7" s="8">
        <f>'Handel und öffentliche'!AD13+Landwirtschaft!AD13+Fischerei!AD13</f>
        <v>24048.775000000001</v>
      </c>
      <c r="AE7" s="8">
        <f>'Handel und öffentliche'!AE13+Landwirtschaft!AE13+Fischerei!AE13</f>
        <v>24498.15</v>
      </c>
      <c r="AF7" s="8">
        <f>'Handel und öffentliche'!AF13+Landwirtschaft!AF13+Fischerei!AF13</f>
        <v>24982.974999999999</v>
      </c>
    </row>
    <row r="8" spans="1:32" x14ac:dyDescent="0.25">
      <c r="A8" s="6" t="s">
        <v>9</v>
      </c>
      <c r="B8" s="6" t="s">
        <v>45</v>
      </c>
      <c r="C8" s="8">
        <f>'Handel und öffentliche'!C14+Landwirtschaft!C14+Fischerei!C14</f>
        <v>19249.5</v>
      </c>
      <c r="D8" s="8">
        <f>'Handel und öffentliche'!D14+Landwirtschaft!D14+Fischerei!D14</f>
        <v>21527.166000000001</v>
      </c>
      <c r="E8" s="8">
        <f>'Handel und öffentliche'!E14+Landwirtschaft!E14+Fischerei!E14</f>
        <v>23811.667000000001</v>
      </c>
      <c r="F8" s="8">
        <f>'Handel und öffentliche'!F14+Landwirtschaft!F14+Fischerei!F14</f>
        <v>22941.888999999999</v>
      </c>
      <c r="G8" s="8">
        <f>'Handel und öffentliche'!G14+Landwirtschaft!G14+Fischerei!G14</f>
        <v>24877.887999999999</v>
      </c>
      <c r="H8" s="8">
        <f>'Handel und öffentliche'!H14+Landwirtschaft!H14+Fischerei!H14</f>
        <v>27001.889000000003</v>
      </c>
      <c r="I8" s="8">
        <f>'Handel und öffentliche'!I14+Landwirtschaft!I14+Fischerei!I14</f>
        <v>30884.166000000001</v>
      </c>
      <c r="J8" s="8">
        <f>'Handel und öffentliche'!J14+Landwirtschaft!J14+Fischerei!J14</f>
        <v>27786.389000000003</v>
      </c>
      <c r="K8" s="8">
        <f>'Handel und öffentliche'!K14+Landwirtschaft!K14+Fischerei!K14</f>
        <v>25800.055999999997</v>
      </c>
      <c r="L8" s="8">
        <f>'Handel und öffentliche'!L14+Landwirtschaft!L14+Fischerei!L14</f>
        <v>23883</v>
      </c>
      <c r="M8" s="8">
        <f>'Handel und öffentliche'!M14+Landwirtschaft!M14+Fischerei!M14</f>
        <v>19007.5</v>
      </c>
      <c r="N8" s="8">
        <f>'Handel und öffentliche'!N14+Landwirtschaft!N14+Fischerei!N14</f>
        <v>18868.111000000001</v>
      </c>
      <c r="O8" s="8">
        <f>'Handel und öffentliche'!O14+Landwirtschaft!O14+Fischerei!O14</f>
        <v>20146.388999999999</v>
      </c>
      <c r="P8" s="8">
        <f>'Handel und öffentliche'!P14+Landwirtschaft!P14+Fischerei!P14</f>
        <v>24099.612000000001</v>
      </c>
      <c r="Q8" s="8">
        <f>'Handel und öffentliche'!Q14+Landwirtschaft!Q14+Fischerei!Q14</f>
        <v>23871.055</v>
      </c>
      <c r="R8" s="8">
        <f>'Handel und öffentliche'!R14+Landwirtschaft!R14+Fischerei!R14</f>
        <v>23094.5</v>
      </c>
      <c r="S8" s="8">
        <f>'Handel und öffentliche'!S14+Landwirtschaft!S14+Fischerei!S14</f>
        <v>19814.667000000001</v>
      </c>
      <c r="T8" s="8">
        <f>'Handel und öffentliche'!T14+Landwirtschaft!T14+Fischerei!T14</f>
        <v>16627.888999999999</v>
      </c>
      <c r="U8" s="8">
        <f>'Handel und öffentliche'!U14+Landwirtschaft!U14+Fischerei!U14</f>
        <v>19217.111000000001</v>
      </c>
      <c r="V8" s="8">
        <f>'Handel und öffentliche'!V14+Landwirtschaft!V14+Fischerei!V14</f>
        <v>15524.278000000002</v>
      </c>
      <c r="W8" s="8">
        <f>'Handel und öffentliche'!W14+Landwirtschaft!W14+Fischerei!W14</f>
        <v>16830.332999999999</v>
      </c>
      <c r="X8" s="8">
        <f>'Handel und öffentliche'!X14+Landwirtschaft!X14+Fischerei!X14</f>
        <v>14339.888999999999</v>
      </c>
      <c r="Y8" s="8">
        <f>'Handel und öffentliche'!Y14+Landwirtschaft!Y14+Fischerei!Y14</f>
        <v>14041.611000000001</v>
      </c>
      <c r="Z8" s="8">
        <f>'Handel und öffentliche'!Z14+Landwirtschaft!Z14+Fischerei!Z14</f>
        <v>15332.833999999999</v>
      </c>
      <c r="AA8" s="8">
        <f>'Handel und öffentliche'!AA14+Landwirtschaft!AA14+Fischerei!AA14</f>
        <v>12206.5</v>
      </c>
      <c r="AB8" s="8">
        <f>'Handel und öffentliche'!AB14+Landwirtschaft!AB14+Fischerei!AB14</f>
        <v>13422.223</v>
      </c>
      <c r="AC8" s="8">
        <f>'Handel und öffentliche'!AC14+Landwirtschaft!AC14+Fischerei!AC14</f>
        <v>12815.778</v>
      </c>
      <c r="AD8" s="8">
        <f>'Handel und öffentliche'!AD14+Landwirtschaft!AD14+Fischerei!AD14</f>
        <v>12813.278</v>
      </c>
      <c r="AE8" s="8">
        <f>'Handel und öffentliche'!AE14+Landwirtschaft!AE14+Fischerei!AE14</f>
        <v>12393.2</v>
      </c>
      <c r="AF8" s="8">
        <f>'Handel und öffentliche'!AF14+Landwirtschaft!AF14+Fischerei!AF14</f>
        <v>12716.795</v>
      </c>
    </row>
    <row r="9" spans="1:32" x14ac:dyDescent="0.25">
      <c r="A9" s="6" t="s">
        <v>9</v>
      </c>
      <c r="B9" s="6" t="s">
        <v>46</v>
      </c>
      <c r="C9" s="8">
        <f>'Handel und öffentliche'!C15+Landwirtschaft!C15+Fischerei!C15</f>
        <v>0</v>
      </c>
      <c r="D9" s="8">
        <f>'Handel und öffentliche'!D15+Landwirtschaft!D15+Fischerei!D15</f>
        <v>0</v>
      </c>
      <c r="E9" s="8">
        <f>'Handel und öffentliche'!E15+Landwirtschaft!E15+Fischerei!E15</f>
        <v>0</v>
      </c>
      <c r="F9" s="8">
        <f>'Handel und öffentliche'!F15+Landwirtschaft!F15+Fischerei!F15</f>
        <v>0</v>
      </c>
      <c r="G9" s="8">
        <f>'Handel und öffentliche'!G15+Landwirtschaft!G15+Fischerei!G15</f>
        <v>0</v>
      </c>
      <c r="H9" s="8">
        <f>'Handel und öffentliche'!H15+Landwirtschaft!H15+Fischerei!H15</f>
        <v>0</v>
      </c>
      <c r="I9" s="8">
        <f>'Handel und öffentliche'!I15+Landwirtschaft!I15+Fischerei!I15</f>
        <v>0</v>
      </c>
      <c r="J9" s="8">
        <f>'Handel und öffentliche'!J15+Landwirtschaft!J15+Fischerei!J15</f>
        <v>0</v>
      </c>
      <c r="K9" s="8">
        <f>'Handel und öffentliche'!K15+Landwirtschaft!K15+Fischerei!K15</f>
        <v>0</v>
      </c>
      <c r="L9" s="8">
        <f>'Handel und öffentliche'!L15+Landwirtschaft!L15+Fischerei!L15</f>
        <v>16.388999999999999</v>
      </c>
      <c r="M9" s="8">
        <f>'Handel und öffentliche'!M15+Landwirtschaft!M15+Fischerei!M15</f>
        <v>14.444000000000001</v>
      </c>
      <c r="N9" s="8">
        <f>'Handel und öffentliche'!N15+Landwirtschaft!N15+Fischerei!N15</f>
        <v>47.5</v>
      </c>
      <c r="O9" s="8">
        <f>'Handel und öffentliche'!O15+Landwirtschaft!O15+Fischerei!O15</f>
        <v>39.722000000000001</v>
      </c>
      <c r="P9" s="8">
        <f>'Handel und öffentliche'!P15+Landwirtschaft!P15+Fischerei!P15</f>
        <v>36.944000000000003</v>
      </c>
      <c r="Q9" s="8">
        <f>'Handel und öffentliche'!Q15+Landwirtschaft!Q15+Fischerei!Q15</f>
        <v>25.277999999999999</v>
      </c>
      <c r="R9" s="8">
        <f>'Handel und öffentliche'!R15+Landwirtschaft!R15+Fischerei!R15</f>
        <v>30.277000000000001</v>
      </c>
      <c r="S9" s="8">
        <f>'Handel und öffentliche'!S15+Landwirtschaft!S15+Fischerei!S15</f>
        <v>54.548999999999999</v>
      </c>
      <c r="T9" s="8">
        <f>'Handel und öffentliche'!T15+Landwirtschaft!T15+Fischerei!T15</f>
        <v>218.10700000000003</v>
      </c>
      <c r="U9" s="8">
        <f>'Handel und öffentliche'!U15+Landwirtschaft!U15+Fischerei!U15</f>
        <v>296.19799999999998</v>
      </c>
      <c r="V9" s="8">
        <f>'Handel und öffentliche'!V15+Landwirtschaft!V15+Fischerei!V15</f>
        <v>503.17900000000003</v>
      </c>
      <c r="W9" s="8">
        <f>'Handel und öffentliche'!W15+Landwirtschaft!W15+Fischerei!W15</f>
        <v>699.65499999999997</v>
      </c>
      <c r="X9" s="8">
        <f>'Handel und öffentliche'!X15+Landwirtschaft!X15+Fischerei!X15</f>
        <v>620.58899999999994</v>
      </c>
      <c r="Y9" s="8">
        <f>'Handel und öffentliche'!Y15+Landwirtschaft!Y15+Fischerei!Y15</f>
        <v>920.94100000000003</v>
      </c>
      <c r="Z9" s="8">
        <f>'Handel und öffentliche'!Z15+Landwirtschaft!Z15+Fischerei!Z15</f>
        <v>1043.5810000000001</v>
      </c>
      <c r="AA9" s="8">
        <f>'Handel und öffentliche'!AA15+Landwirtschaft!AA15+Fischerei!AA15</f>
        <v>1158.877</v>
      </c>
      <c r="AB9" s="8">
        <f>'Handel und öffentliche'!AB15+Landwirtschaft!AB15+Fischerei!AB15</f>
        <v>1182.9270000000001</v>
      </c>
      <c r="AC9" s="8">
        <f>'Handel und öffentliche'!AC15+Landwirtschaft!AC15+Fischerei!AC15</f>
        <v>1199.06</v>
      </c>
      <c r="AD9" s="8">
        <f>'Handel und öffentliche'!AD15+Landwirtschaft!AD15+Fischerei!AD15</f>
        <v>1153.0550000000001</v>
      </c>
      <c r="AE9" s="8">
        <f>'Handel und öffentliche'!AE15+Landwirtschaft!AE15+Fischerei!AE15</f>
        <v>1173.6369999999999</v>
      </c>
      <c r="AF9" s="8">
        <f>'Handel und öffentliche'!AF15+Landwirtschaft!AF15+Fischerei!AF15</f>
        <v>1252.4660000000001</v>
      </c>
    </row>
    <row r="10" spans="1:32" x14ac:dyDescent="0.25">
      <c r="A10" s="6" t="s">
        <v>9</v>
      </c>
      <c r="B10" s="6" t="s">
        <v>47</v>
      </c>
      <c r="C10" s="8">
        <f>'Handel und öffentliche'!C16+Landwirtschaft!C16+Fischerei!C16</f>
        <v>7798</v>
      </c>
      <c r="D10" s="8">
        <f>'Handel und öffentliche'!D16+Landwirtschaft!D16+Fischerei!D16</f>
        <v>8262</v>
      </c>
      <c r="E10" s="8">
        <f>'Handel und öffentliche'!E16+Landwirtschaft!E16+Fischerei!E16</f>
        <v>8821</v>
      </c>
      <c r="F10" s="8">
        <f>'Handel und öffentliche'!F16+Landwirtschaft!F16+Fischerei!F16</f>
        <v>9595</v>
      </c>
      <c r="G10" s="8">
        <f>'Handel und öffentliche'!G16+Landwirtschaft!G16+Fischerei!G16</f>
        <v>10097</v>
      </c>
      <c r="H10" s="8">
        <f>'Handel und öffentliche'!H16+Landwirtschaft!H16+Fischerei!H16</f>
        <v>10270</v>
      </c>
      <c r="I10" s="8">
        <f>'Handel und öffentliche'!I16+Landwirtschaft!I16+Fischerei!I16</f>
        <v>10871</v>
      </c>
      <c r="J10" s="8">
        <f>'Handel und öffentliche'!J16+Landwirtschaft!J16+Fischerei!J16</f>
        <v>11211</v>
      </c>
      <c r="K10" s="8">
        <f>'Handel und öffentliche'!K16+Landwirtschaft!K16+Fischerei!K16</f>
        <v>11808</v>
      </c>
      <c r="L10" s="8">
        <f>'Handel und öffentliche'!L16+Landwirtschaft!L16+Fischerei!L16</f>
        <v>11989</v>
      </c>
      <c r="M10" s="8">
        <f>'Handel und öffentliche'!M16+Landwirtschaft!M16+Fischerei!M16</f>
        <v>12493</v>
      </c>
      <c r="N10" s="8">
        <f>'Handel und öffentliche'!N16+Landwirtschaft!N16+Fischerei!N16</f>
        <v>13055</v>
      </c>
      <c r="O10" s="8">
        <f>'Handel und öffentliche'!O16+Landwirtschaft!O16+Fischerei!O16</f>
        <v>12137</v>
      </c>
      <c r="P10" s="8">
        <f>'Handel und öffentliche'!P16+Landwirtschaft!P16+Fischerei!P16</f>
        <v>12186</v>
      </c>
      <c r="Q10" s="8">
        <f>'Handel und öffentliche'!Q16+Landwirtschaft!Q16+Fischerei!Q16</f>
        <v>12191</v>
      </c>
      <c r="R10" s="8">
        <f>'Handel und öffentliche'!R16+Landwirtschaft!R16+Fischerei!R16</f>
        <v>13077</v>
      </c>
      <c r="S10" s="8">
        <f>'Handel und öffentliche'!S16+Landwirtschaft!S16+Fischerei!S16</f>
        <v>18065</v>
      </c>
      <c r="T10" s="8">
        <f>'Handel und öffentliche'!T16+Landwirtschaft!T16+Fischerei!T16</f>
        <v>19233</v>
      </c>
      <c r="U10" s="8">
        <f>'Handel und öffentliche'!U16+Landwirtschaft!U16+Fischerei!U16</f>
        <v>21904</v>
      </c>
      <c r="V10" s="8">
        <f>'Handel und öffentliche'!V16+Landwirtschaft!V16+Fischerei!V16</f>
        <v>22504</v>
      </c>
      <c r="W10" s="8">
        <f>'Handel und öffentliche'!W16+Landwirtschaft!W16+Fischerei!W16</f>
        <v>23167.1</v>
      </c>
      <c r="X10" s="8">
        <f>'Handel und öffentliche'!X16+Landwirtschaft!X16+Fischerei!X16</f>
        <v>22369.8</v>
      </c>
      <c r="Y10" s="8">
        <f>'Handel und öffentliche'!Y16+Landwirtschaft!Y16+Fischerei!Y16</f>
        <v>22736.400000000001</v>
      </c>
      <c r="Z10" s="8">
        <f>'Handel und öffentliche'!Z16+Landwirtschaft!Z16+Fischerei!Z16</f>
        <v>22992.799999999999</v>
      </c>
      <c r="AA10" s="8">
        <f>'Handel und öffentliche'!AA16+Landwirtschaft!AA16+Fischerei!AA16</f>
        <v>22619.3</v>
      </c>
      <c r="AB10" s="8">
        <f>'Handel und öffentliche'!AB16+Landwirtschaft!AB16+Fischerei!AB16</f>
        <v>23031.7</v>
      </c>
      <c r="AC10" s="8">
        <f>'Handel und öffentliche'!AC16+Landwirtschaft!AC16+Fischerei!AC16</f>
        <v>23280</v>
      </c>
      <c r="AD10" s="8">
        <f>'Handel und öffentliche'!AD16+Landwirtschaft!AD16+Fischerei!AD16</f>
        <v>23353.5</v>
      </c>
      <c r="AE10" s="8">
        <f>'Handel und öffentliche'!AE16+Landwirtschaft!AE16+Fischerei!AE16</f>
        <v>23527.9</v>
      </c>
      <c r="AF10" s="8">
        <f>'Handel und öffentliche'!AF16+Landwirtschaft!AF16+Fischerei!AF16</f>
        <v>23414</v>
      </c>
    </row>
    <row r="11" spans="1:32" x14ac:dyDescent="0.25">
      <c r="A11" s="6" t="s">
        <v>10</v>
      </c>
      <c r="B11" s="6" t="s">
        <v>42</v>
      </c>
      <c r="C11" s="8">
        <f>'Handel und öffentliche'!C17+Landwirtschaft!C17+Fischerei!C17</f>
        <v>27759.073</v>
      </c>
      <c r="D11" s="8">
        <f>'Handel und öffentliche'!D17+Landwirtschaft!D17+Fischerei!D17</f>
        <v>16721.161</v>
      </c>
      <c r="E11" s="8">
        <f>'Handel und öffentliche'!E17+Landwirtschaft!E17+Fischerei!E17</f>
        <v>12019.355</v>
      </c>
      <c r="F11" s="8">
        <f>'Handel und öffentliche'!F17+Landwirtschaft!F17+Fischerei!F17</f>
        <v>12555.496999999999</v>
      </c>
      <c r="G11" s="8">
        <f>'Handel und öffentliche'!G17+Landwirtschaft!G17+Fischerei!G17</f>
        <v>15197.824000000001</v>
      </c>
      <c r="H11" s="8">
        <f>'Handel und öffentliche'!H17+Landwirtschaft!H17+Fischerei!H17</f>
        <v>12660.501</v>
      </c>
      <c r="I11" s="8">
        <f>'Handel und öffentliche'!I17+Landwirtschaft!I17+Fischerei!I17</f>
        <v>13841.858</v>
      </c>
      <c r="J11" s="8">
        <f>'Handel und öffentliche'!J17+Landwirtschaft!J17+Fischerei!J17</f>
        <v>10737.425999999999</v>
      </c>
      <c r="K11" s="8">
        <f>'Handel und öffentliche'!K17+Landwirtschaft!K17+Fischerei!K17</f>
        <v>10945.542000000001</v>
      </c>
      <c r="L11" s="8">
        <f>'Handel und öffentliche'!L17+Landwirtschaft!L17+Fischerei!L17</f>
        <v>11505.296</v>
      </c>
      <c r="M11" s="8">
        <f>'Handel und öffentliche'!M17+Landwirtschaft!M17+Fischerei!M17</f>
        <v>11305.116</v>
      </c>
      <c r="N11" s="8">
        <f>'Handel und öffentliche'!N17+Landwirtschaft!N17+Fischerei!N17</f>
        <v>12197.717000000001</v>
      </c>
      <c r="O11" s="8">
        <f>'Handel und öffentliche'!O17+Landwirtschaft!O17+Fischerei!O17</f>
        <v>11948.159</v>
      </c>
      <c r="P11" s="8">
        <f>'Handel und öffentliche'!P17+Landwirtschaft!P17+Fischerei!P17</f>
        <v>12171.63</v>
      </c>
      <c r="Q11" s="8">
        <f>'Handel und öffentliche'!Q17+Landwirtschaft!Q17+Fischerei!Q17</f>
        <v>11532.585000000001</v>
      </c>
      <c r="R11" s="8">
        <f>'Handel und öffentliche'!R17+Landwirtschaft!R17+Fischerei!R17</f>
        <v>13317.555</v>
      </c>
      <c r="S11" s="8">
        <f>'Handel und öffentliche'!S17+Landwirtschaft!S17+Fischerei!S17</f>
        <v>14631.934000000001</v>
      </c>
      <c r="T11" s="8">
        <f>'Handel und öffentliche'!T17+Landwirtschaft!T17+Fischerei!T17</f>
        <v>13784.543</v>
      </c>
      <c r="U11" s="8">
        <f>'Handel und öffentliche'!U17+Landwirtschaft!U17+Fischerei!U17</f>
        <v>13607.361000000001</v>
      </c>
      <c r="V11" s="8">
        <f>'Handel und öffentliche'!V17+Landwirtschaft!V17+Fischerei!V17</f>
        <v>13425.325000000001</v>
      </c>
      <c r="W11" s="8">
        <f>'Handel und öffentliche'!W17+Landwirtschaft!W17+Fischerei!W17</f>
        <v>14087.894999999999</v>
      </c>
      <c r="X11" s="8">
        <f>'Handel und öffentliche'!X17+Landwirtschaft!X17+Fischerei!X17</f>
        <v>15054.598</v>
      </c>
      <c r="Y11" s="8">
        <f>'Handel und öffentliche'!Y17+Landwirtschaft!Y17+Fischerei!Y17</f>
        <v>14768.275000000001</v>
      </c>
      <c r="Z11" s="8">
        <f>'Handel und öffentliche'!Z17+Landwirtschaft!Z17+Fischerei!Z17</f>
        <v>14233.408000000001</v>
      </c>
      <c r="AA11" s="8">
        <f>'Handel und öffentliche'!AA17+Landwirtschaft!AA17+Fischerei!AA17</f>
        <v>13752.472</v>
      </c>
      <c r="AB11" s="8">
        <f>'Handel und öffentliche'!AB17+Landwirtschaft!AB17+Fischerei!AB17</f>
        <v>14705.141</v>
      </c>
      <c r="AC11" s="8">
        <f>'Handel und öffentliche'!AC17+Landwirtschaft!AC17+Fischerei!AC17</f>
        <v>15610.976999999999</v>
      </c>
      <c r="AD11" s="8">
        <f>'Handel und öffentliche'!AD17+Landwirtschaft!AD17+Fischerei!AD17</f>
        <v>15639.535</v>
      </c>
      <c r="AE11" s="8">
        <f>'Handel und öffentliche'!AE17+Landwirtschaft!AE17+Fischerei!AE17</f>
        <v>16481.111000000001</v>
      </c>
      <c r="AF11" s="8">
        <f>'Handel und öffentliche'!AF17+Landwirtschaft!AF17+Fischerei!AF17</f>
        <v>16936.456999999999</v>
      </c>
    </row>
    <row r="12" spans="1:32" x14ac:dyDescent="0.25">
      <c r="A12" s="6" t="s">
        <v>10</v>
      </c>
      <c r="B12" s="6" t="s">
        <v>43</v>
      </c>
      <c r="C12" s="8">
        <f>'Handel und öffentliche'!C18+Landwirtschaft!C18+Fischerei!C18</f>
        <v>670.85199999999998</v>
      </c>
      <c r="D12" s="8">
        <f>'Handel und öffentliche'!D18+Landwirtschaft!D18+Fischerei!D18</f>
        <v>519.10500000000002</v>
      </c>
      <c r="E12" s="8">
        <f>'Handel und öffentliche'!E18+Landwirtschaft!E18+Fischerei!E18</f>
        <v>378.30099999999999</v>
      </c>
      <c r="F12" s="8">
        <f>'Handel und öffentliche'!F18+Landwirtschaft!F18+Fischerei!F18</f>
        <v>322.71800000000002</v>
      </c>
      <c r="G12" s="8">
        <f>'Handel und öffentliche'!G18+Landwirtschaft!G18+Fischerei!G18</f>
        <v>217.51900000000001</v>
      </c>
      <c r="H12" s="8">
        <f>'Handel und öffentliche'!H18+Landwirtschaft!H18+Fischerei!H18</f>
        <v>229.86199999999999</v>
      </c>
      <c r="I12" s="8">
        <f>'Handel und öffentliche'!I18+Landwirtschaft!I18+Fischerei!I18</f>
        <v>298.63300000000004</v>
      </c>
      <c r="J12" s="8">
        <f>'Handel und öffentliche'!J18+Landwirtschaft!J18+Fischerei!J18</f>
        <v>228.62199999999999</v>
      </c>
      <c r="K12" s="8">
        <f>'Handel und öffentliche'!K18+Landwirtschaft!K18+Fischerei!K18</f>
        <v>95.736999999999995</v>
      </c>
      <c r="L12" s="8">
        <f>'Handel und öffentliche'!L18+Landwirtschaft!L18+Fischerei!L18</f>
        <v>217.26599999999999</v>
      </c>
      <c r="M12" s="8">
        <f>'Handel und öffentliche'!M18+Landwirtschaft!M18+Fischerei!M18</f>
        <v>43.62</v>
      </c>
      <c r="N12" s="8">
        <f>'Handel und öffentliche'!N18+Landwirtschaft!N18+Fischerei!N18</f>
        <v>45.017000000000003</v>
      </c>
      <c r="O12" s="8">
        <f>'Handel und öffentliche'!O18+Landwirtschaft!O18+Fischerei!O18</f>
        <v>82.629000000000005</v>
      </c>
      <c r="P12" s="8">
        <f>'Handel und öffentliche'!P18+Landwirtschaft!P18+Fischerei!P18</f>
        <v>87.792000000000002</v>
      </c>
      <c r="Q12" s="8">
        <f>'Handel und öffentliche'!Q18+Landwirtschaft!Q18+Fischerei!Q18</f>
        <v>84.121000000000009</v>
      </c>
      <c r="R12" s="8">
        <f>'Handel und öffentliche'!R18+Landwirtschaft!R18+Fischerei!R18</f>
        <v>124.714</v>
      </c>
      <c r="S12" s="8">
        <f>'Handel und öffentliche'!S18+Landwirtschaft!S18+Fischerei!S18</f>
        <v>142.77499999999998</v>
      </c>
      <c r="T12" s="8">
        <f>'Handel und öffentliche'!T18+Landwirtschaft!T18+Fischerei!T18</f>
        <v>127.536</v>
      </c>
      <c r="U12" s="8">
        <f>'Handel und öffentliche'!U18+Landwirtschaft!U18+Fischerei!U18</f>
        <v>139.845</v>
      </c>
      <c r="V12" s="8">
        <f>'Handel und öffentliche'!V18+Landwirtschaft!V18+Fischerei!V18</f>
        <v>112.553</v>
      </c>
      <c r="W12" s="8">
        <f>'Handel und öffentliche'!W18+Landwirtschaft!W18+Fischerei!W18</f>
        <v>96.075000000000003</v>
      </c>
      <c r="X12" s="8">
        <f>'Handel und öffentliche'!X18+Landwirtschaft!X18+Fischerei!X18</f>
        <v>111.857</v>
      </c>
      <c r="Y12" s="8">
        <f>'Handel und öffentliche'!Y18+Landwirtschaft!Y18+Fischerei!Y18</f>
        <v>92.765000000000001</v>
      </c>
      <c r="Z12" s="8">
        <f>'Handel und öffentliche'!Z18+Landwirtschaft!Z18+Fischerei!Z18</f>
        <v>133.34300000000002</v>
      </c>
      <c r="AA12" s="8">
        <f>'Handel und öffentliche'!AA18+Landwirtschaft!AA18+Fischerei!AA18</f>
        <v>90.899000000000001</v>
      </c>
      <c r="AB12" s="8">
        <f>'Handel und öffentliche'!AB18+Landwirtschaft!AB18+Fischerei!AB18</f>
        <v>143.38299999999998</v>
      </c>
      <c r="AC12" s="8">
        <f>'Handel und öffentliche'!AC18+Landwirtschaft!AC18+Fischerei!AC18</f>
        <v>156.60599999999999</v>
      </c>
      <c r="AD12" s="8">
        <f>'Handel und öffentliche'!AD18+Landwirtschaft!AD18+Fischerei!AD18</f>
        <v>155.92400000000001</v>
      </c>
      <c r="AE12" s="8">
        <f>'Handel und öffentliche'!AE18+Landwirtschaft!AE18+Fischerei!AE18</f>
        <v>134.42500000000001</v>
      </c>
      <c r="AF12" s="8">
        <f>'Handel und öffentliche'!AF18+Landwirtschaft!AF18+Fischerei!AF18</f>
        <v>160.93100000000001</v>
      </c>
    </row>
    <row r="13" spans="1:32" x14ac:dyDescent="0.25">
      <c r="A13" s="6" t="s">
        <v>10</v>
      </c>
      <c r="B13" s="6" t="s">
        <v>44</v>
      </c>
      <c r="C13" s="8">
        <f>'Handel und öffentliche'!C19+Landwirtschaft!C19+Fischerei!C19</f>
        <v>212.49799999999999</v>
      </c>
      <c r="D13" s="8">
        <f>'Handel und öffentliche'!D19+Landwirtschaft!D19+Fischerei!D19</f>
        <v>58.000999999999998</v>
      </c>
      <c r="E13" s="8">
        <f>'Handel und öffentliche'!E19+Landwirtschaft!E19+Fischerei!E19</f>
        <v>80.498999999999995</v>
      </c>
      <c r="F13" s="8">
        <f>'Handel und öffentliche'!F19+Landwirtschaft!F19+Fischerei!F19</f>
        <v>77.751000000000005</v>
      </c>
      <c r="G13" s="8">
        <f>'Handel und öffentliche'!G19+Landwirtschaft!G19+Fischerei!G19</f>
        <v>85.498999999999995</v>
      </c>
      <c r="H13" s="8">
        <f>'Handel und öffentliche'!H19+Landwirtschaft!H19+Fischerei!H19</f>
        <v>233.749</v>
      </c>
      <c r="I13" s="8">
        <f>'Handel und öffentliche'!I19+Landwirtschaft!I19+Fischerei!I19</f>
        <v>409.50200000000001</v>
      </c>
      <c r="J13" s="8">
        <f>'Handel und öffentliche'!J19+Landwirtschaft!J19+Fischerei!J19</f>
        <v>239.749</v>
      </c>
      <c r="K13" s="8">
        <f>'Handel und öffentliche'!K19+Landwirtschaft!K19+Fischerei!K19</f>
        <v>250.499</v>
      </c>
      <c r="L13" s="8">
        <f>'Handel und öffentliche'!L19+Landwirtschaft!L19+Fischerei!L19</f>
        <v>254.001</v>
      </c>
      <c r="M13" s="8">
        <f>'Handel und öffentliche'!M19+Landwirtschaft!M19+Fischerei!M19</f>
        <v>292.49599999999998</v>
      </c>
      <c r="N13" s="8">
        <f>'Handel und öffentliche'!N19+Landwirtschaft!N19+Fischerei!N19</f>
        <v>371.005</v>
      </c>
      <c r="O13" s="8">
        <f>'Handel und öffentliche'!O19+Landwirtschaft!O19+Fischerei!O19</f>
        <v>406.25200000000001</v>
      </c>
      <c r="P13" s="8">
        <f>'Handel und öffentliche'!P19+Landwirtschaft!P19+Fischerei!P19</f>
        <v>519.255</v>
      </c>
      <c r="Q13" s="8">
        <f>'Handel und öffentliche'!Q19+Landwirtschaft!Q19+Fischerei!Q19</f>
        <v>614.00300000000004</v>
      </c>
      <c r="R13" s="8">
        <f>'Handel und öffentliche'!R19+Landwirtschaft!R19+Fischerei!R19</f>
        <v>815.5</v>
      </c>
      <c r="S13" s="8">
        <f>'Handel und öffentliche'!S19+Landwirtschaft!S19+Fischerei!S19</f>
        <v>1122.4970000000001</v>
      </c>
      <c r="T13" s="8">
        <f>'Handel und öffentliche'!T19+Landwirtschaft!T19+Fischerei!T19</f>
        <v>1193.5140000000001</v>
      </c>
      <c r="U13" s="8">
        <f>'Handel und öffentliche'!U19+Landwirtschaft!U19+Fischerei!U19</f>
        <v>1348.5120000000002</v>
      </c>
      <c r="V13" s="8">
        <f>'Handel und öffentliche'!V19+Landwirtschaft!V19+Fischerei!V19</f>
        <v>1069.9939999999999</v>
      </c>
      <c r="W13" s="8">
        <f>'Handel und öffentliche'!W19+Landwirtschaft!W19+Fischerei!W19</f>
        <v>1217.0139999999999</v>
      </c>
      <c r="X13" s="8">
        <f>'Handel und öffentliche'!X19+Landwirtschaft!X19+Fischerei!X19</f>
        <v>1280.7460000000001</v>
      </c>
      <c r="Y13" s="8">
        <f>'Handel und öffentliche'!Y19+Landwirtschaft!Y19+Fischerei!Y19</f>
        <v>1212.0039999999999</v>
      </c>
      <c r="Z13" s="8">
        <f>'Handel und öffentliche'!Z19+Landwirtschaft!Z19+Fischerei!Z19</f>
        <v>1145.0139999999999</v>
      </c>
      <c r="AA13" s="8">
        <f>'Handel und öffentliche'!AA19+Landwirtschaft!AA19+Fischerei!AA19</f>
        <v>1214.518</v>
      </c>
      <c r="AB13" s="8">
        <f>'Handel und öffentliche'!AB19+Landwirtschaft!AB19+Fischerei!AB19</f>
        <v>1216.018</v>
      </c>
      <c r="AC13" s="8">
        <f>'Handel und öffentliche'!AC19+Landwirtschaft!AC19+Fischerei!AC19</f>
        <v>1211.7470000000001</v>
      </c>
      <c r="AD13" s="8">
        <f>'Handel und öffentliche'!AD19+Landwirtschaft!AD19+Fischerei!AD19</f>
        <v>1277.7049999999999</v>
      </c>
      <c r="AE13" s="8">
        <f>'Handel und öffentliche'!AE19+Landwirtschaft!AE19+Fischerei!AE19</f>
        <v>1303.8400000000001</v>
      </c>
      <c r="AF13" s="8">
        <f>'Handel und öffentliche'!AF19+Landwirtschaft!AF19+Fischerei!AF19</f>
        <v>1158.0600000000002</v>
      </c>
    </row>
    <row r="14" spans="1:32" x14ac:dyDescent="0.25">
      <c r="A14" s="6" t="s">
        <v>10</v>
      </c>
      <c r="B14" s="6" t="s">
        <v>45</v>
      </c>
      <c r="C14" s="8">
        <f>'Handel und öffentliche'!C20+Landwirtschaft!C20+Fischerei!C20</f>
        <v>16935</v>
      </c>
      <c r="D14" s="8">
        <f>'Handel und öffentliche'!D20+Landwirtschaft!D20+Fischerei!D20</f>
        <v>7991.1669999999995</v>
      </c>
      <c r="E14" s="8">
        <f>'Handel und öffentliche'!E20+Landwirtschaft!E20+Fischerei!E20</f>
        <v>4596.8339999999998</v>
      </c>
      <c r="F14" s="8">
        <f>'Handel und öffentliche'!F20+Landwirtschaft!F20+Fischerei!F20</f>
        <v>4451.473</v>
      </c>
      <c r="G14" s="8">
        <f>'Handel und öffentliche'!G20+Landwirtschaft!G20+Fischerei!G20</f>
        <v>7201.6390000000001</v>
      </c>
      <c r="H14" s="8">
        <f>'Handel und öffentliche'!H20+Landwirtschaft!H20+Fischerei!H20</f>
        <v>4192.2219999999998</v>
      </c>
      <c r="I14" s="8">
        <f>'Handel und öffentliche'!I20+Landwirtschaft!I20+Fischerei!I20</f>
        <v>4276.5</v>
      </c>
      <c r="J14" s="8">
        <f>'Handel und öffentliche'!J20+Landwirtschaft!J20+Fischerei!J20</f>
        <v>3414</v>
      </c>
      <c r="K14" s="8">
        <f>'Handel und öffentliche'!K20+Landwirtschaft!K20+Fischerei!K20</f>
        <v>4169.1390000000001</v>
      </c>
      <c r="L14" s="8">
        <f>'Handel und öffentliche'!L20+Landwirtschaft!L20+Fischerei!L20</f>
        <v>4597.3609999999999</v>
      </c>
      <c r="M14" s="8">
        <f>'Handel und öffentliche'!M20+Landwirtschaft!M20+Fischerei!M20</f>
        <v>4239.8339999999998</v>
      </c>
      <c r="N14" s="8">
        <f>'Handel und öffentliche'!N20+Landwirtschaft!N20+Fischerei!N20</f>
        <v>4860.5280000000002</v>
      </c>
      <c r="O14" s="8">
        <f>'Handel und öffentliche'!O20+Landwirtschaft!O20+Fischerei!O20</f>
        <v>4117.8329999999996</v>
      </c>
      <c r="P14" s="8">
        <f>'Handel und öffentliche'!P20+Landwirtschaft!P20+Fischerei!P20</f>
        <v>3616.6390000000001</v>
      </c>
      <c r="Q14" s="8">
        <f>'Handel und öffentliche'!Q20+Landwirtschaft!Q20+Fischerei!Q20</f>
        <v>3173.3609999999999</v>
      </c>
      <c r="R14" s="8">
        <f>'Handel und öffentliche'!R20+Landwirtschaft!R20+Fischerei!R20</f>
        <v>3316.375</v>
      </c>
      <c r="S14" s="8">
        <f>'Handel und öffentliche'!S20+Landwirtschaft!S20+Fischerei!S20</f>
        <v>3509.7730000000001</v>
      </c>
      <c r="T14" s="8">
        <f>'Handel und öffentliche'!T20+Landwirtschaft!T20+Fischerei!T20</f>
        <v>2937.25</v>
      </c>
      <c r="U14" s="8">
        <f>'Handel und öffentliche'!U20+Landwirtschaft!U20+Fischerei!U20</f>
        <v>2091.6390000000001</v>
      </c>
      <c r="V14" s="8">
        <f>'Handel und öffentliche'!V20+Landwirtschaft!V20+Fischerei!V20</f>
        <v>2241.7219999999998</v>
      </c>
      <c r="W14" s="8">
        <f>'Handel und öffentliche'!W20+Landwirtschaft!W20+Fischerei!W20</f>
        <v>1977.75</v>
      </c>
      <c r="X14" s="8">
        <f>'Handel und öffentliche'!X20+Landwirtschaft!X20+Fischerei!X20</f>
        <v>1979.027</v>
      </c>
      <c r="Y14" s="8">
        <f>'Handel und öffentliche'!Y20+Landwirtschaft!Y20+Fischerei!Y20</f>
        <v>1992.0840000000001</v>
      </c>
      <c r="Z14" s="8">
        <f>'Handel und öffentliche'!Z20+Landwirtschaft!Z20+Fischerei!Z20</f>
        <v>1723.8620000000001</v>
      </c>
      <c r="AA14" s="8">
        <f>'Handel und öffentliche'!AA20+Landwirtschaft!AA20+Fischerei!AA20</f>
        <v>1664.3330000000001</v>
      </c>
      <c r="AB14" s="8">
        <f>'Handel und öffentliche'!AB20+Landwirtschaft!AB20+Fischerei!AB20</f>
        <v>1968.4169999999999</v>
      </c>
      <c r="AC14" s="8">
        <f>'Handel und öffentliche'!AC20+Landwirtschaft!AC20+Fischerei!AC20</f>
        <v>1831</v>
      </c>
      <c r="AD14" s="8">
        <f>'Handel und öffentliche'!AD20+Landwirtschaft!AD20+Fischerei!AD20</f>
        <v>1765.125</v>
      </c>
      <c r="AE14" s="8">
        <f>'Handel und öffentliche'!AE20+Landwirtschaft!AE20+Fischerei!AE20</f>
        <v>1771.7809999999999</v>
      </c>
      <c r="AF14" s="8">
        <f>'Handel und öffentliche'!AF20+Landwirtschaft!AF20+Fischerei!AF20</f>
        <v>1802.096</v>
      </c>
    </row>
    <row r="15" spans="1:32" x14ac:dyDescent="0.25">
      <c r="A15" s="6" t="s">
        <v>10</v>
      </c>
      <c r="B15" s="6" t="s">
        <v>46</v>
      </c>
      <c r="C15" s="8">
        <f>'Handel und öffentliche'!C21+Landwirtschaft!C21+Fischerei!C21</f>
        <v>0</v>
      </c>
      <c r="D15" s="8">
        <f>'Handel und öffentliche'!D21+Landwirtschaft!D21+Fischerei!D21</f>
        <v>58.334000000000003</v>
      </c>
      <c r="E15" s="8">
        <f>'Handel und öffentliche'!E21+Landwirtschaft!E21+Fischerei!E21</f>
        <v>254.72200000000001</v>
      </c>
      <c r="F15" s="8">
        <f>'Handel und öffentliche'!F21+Landwirtschaft!F21+Fischerei!F21</f>
        <v>203.333</v>
      </c>
      <c r="G15" s="8">
        <f>'Handel und öffentliche'!G21+Landwirtschaft!G21+Fischerei!G21</f>
        <v>249.167</v>
      </c>
      <c r="H15" s="8">
        <f>'Handel und öffentliche'!H21+Landwirtschaft!H21+Fischerei!H21</f>
        <v>321.94499999999999</v>
      </c>
      <c r="I15" s="8">
        <f>'Handel und öffentliche'!I21+Landwirtschaft!I21+Fischerei!I21</f>
        <v>232.5</v>
      </c>
      <c r="J15" s="8">
        <f>'Handel und öffentliche'!J21+Landwirtschaft!J21+Fischerei!J21</f>
        <v>329.166</v>
      </c>
      <c r="K15" s="8">
        <f>'Handel und öffentliche'!K21+Landwirtschaft!K21+Fischerei!K21</f>
        <v>305</v>
      </c>
      <c r="L15" s="8">
        <f>'Handel und öffentliche'!L21+Landwirtschaft!L21+Fischerei!L21</f>
        <v>472.77799999999996</v>
      </c>
      <c r="M15" s="8">
        <f>'Handel und öffentliche'!M21+Landwirtschaft!M21+Fischerei!M21</f>
        <v>282.5</v>
      </c>
      <c r="N15" s="8">
        <f>'Handel und öffentliche'!N21+Landwirtschaft!N21+Fischerei!N21</f>
        <v>120.27799999999999</v>
      </c>
      <c r="O15" s="8">
        <f>'Handel und öffentliche'!O21+Landwirtschaft!O21+Fischerei!O21</f>
        <v>120.834</v>
      </c>
      <c r="P15" s="8">
        <f>'Handel und öffentliche'!P21+Landwirtschaft!P21+Fischerei!P21</f>
        <v>187.22300000000001</v>
      </c>
      <c r="Q15" s="8">
        <f>'Handel und öffentliche'!Q21+Landwirtschaft!Q21+Fischerei!Q21</f>
        <v>292.21100000000001</v>
      </c>
      <c r="R15" s="8">
        <f>'Handel und öffentliche'!R21+Landwirtschaft!R21+Fischerei!R21</f>
        <v>793.96699999999998</v>
      </c>
      <c r="S15" s="8">
        <f>'Handel und öffentliche'!S21+Landwirtschaft!S21+Fischerei!S21</f>
        <v>889.16700000000003</v>
      </c>
      <c r="T15" s="8">
        <f>'Handel und öffentliche'!T21+Landwirtschaft!T21+Fischerei!T21</f>
        <v>868.13299999999992</v>
      </c>
      <c r="U15" s="8">
        <f>'Handel und öffentliche'!U21+Landwirtschaft!U21+Fischerei!U21</f>
        <v>968.75599999999997</v>
      </c>
      <c r="V15" s="8">
        <f>'Handel und öffentliche'!V21+Landwirtschaft!V21+Fischerei!V21</f>
        <v>970.5</v>
      </c>
      <c r="W15" s="8">
        <f>'Handel und öffentliche'!W21+Landwirtschaft!W21+Fischerei!W21</f>
        <v>1032.8329999999999</v>
      </c>
      <c r="X15" s="8">
        <f>'Handel und öffentliche'!X21+Landwirtschaft!X21+Fischerei!X21</f>
        <v>1123.2449999999999</v>
      </c>
      <c r="Y15" s="8">
        <f>'Handel und öffentliche'!Y21+Landwirtschaft!Y21+Fischerei!Y21</f>
        <v>1636.1999999999998</v>
      </c>
      <c r="Z15" s="8">
        <f>'Handel und öffentliche'!Z21+Landwirtschaft!Z21+Fischerei!Z21</f>
        <v>1715.0250000000001</v>
      </c>
      <c r="AA15" s="8">
        <f>'Handel und öffentliche'!AA21+Landwirtschaft!AA21+Fischerei!AA21</f>
        <v>1416.556</v>
      </c>
      <c r="AB15" s="8">
        <f>'Handel und öffentliche'!AB21+Landwirtschaft!AB21+Fischerei!AB21</f>
        <v>1739.768</v>
      </c>
      <c r="AC15" s="8">
        <f>'Handel und öffentliche'!AC21+Landwirtschaft!AC21+Fischerei!AC21</f>
        <v>1884.7350000000001</v>
      </c>
      <c r="AD15" s="8">
        <f>'Handel und öffentliche'!AD21+Landwirtschaft!AD21+Fischerei!AD21</f>
        <v>2380.2469999999998</v>
      </c>
      <c r="AE15" s="8">
        <f>'Handel und öffentliche'!AE21+Landwirtschaft!AE21+Fischerei!AE21</f>
        <v>2881.123</v>
      </c>
      <c r="AF15" s="8">
        <f>'Handel und öffentliche'!AF21+Landwirtschaft!AF21+Fischerei!AF21</f>
        <v>3207.0059999999999</v>
      </c>
    </row>
    <row r="16" spans="1:32" x14ac:dyDescent="0.25">
      <c r="A16" s="6" t="s">
        <v>10</v>
      </c>
      <c r="B16" s="6" t="s">
        <v>47</v>
      </c>
      <c r="C16" s="8">
        <f>'Handel und öffentliche'!C22+Landwirtschaft!C22+Fischerei!C22</f>
        <v>4941</v>
      </c>
      <c r="D16" s="8">
        <f>'Handel und öffentliche'!D22+Landwirtschaft!D22+Fischerei!D22</f>
        <v>4569</v>
      </c>
      <c r="E16" s="8">
        <f>'Handel und öffentliche'!E22+Landwirtschaft!E22+Fischerei!E22</f>
        <v>3179</v>
      </c>
      <c r="F16" s="8">
        <f>'Handel und öffentliche'!F22+Landwirtschaft!F22+Fischerei!F22</f>
        <v>4548</v>
      </c>
      <c r="G16" s="8">
        <f>'Handel und öffentliche'!G22+Landwirtschaft!G22+Fischerei!G22</f>
        <v>4594</v>
      </c>
      <c r="H16" s="8">
        <f>'Handel und öffentliche'!H22+Landwirtschaft!H22+Fischerei!H22</f>
        <v>4763</v>
      </c>
      <c r="I16" s="8">
        <f>'Handel und öffentliche'!I22+Landwirtschaft!I22+Fischerei!I22</f>
        <v>5335</v>
      </c>
      <c r="J16" s="8">
        <f>'Handel und öffentliche'!J22+Landwirtschaft!J22+Fischerei!J22</f>
        <v>4602</v>
      </c>
      <c r="K16" s="8">
        <f>'Handel und öffentliche'!K22+Landwirtschaft!K22+Fischerei!K22</f>
        <v>4361</v>
      </c>
      <c r="L16" s="8">
        <f>'Handel und öffentliche'!L22+Landwirtschaft!L22+Fischerei!L22</f>
        <v>4610</v>
      </c>
      <c r="M16" s="8">
        <f>'Handel und öffentliche'!M22+Landwirtschaft!M22+Fischerei!M22</f>
        <v>5290</v>
      </c>
      <c r="N16" s="8">
        <f>'Handel und öffentliche'!N22+Landwirtschaft!N22+Fischerei!N22</f>
        <v>5307</v>
      </c>
      <c r="O16" s="8">
        <f>'Handel und öffentliche'!O22+Landwirtschaft!O22+Fischerei!O22</f>
        <v>5807</v>
      </c>
      <c r="P16" s="8">
        <f>'Handel und öffentliche'!P22+Landwirtschaft!P22+Fischerei!P22</f>
        <v>6166</v>
      </c>
      <c r="Q16" s="8">
        <f>'Handel und öffentliche'!Q22+Landwirtschaft!Q22+Fischerei!Q22</f>
        <v>5925</v>
      </c>
      <c r="R16" s="8">
        <f>'Handel und öffentliche'!R22+Landwirtschaft!R22+Fischerei!R22</f>
        <v>6332</v>
      </c>
      <c r="S16" s="8">
        <f>'Handel und öffentliche'!S22+Landwirtschaft!S22+Fischerei!S22</f>
        <v>7083</v>
      </c>
      <c r="T16" s="8">
        <f>'Handel und öffentliche'!T22+Landwirtschaft!T22+Fischerei!T22</f>
        <v>7207</v>
      </c>
      <c r="U16" s="8">
        <f>'Handel und öffentliche'!U22+Landwirtschaft!U22+Fischerei!U22</f>
        <v>7765</v>
      </c>
      <c r="V16" s="8">
        <f>'Handel und öffentliche'!V22+Landwirtschaft!V22+Fischerei!V22</f>
        <v>7685</v>
      </c>
      <c r="W16" s="8">
        <f>'Handel und öffentliche'!W22+Landwirtschaft!W22+Fischerei!W22</f>
        <v>8327</v>
      </c>
      <c r="X16" s="8">
        <f>'Handel und öffentliche'!X22+Landwirtschaft!X22+Fischerei!X22</f>
        <v>8720</v>
      </c>
      <c r="Y16" s="8">
        <f>'Handel und öffentliche'!Y22+Landwirtschaft!Y22+Fischerei!Y22</f>
        <v>8438</v>
      </c>
      <c r="Z16" s="8">
        <f>'Handel und öffentliche'!Z22+Landwirtschaft!Z22+Fischerei!Z22</f>
        <v>8207</v>
      </c>
      <c r="AA16" s="8">
        <f>'Handel und öffentliche'!AA22+Landwirtschaft!AA22+Fischerei!AA22</f>
        <v>8072</v>
      </c>
      <c r="AB16" s="8">
        <f>'Handel und öffentliche'!AB22+Landwirtschaft!AB22+Fischerei!AB22</f>
        <v>8297</v>
      </c>
      <c r="AC16" s="8">
        <f>'Handel und öffentliche'!AC22+Landwirtschaft!AC22+Fischerei!AC22</f>
        <v>8728</v>
      </c>
      <c r="AD16" s="8">
        <f>'Handel und öffentliche'!AD22+Landwirtschaft!AD22+Fischerei!AD22</f>
        <v>8656.2180000000008</v>
      </c>
      <c r="AE16" s="8">
        <f>'Handel und öffentliche'!AE22+Landwirtschaft!AE22+Fischerei!AE22</f>
        <v>8735.1590000000015</v>
      </c>
      <c r="AF16" s="8">
        <f>'Handel und öffentliche'!AF22+Landwirtschaft!AF22+Fischerei!AF22</f>
        <v>9085.3080000000009</v>
      </c>
    </row>
    <row r="17" spans="1:32" x14ac:dyDescent="0.25">
      <c r="A17" s="6" t="s">
        <v>11</v>
      </c>
      <c r="B17" s="6" t="s">
        <v>42</v>
      </c>
      <c r="C17" s="8">
        <f>'Handel und öffentliche'!C23+Landwirtschaft!C23+Fischerei!C23</f>
        <v>53085.553</v>
      </c>
      <c r="D17" s="8">
        <f>'Handel und öffentliche'!D23+Landwirtschaft!D23+Fischerei!D23</f>
        <v>54602.948000000004</v>
      </c>
      <c r="E17" s="8">
        <f>'Handel und öffentliche'!E23+Landwirtschaft!E23+Fischerei!E23</f>
        <v>35478.115000000005</v>
      </c>
      <c r="F17" s="8">
        <f>'Handel und öffentliche'!F23+Landwirtschaft!F23+Fischerei!F23</f>
        <v>32785.892</v>
      </c>
      <c r="G17" s="8">
        <f>'Handel und öffentliche'!G23+Landwirtschaft!G23+Fischerei!G23</f>
        <v>31928.478999999999</v>
      </c>
      <c r="H17" s="8">
        <f>'Handel und öffentliche'!H23+Landwirtschaft!H23+Fischerei!H23</f>
        <v>42435</v>
      </c>
      <c r="I17" s="8">
        <f>'Handel und öffentliche'!I23+Landwirtschaft!I23+Fischerei!I23</f>
        <v>35574.966</v>
      </c>
      <c r="J17" s="8">
        <f>'Handel und öffentliche'!J23+Landwirtschaft!J23+Fischerei!J23</f>
        <v>34043.49</v>
      </c>
      <c r="K17" s="8">
        <f>'Handel und öffentliche'!K23+Landwirtschaft!K23+Fischerei!K23</f>
        <v>37138.688999999998</v>
      </c>
      <c r="L17" s="8">
        <f>'Handel und öffentliche'!L23+Landwirtschaft!L23+Fischerei!L23</f>
        <v>41627.402000000002</v>
      </c>
      <c r="M17" s="8">
        <f>'Handel und öffentliche'!M23+Landwirtschaft!M23+Fischerei!M23</f>
        <v>42251.029000000002</v>
      </c>
      <c r="N17" s="8">
        <f>'Handel und öffentliche'!N23+Landwirtschaft!N23+Fischerei!N23</f>
        <v>44443.778000000006</v>
      </c>
      <c r="O17" s="8">
        <f>'Handel und öffentliche'!O23+Landwirtschaft!O23+Fischerei!O23</f>
        <v>41863.769999999997</v>
      </c>
      <c r="P17" s="8">
        <f>'Handel und öffentliche'!P23+Landwirtschaft!P23+Fischerei!P23</f>
        <v>46429.887999999999</v>
      </c>
      <c r="Q17" s="8">
        <f>'Handel und öffentliche'!Q23+Landwirtschaft!Q23+Fischerei!Q23</f>
        <v>47061.454999999994</v>
      </c>
      <c r="R17" s="8">
        <f>'Handel und öffentliche'!R23+Landwirtschaft!R23+Fischerei!R23</f>
        <v>42857.31</v>
      </c>
      <c r="S17" s="8">
        <f>'Handel und öffentliche'!S23+Landwirtschaft!S23+Fischerei!S23</f>
        <v>42524.529000000002</v>
      </c>
      <c r="T17" s="8">
        <f>'Handel und öffentliche'!T23+Landwirtschaft!T23+Fischerei!T23</f>
        <v>40634.317999999999</v>
      </c>
      <c r="U17" s="8">
        <f>'Handel und öffentliche'!U23+Landwirtschaft!U23+Fischerei!U23</f>
        <v>42776.81</v>
      </c>
      <c r="V17" s="8">
        <f>'Handel und öffentliche'!V23+Landwirtschaft!V23+Fischerei!V23</f>
        <v>40604.120999999999</v>
      </c>
      <c r="W17" s="8">
        <f>'Handel und öffentliche'!W23+Landwirtschaft!W23+Fischerei!W23</f>
        <v>44144.826999999997</v>
      </c>
      <c r="X17" s="8">
        <f>'Handel und öffentliche'!X23+Landwirtschaft!X23+Fischerei!X23</f>
        <v>42811.870999999999</v>
      </c>
      <c r="Y17" s="8">
        <f>'Handel und öffentliche'!Y23+Landwirtschaft!Y23+Fischerei!Y23</f>
        <v>41910.678999999996</v>
      </c>
      <c r="Z17" s="8">
        <f>'Handel und öffentliche'!Z23+Landwirtschaft!Z23+Fischerei!Z23</f>
        <v>42107.682000000001</v>
      </c>
      <c r="AA17" s="8">
        <f>'Handel und öffentliche'!AA23+Landwirtschaft!AA23+Fischerei!AA23</f>
        <v>41153.177000000003</v>
      </c>
      <c r="AB17" s="8">
        <f>'Handel und öffentliche'!AB23+Landwirtschaft!AB23+Fischerei!AB23</f>
        <v>41693.468999999997</v>
      </c>
      <c r="AC17" s="8">
        <f>'Handel und öffentliche'!AC23+Landwirtschaft!AC23+Fischerei!AC23</f>
        <v>43413.144</v>
      </c>
      <c r="AD17" s="8">
        <f>'Handel und öffentliche'!AD23+Landwirtschaft!AD23+Fischerei!AD23</f>
        <v>44439.720999999998</v>
      </c>
      <c r="AE17" s="8">
        <f>'Handel und öffentliche'!AE23+Landwirtschaft!AE23+Fischerei!AE23</f>
        <v>43601.144</v>
      </c>
      <c r="AF17" s="8">
        <f>'Handel und öffentliche'!AF23+Landwirtschaft!AF23+Fischerei!AF23</f>
        <v>44521.176999999996</v>
      </c>
    </row>
    <row r="18" spans="1:32" x14ac:dyDescent="0.25">
      <c r="A18" s="6" t="s">
        <v>11</v>
      </c>
      <c r="B18" s="6" t="s">
        <v>43</v>
      </c>
      <c r="C18" s="8">
        <f>'Handel und öffentliche'!C24+Landwirtschaft!C24+Fischerei!C24</f>
        <v>19977.177</v>
      </c>
      <c r="D18" s="8">
        <f>'Handel und öffentliche'!D24+Landwirtschaft!D24+Fischerei!D24</f>
        <v>19830.822</v>
      </c>
      <c r="E18" s="8">
        <f>'Handel und öffentliche'!E24+Landwirtschaft!E24+Fischerei!E24</f>
        <v>8375.8430000000008</v>
      </c>
      <c r="F18" s="8">
        <f>'Handel und öffentliche'!F24+Landwirtschaft!F24+Fischerei!F24</f>
        <v>8440.7609999999986</v>
      </c>
      <c r="G18" s="8">
        <f>'Handel und öffentliche'!G24+Landwirtschaft!G24+Fischerei!G24</f>
        <v>7141.5509999999995</v>
      </c>
      <c r="H18" s="8">
        <f>'Handel und öffentliche'!H24+Landwirtschaft!H24+Fischerei!H24</f>
        <v>5457.5839999999998</v>
      </c>
      <c r="I18" s="8">
        <f>'Handel und öffentliche'!I24+Landwirtschaft!I24+Fischerei!I24</f>
        <v>2511.0070000000001</v>
      </c>
      <c r="J18" s="8">
        <f>'Handel und öffentliche'!J24+Landwirtschaft!J24+Fischerei!J24</f>
        <v>1976.4490000000001</v>
      </c>
      <c r="K18" s="8">
        <f>'Handel und öffentliche'!K24+Landwirtschaft!K24+Fischerei!K24</f>
        <v>1803.9780000000001</v>
      </c>
      <c r="L18" s="8">
        <f>'Handel und öffentliche'!L24+Landwirtschaft!L24+Fischerei!L24</f>
        <v>2533.1280000000002</v>
      </c>
      <c r="M18" s="8">
        <f>'Handel und öffentliche'!M24+Landwirtschaft!M24+Fischerei!M24</f>
        <v>3368.0839999999998</v>
      </c>
      <c r="N18" s="8">
        <f>'Handel und öffentliche'!N24+Landwirtschaft!N24+Fischerei!N24</f>
        <v>3018.462</v>
      </c>
      <c r="O18" s="8">
        <f>'Handel und öffentliche'!O24+Landwirtschaft!O24+Fischerei!O24</f>
        <v>2930.7439999999997</v>
      </c>
      <c r="P18" s="8">
        <f>'Handel und öffentliche'!P24+Landwirtschaft!P24+Fischerei!P24</f>
        <v>5460.4660000000003</v>
      </c>
      <c r="Q18" s="8">
        <f>'Handel und öffentliche'!Q24+Landwirtschaft!Q24+Fischerei!Q24</f>
        <v>5826.71</v>
      </c>
      <c r="R18" s="8">
        <f>'Handel und öffentliche'!R24+Landwirtschaft!R24+Fischerei!R24</f>
        <v>1111.8220000000001</v>
      </c>
      <c r="S18" s="8">
        <f>'Handel und öffentliche'!S24+Landwirtschaft!S24+Fischerei!S24</f>
        <v>2129.5810000000001</v>
      </c>
      <c r="T18" s="8">
        <f>'Handel und öffentliche'!T24+Landwirtschaft!T24+Fischerei!T24</f>
        <v>771.79099999999994</v>
      </c>
      <c r="U18" s="8">
        <f>'Handel und öffentliche'!U24+Landwirtschaft!U24+Fischerei!U24</f>
        <v>1074.865</v>
      </c>
      <c r="V18" s="8">
        <f>'Handel und öffentliche'!V24+Landwirtschaft!V24+Fischerei!V24</f>
        <v>437.40999999999997</v>
      </c>
      <c r="W18" s="8">
        <f>'Handel und öffentliche'!W24+Landwirtschaft!W24+Fischerei!W24</f>
        <v>610.39400000000001</v>
      </c>
      <c r="X18" s="8">
        <f>'Handel und öffentliche'!X24+Landwirtschaft!X24+Fischerei!X24</f>
        <v>526.32399999999996</v>
      </c>
      <c r="Y18" s="8">
        <f>'Handel und öffentliche'!Y24+Landwirtschaft!Y24+Fischerei!Y24</f>
        <v>499.80500000000001</v>
      </c>
      <c r="Z18" s="8">
        <f>'Handel und öffentliche'!Z24+Landwirtschaft!Z24+Fischerei!Z24</f>
        <v>485.89400000000001</v>
      </c>
      <c r="AA18" s="8">
        <f>'Handel und öffentliche'!AA24+Landwirtschaft!AA24+Fischerei!AA24</f>
        <v>435.93299999999999</v>
      </c>
      <c r="AB18" s="8">
        <f>'Handel und öffentliche'!AB24+Landwirtschaft!AB24+Fischerei!AB24</f>
        <v>394.91500000000002</v>
      </c>
      <c r="AC18" s="8">
        <f>'Handel und öffentliche'!AC24+Landwirtschaft!AC24+Fischerei!AC24</f>
        <v>479.245</v>
      </c>
      <c r="AD18" s="8">
        <f>'Handel und öffentliche'!AD24+Landwirtschaft!AD24+Fischerei!AD24</f>
        <v>448.76</v>
      </c>
      <c r="AE18" s="8">
        <f>'Handel und öffentliche'!AE24+Landwirtschaft!AE24+Fischerei!AE24</f>
        <v>334.71199999999999</v>
      </c>
      <c r="AF18" s="8">
        <f>'Handel und öffentliche'!AF24+Landwirtschaft!AF24+Fischerei!AF24</f>
        <v>384.61200000000008</v>
      </c>
    </row>
    <row r="19" spans="1:32" x14ac:dyDescent="0.25">
      <c r="A19" s="6" t="s">
        <v>11</v>
      </c>
      <c r="B19" s="6" t="s">
        <v>44</v>
      </c>
      <c r="C19" s="8">
        <f>'Handel und öffentliche'!C25+Landwirtschaft!C25+Fischerei!C25</f>
        <v>10565.75</v>
      </c>
      <c r="D19" s="8">
        <f>'Handel und öffentliche'!D25+Landwirtschaft!D25+Fischerei!D25</f>
        <v>10720.5</v>
      </c>
      <c r="E19" s="8">
        <f>'Handel und öffentliche'!E25+Landwirtschaft!E25+Fischerei!E25</f>
        <v>1231</v>
      </c>
      <c r="F19" s="8">
        <f>'Handel und öffentliche'!F25+Landwirtschaft!F25+Fischerei!F25</f>
        <v>1250.75</v>
      </c>
      <c r="G19" s="8">
        <f>'Handel und öffentliche'!G25+Landwirtschaft!G25+Fischerei!G25</f>
        <v>1524.5</v>
      </c>
      <c r="H19" s="8">
        <f>'Handel und öffentliche'!H25+Landwirtschaft!H25+Fischerei!H25</f>
        <v>10025.25</v>
      </c>
      <c r="I19" s="8">
        <f>'Handel und öffentliche'!I25+Landwirtschaft!I25+Fischerei!I25</f>
        <v>10144.25</v>
      </c>
      <c r="J19" s="8">
        <f>'Handel und öffentliche'!J25+Landwirtschaft!J25+Fischerei!J25</f>
        <v>10755</v>
      </c>
      <c r="K19" s="8">
        <f>'Handel und öffentliche'!K25+Landwirtschaft!K25+Fischerei!K25</f>
        <v>13479</v>
      </c>
      <c r="L19" s="8">
        <f>'Handel und öffentliche'!L25+Landwirtschaft!L25+Fischerei!L25</f>
        <v>14369.25</v>
      </c>
      <c r="M19" s="8">
        <f>'Handel und öffentliche'!M25+Landwirtschaft!M25+Fischerei!M25</f>
        <v>13629.5</v>
      </c>
      <c r="N19" s="8">
        <f>'Handel und öffentliche'!N25+Landwirtschaft!N25+Fischerei!N25</f>
        <v>15867.5</v>
      </c>
      <c r="O19" s="8">
        <f>'Handel und öffentliche'!O25+Landwirtschaft!O25+Fischerei!O25</f>
        <v>14853.5</v>
      </c>
      <c r="P19" s="8">
        <f>'Handel und öffentliche'!P25+Landwirtschaft!P25+Fischerei!P25</f>
        <v>15498</v>
      </c>
      <c r="Q19" s="8">
        <f>'Handel und öffentliche'!Q25+Landwirtschaft!Q25+Fischerei!Q25</f>
        <v>15224.25</v>
      </c>
      <c r="R19" s="8">
        <f>'Handel und öffentliche'!R25+Landwirtschaft!R25+Fischerei!R25</f>
        <v>15601</v>
      </c>
      <c r="S19" s="8">
        <f>'Handel und öffentliche'!S25+Landwirtschaft!S25+Fischerei!S25</f>
        <v>14959</v>
      </c>
      <c r="T19" s="8">
        <f>'Handel und öffentliche'!T25+Landwirtschaft!T25+Fischerei!T25</f>
        <v>14859</v>
      </c>
      <c r="U19" s="8">
        <f>'Handel und öffentliche'!U25+Landwirtschaft!U25+Fischerei!U25</f>
        <v>16076.75</v>
      </c>
      <c r="V19" s="8">
        <f>'Handel und öffentliche'!V25+Landwirtschaft!V25+Fischerei!V25</f>
        <v>15162.5</v>
      </c>
      <c r="W19" s="8">
        <f>'Handel und öffentliche'!W25+Landwirtschaft!W25+Fischerei!W25</f>
        <v>15755</v>
      </c>
      <c r="X19" s="8">
        <f>'Handel und öffentliche'!X25+Landwirtschaft!X25+Fischerei!X25</f>
        <v>15133</v>
      </c>
      <c r="Y19" s="8">
        <f>'Handel und öffentliche'!Y25+Landwirtschaft!Y25+Fischerei!Y25</f>
        <v>13961</v>
      </c>
      <c r="Z19" s="8">
        <f>'Handel und öffentliche'!Z25+Landwirtschaft!Z25+Fischerei!Z25</f>
        <v>13607.5</v>
      </c>
      <c r="AA19" s="8">
        <f>'Handel und öffentliche'!AA25+Landwirtschaft!AA25+Fischerei!AA25</f>
        <v>13243.5</v>
      </c>
      <c r="AB19" s="8">
        <f>'Handel und öffentliche'!AB25+Landwirtschaft!AB25+Fischerei!AB25</f>
        <v>13113.5</v>
      </c>
      <c r="AC19" s="8">
        <f>'Handel und öffentliche'!AC25+Landwirtschaft!AC25+Fischerei!AC25</f>
        <v>13827.54</v>
      </c>
      <c r="AD19" s="8">
        <f>'Handel und öffentliche'!AD25+Landwirtschaft!AD25+Fischerei!AD25</f>
        <v>14601.5</v>
      </c>
      <c r="AE19" s="8">
        <f>'Handel und öffentliche'!AE25+Landwirtschaft!AE25+Fischerei!AE25</f>
        <v>13478.043000000001</v>
      </c>
      <c r="AF19" s="8">
        <f>'Handel und öffentliche'!AF25+Landwirtschaft!AF25+Fischerei!AF25</f>
        <v>14386.316000000001</v>
      </c>
    </row>
    <row r="20" spans="1:32" x14ac:dyDescent="0.25">
      <c r="A20" s="6" t="s">
        <v>11</v>
      </c>
      <c r="B20" s="6" t="s">
        <v>45</v>
      </c>
      <c r="C20" s="8">
        <f>'Handel und öffentliche'!C26+Landwirtschaft!C26+Fischerei!C26</f>
        <v>6644.1820000000007</v>
      </c>
      <c r="D20" s="8">
        <f>'Handel und öffentliche'!D26+Landwirtschaft!D26+Fischerei!D26</f>
        <v>7879.3389999999999</v>
      </c>
      <c r="E20" s="8">
        <f>'Handel und öffentliche'!E26+Landwirtschaft!E26+Fischerei!E26</f>
        <v>7399.3019999999997</v>
      </c>
      <c r="F20" s="8">
        <f>'Handel und öffentliche'!F26+Landwirtschaft!F26+Fischerei!F26</f>
        <v>7673.973</v>
      </c>
      <c r="G20" s="8">
        <f>'Handel und öffentliche'!G26+Landwirtschaft!G26+Fischerei!G26</f>
        <v>8008.5950000000003</v>
      </c>
      <c r="H20" s="8">
        <f>'Handel und öffentliche'!H26+Landwirtschaft!H26+Fischerei!H26</f>
        <v>10184.723</v>
      </c>
      <c r="I20" s="8">
        <f>'Handel und öffentliche'!I26+Landwirtschaft!I26+Fischerei!I26</f>
        <v>5961.5990000000002</v>
      </c>
      <c r="J20" s="8">
        <f>'Handel und öffentliche'!J26+Landwirtschaft!J26+Fischerei!J26</f>
        <v>4041.8519999999999</v>
      </c>
      <c r="K20" s="8">
        <f>'Handel und öffentliche'!K26+Landwirtschaft!K26+Fischerei!K26</f>
        <v>4092.9760000000001</v>
      </c>
      <c r="L20" s="8">
        <f>'Handel und öffentliche'!L26+Landwirtschaft!L26+Fischerei!L26</f>
        <v>4841.1170000000002</v>
      </c>
      <c r="M20" s="8">
        <f>'Handel und öffentliche'!M26+Landwirtschaft!M26+Fischerei!M26</f>
        <v>5015.4399999999996</v>
      </c>
      <c r="N20" s="8">
        <f>'Handel und öffentliche'!N26+Landwirtschaft!N26+Fischerei!N26</f>
        <v>4542.6450000000004</v>
      </c>
      <c r="O20" s="8">
        <f>'Handel und öffentliche'!O26+Landwirtschaft!O26+Fischerei!O26</f>
        <v>4180.6750000000002</v>
      </c>
      <c r="P20" s="8">
        <f>'Handel und öffentliche'!P26+Landwirtschaft!P26+Fischerei!P26</f>
        <v>3971.1129999999998</v>
      </c>
      <c r="Q20" s="8">
        <f>'Handel und öffentliche'!Q26+Landwirtschaft!Q26+Fischerei!Q26</f>
        <v>4162.7690000000002</v>
      </c>
      <c r="R20" s="8">
        <f>'Handel und öffentliche'!R26+Landwirtschaft!R26+Fischerei!R26</f>
        <v>4099.1970000000001</v>
      </c>
      <c r="S20" s="8">
        <f>'Handel und öffentliche'!S26+Landwirtschaft!S26+Fischerei!S26</f>
        <v>4080.5570000000002</v>
      </c>
      <c r="T20" s="8">
        <f>'Handel und öffentliche'!T26+Landwirtschaft!T26+Fischerei!T26</f>
        <v>3951.1910000000003</v>
      </c>
      <c r="U20" s="8">
        <f>'Handel und öffentliche'!U26+Landwirtschaft!U26+Fischerei!U26</f>
        <v>4125.7</v>
      </c>
      <c r="V20" s="8">
        <f>'Handel und öffentliche'!V26+Landwirtschaft!V26+Fischerei!V26</f>
        <v>4029.0619999999999</v>
      </c>
      <c r="W20" s="8">
        <f>'Handel und öffentliche'!W26+Landwirtschaft!W26+Fischerei!W26</f>
        <v>4103.9759999999997</v>
      </c>
      <c r="X20" s="8">
        <f>'Handel und öffentliche'!X26+Landwirtschaft!X26+Fischerei!X26</f>
        <v>4102.9989999999998</v>
      </c>
      <c r="Y20" s="8">
        <f>'Handel und öffentliche'!Y26+Landwirtschaft!Y26+Fischerei!Y26</f>
        <v>4238.6769999999997</v>
      </c>
      <c r="Z20" s="8">
        <f>'Handel und öffentliche'!Z26+Landwirtschaft!Z26+Fischerei!Z26</f>
        <v>4181.9390000000003</v>
      </c>
      <c r="AA20" s="8">
        <f>'Handel und öffentliche'!AA26+Landwirtschaft!AA26+Fischerei!AA26</f>
        <v>4147.3769999999995</v>
      </c>
      <c r="AB20" s="8">
        <f>'Handel und öffentliche'!AB26+Landwirtschaft!AB26+Fischerei!AB26</f>
        <v>4225.5609999999997</v>
      </c>
      <c r="AC20" s="8">
        <f>'Handel und öffentliche'!AC26+Landwirtschaft!AC26+Fischerei!AC26</f>
        <v>4216.8440000000001</v>
      </c>
      <c r="AD20" s="8">
        <f>'Handel und öffentliche'!AD26+Landwirtschaft!AD26+Fischerei!AD26</f>
        <v>4226.116</v>
      </c>
      <c r="AE20" s="8">
        <f>'Handel und öffentliche'!AE26+Landwirtschaft!AE26+Fischerei!AE26</f>
        <v>4160.9030000000002</v>
      </c>
      <c r="AF20" s="8">
        <f>'Handel und öffentliche'!AF26+Landwirtschaft!AF26+Fischerei!AF26</f>
        <v>4178.2330000000002</v>
      </c>
    </row>
    <row r="21" spans="1:32" x14ac:dyDescent="0.25">
      <c r="A21" s="6" t="s">
        <v>11</v>
      </c>
      <c r="B21" s="6" t="s">
        <v>46</v>
      </c>
      <c r="C21" s="8">
        <f>'Handel und öffentliche'!C27+Landwirtschaft!C27+Fischerei!C27</f>
        <v>18.611000000000001</v>
      </c>
      <c r="D21" s="8">
        <f>'Handel und öffentliche'!D27+Landwirtschaft!D27+Fischerei!D27</f>
        <v>16.399000000000001</v>
      </c>
      <c r="E21" s="8">
        <f>'Handel und öffentliche'!E27+Landwirtschaft!E27+Fischerei!E27</f>
        <v>23.358000000000001</v>
      </c>
      <c r="F21" s="8">
        <f>'Handel und öffentliche'!F27+Landwirtschaft!F27+Fischerei!F27</f>
        <v>28.937000000000001</v>
      </c>
      <c r="G21" s="8">
        <f>'Handel und öffentliche'!G27+Landwirtschaft!G27+Fischerei!G27</f>
        <v>44.249000000000002</v>
      </c>
      <c r="H21" s="8">
        <f>'Handel und öffentliche'!H27+Landwirtschaft!H27+Fischerei!H27</f>
        <v>46.247999999999998</v>
      </c>
      <c r="I21" s="8">
        <f>'Handel und öffentliche'!I27+Landwirtschaft!I27+Fischerei!I27</f>
        <v>48.555</v>
      </c>
      <c r="J21" s="8">
        <f>'Handel und öffentliche'!J27+Landwirtschaft!J27+Fischerei!J27</f>
        <v>49.521999999999998</v>
      </c>
      <c r="K21" s="8">
        <f>'Handel und öffentliche'!K27+Landwirtschaft!K27+Fischerei!K27</f>
        <v>53.067999999999998</v>
      </c>
      <c r="L21" s="8">
        <f>'Handel und öffentliche'!L27+Landwirtschaft!L27+Fischerei!L27</f>
        <v>77.296999999999997</v>
      </c>
      <c r="M21" s="8">
        <f>'Handel und öffentliche'!M27+Landwirtschaft!M27+Fischerei!M27</f>
        <v>85.783000000000001</v>
      </c>
      <c r="N21" s="8">
        <f>'Handel und öffentliche'!N27+Landwirtschaft!N27+Fischerei!N27</f>
        <v>165.672</v>
      </c>
      <c r="O21" s="8">
        <f>'Handel und öffentliche'!O27+Landwirtschaft!O27+Fischerei!O27</f>
        <v>199.29599999999999</v>
      </c>
      <c r="P21" s="8">
        <f>'Handel und öffentliche'!P27+Landwirtschaft!P27+Fischerei!P27</f>
        <v>641.697</v>
      </c>
      <c r="Q21" s="8">
        <f>'Handel und öffentliche'!Q27+Landwirtschaft!Q27+Fischerei!Q27</f>
        <v>754.00300000000004</v>
      </c>
      <c r="R21" s="8">
        <f>'Handel und öffentliche'!R27+Landwirtschaft!R27+Fischerei!R27</f>
        <v>731.90099999999995</v>
      </c>
      <c r="S21" s="8">
        <f>'Handel und öffentliche'!S27+Landwirtschaft!S27+Fischerei!S27</f>
        <v>782.66800000000001</v>
      </c>
      <c r="T21" s="8">
        <f>'Handel und öffentliche'!T27+Landwirtschaft!T27+Fischerei!T27</f>
        <v>868.11399999999992</v>
      </c>
      <c r="U21" s="8">
        <f>'Handel und öffentliche'!U27+Landwirtschaft!U27+Fischerei!U27</f>
        <v>729.65899999999999</v>
      </c>
      <c r="V21" s="8">
        <f>'Handel und öffentliche'!V27+Landwirtschaft!V27+Fischerei!V27</f>
        <v>836.25900000000001</v>
      </c>
      <c r="W21" s="8">
        <f>'Handel und öffentliche'!W27+Landwirtschaft!W27+Fischerei!W27</f>
        <v>1144.124</v>
      </c>
      <c r="X21" s="8">
        <f>'Handel und öffentliche'!X27+Landwirtschaft!X27+Fischerei!X27</f>
        <v>1316.048</v>
      </c>
      <c r="Y21" s="8">
        <f>'Handel und öffentliche'!Y27+Landwirtschaft!Y27+Fischerei!Y27</f>
        <v>1709.1970000000001</v>
      </c>
      <c r="Z21" s="8">
        <f>'Handel und öffentliche'!Z27+Landwirtschaft!Z27+Fischerei!Z27</f>
        <v>2179.6260000000002</v>
      </c>
      <c r="AA21" s="8">
        <f>'Handel und öffentliche'!AA27+Landwirtschaft!AA27+Fischerei!AA27</f>
        <v>2192.1440000000002</v>
      </c>
      <c r="AB21" s="8">
        <f>'Handel und öffentliche'!AB27+Landwirtschaft!AB27+Fischerei!AB27</f>
        <v>2290.16</v>
      </c>
      <c r="AC21" s="8">
        <f>'Handel und öffentliche'!AC27+Landwirtschaft!AC27+Fischerei!AC27</f>
        <v>2577.0140000000001</v>
      </c>
      <c r="AD21" s="8">
        <f>'Handel und öffentliche'!AD27+Landwirtschaft!AD27+Fischerei!AD27</f>
        <v>2474.2269999999999</v>
      </c>
      <c r="AE21" s="8">
        <f>'Handel und öffentliche'!AE27+Landwirtschaft!AE27+Fischerei!AE27</f>
        <v>2447.4719999999998</v>
      </c>
      <c r="AF21" s="8">
        <f>'Handel und öffentliche'!AF27+Landwirtschaft!AF27+Fischerei!AF27</f>
        <v>2464.6379999999999</v>
      </c>
    </row>
    <row r="22" spans="1:32" x14ac:dyDescent="0.25">
      <c r="A22" s="6" t="s">
        <v>11</v>
      </c>
      <c r="B22" s="6" t="s">
        <v>47</v>
      </c>
      <c r="C22" s="8">
        <f>'Handel und öffentliche'!C28+Landwirtschaft!C28+Fischerei!C28</f>
        <v>6551</v>
      </c>
      <c r="D22" s="8">
        <f>'Handel und öffentliche'!D28+Landwirtschaft!D28+Fischerei!D28</f>
        <v>7167</v>
      </c>
      <c r="E22" s="8">
        <f>'Handel und öffentliche'!E28+Landwirtschaft!E28+Fischerei!E28</f>
        <v>8704</v>
      </c>
      <c r="F22" s="8">
        <f>'Handel und öffentliche'!F28+Landwirtschaft!F28+Fischerei!F28</f>
        <v>9915</v>
      </c>
      <c r="G22" s="8">
        <f>'Handel und öffentliche'!G28+Landwirtschaft!G28+Fischerei!G28</f>
        <v>9944</v>
      </c>
      <c r="H22" s="8">
        <f>'Handel und öffentliche'!H28+Landwirtschaft!H28+Fischerei!H28</f>
        <v>10764</v>
      </c>
      <c r="I22" s="8">
        <f>'Handel und öffentliche'!I28+Landwirtschaft!I28+Fischerei!I28</f>
        <v>11489</v>
      </c>
      <c r="J22" s="8">
        <f>'Handel und öffentliche'!J28+Landwirtschaft!J28+Fischerei!J28</f>
        <v>11409</v>
      </c>
      <c r="K22" s="8">
        <f>'Handel und öffentliche'!K28+Landwirtschaft!K28+Fischerei!K28</f>
        <v>11663</v>
      </c>
      <c r="L22" s="8">
        <f>'Handel und öffentliche'!L28+Landwirtschaft!L28+Fischerei!L28</f>
        <v>11518</v>
      </c>
      <c r="M22" s="8">
        <f>'Handel und öffentliche'!M28+Landwirtschaft!M28+Fischerei!M28</f>
        <v>12730</v>
      </c>
      <c r="N22" s="8">
        <f>'Handel und öffentliche'!N28+Landwirtschaft!N28+Fischerei!N28</f>
        <v>13007</v>
      </c>
      <c r="O22" s="8">
        <f>'Handel und öffentliche'!O28+Landwirtschaft!O28+Fischerei!O28</f>
        <v>12519</v>
      </c>
      <c r="P22" s="8">
        <f>'Handel und öffentliche'!P28+Landwirtschaft!P28+Fischerei!P28</f>
        <v>13670</v>
      </c>
      <c r="Q22" s="8">
        <f>'Handel und öffentliche'!Q28+Landwirtschaft!Q28+Fischerei!Q28</f>
        <v>13659</v>
      </c>
      <c r="R22" s="8">
        <f>'Handel und öffentliche'!R28+Landwirtschaft!R28+Fischerei!R28</f>
        <v>13937</v>
      </c>
      <c r="S22" s="8">
        <f>'Handel und öffentliche'!S28+Landwirtschaft!S28+Fischerei!S28</f>
        <v>14623</v>
      </c>
      <c r="T22" s="8">
        <f>'Handel und öffentliche'!T28+Landwirtschaft!T28+Fischerei!T28</f>
        <v>14777</v>
      </c>
      <c r="U22" s="8">
        <f>'Handel und öffentliche'!U28+Landwirtschaft!U28+Fischerei!U28</f>
        <v>15359</v>
      </c>
      <c r="V22" s="8">
        <f>'Handel und öffentliche'!V28+Landwirtschaft!V28+Fischerei!V28</f>
        <v>14965</v>
      </c>
      <c r="W22" s="8">
        <f>'Handel und öffentliche'!W28+Landwirtschaft!W28+Fischerei!W28</f>
        <v>15773</v>
      </c>
      <c r="X22" s="8">
        <f>'Handel und öffentliche'!X28+Landwirtschaft!X28+Fischerei!X28</f>
        <v>15351</v>
      </c>
      <c r="Y22" s="8">
        <f>'Handel und öffentliche'!Y28+Landwirtschaft!Y28+Fischerei!Y28</f>
        <v>15312</v>
      </c>
      <c r="Z22" s="8">
        <f>'Handel und öffentliche'!Z28+Landwirtschaft!Z28+Fischerei!Z28</f>
        <v>15623</v>
      </c>
      <c r="AA22" s="8">
        <f>'Handel und öffentliche'!AA28+Landwirtschaft!AA28+Fischerei!AA28</f>
        <v>15402</v>
      </c>
      <c r="AB22" s="8">
        <f>'Handel und öffentliche'!AB28+Landwirtschaft!AB28+Fischerei!AB28</f>
        <v>15841</v>
      </c>
      <c r="AC22" s="8">
        <f>'Handel und öffentliche'!AC28+Landwirtschaft!AC28+Fischerei!AC28</f>
        <v>16275</v>
      </c>
      <c r="AD22" s="8">
        <f>'Handel und öffentliche'!AD28+Landwirtschaft!AD28+Fischerei!AD28</f>
        <v>16595.898999999998</v>
      </c>
      <c r="AE22" s="8">
        <f>'Handel und öffentliche'!AE28+Landwirtschaft!AE28+Fischerei!AE28</f>
        <v>16997.805</v>
      </c>
      <c r="AF22" s="8">
        <f>'Handel und öffentliche'!AF28+Landwirtschaft!AF28+Fischerei!AF28</f>
        <v>17115.356</v>
      </c>
    </row>
    <row r="23" spans="1:32" x14ac:dyDescent="0.25">
      <c r="A23" s="6" t="s">
        <v>12</v>
      </c>
      <c r="B23" s="6" t="s">
        <v>42</v>
      </c>
      <c r="C23" s="8">
        <f>'Handel und öffentliche'!C29+Landwirtschaft!C29+Fischerei!C29</f>
        <v>31812.330999999998</v>
      </c>
      <c r="D23" s="8">
        <f>'Handel und öffentliche'!D29+Landwirtschaft!D29+Fischerei!D29</f>
        <v>32882.199000000001</v>
      </c>
      <c r="E23" s="8">
        <f>'Handel und öffentliche'!E29+Landwirtschaft!E29+Fischerei!E29</f>
        <v>32612.166999999998</v>
      </c>
      <c r="F23" s="8">
        <f>'Handel und öffentliche'!F29+Landwirtschaft!F29+Fischerei!F29</f>
        <v>32763.297999999999</v>
      </c>
      <c r="G23" s="8">
        <f>'Handel und öffentliche'!G29+Landwirtschaft!G29+Fischerei!G29</f>
        <v>31981.064999999999</v>
      </c>
      <c r="H23" s="8">
        <f>'Handel und öffentliche'!H29+Landwirtschaft!H29+Fischerei!H29</f>
        <v>32363.734</v>
      </c>
      <c r="I23" s="8">
        <f>'Handel und öffentliche'!I29+Landwirtschaft!I29+Fischerei!I29</f>
        <v>34818.338000000003</v>
      </c>
      <c r="J23" s="8">
        <f>'Handel und öffentliche'!J29+Landwirtschaft!J29+Fischerei!J29</f>
        <v>33677.612000000001</v>
      </c>
      <c r="K23" s="8">
        <f>'Handel und öffentliche'!K29+Landwirtschaft!K29+Fischerei!K29</f>
        <v>33300.898000000001</v>
      </c>
      <c r="L23" s="8">
        <f>'Handel und öffentliche'!L29+Landwirtschaft!L29+Fischerei!L29</f>
        <v>33068.04</v>
      </c>
      <c r="M23" s="8">
        <f>'Handel und öffentliche'!M29+Landwirtschaft!M29+Fischerei!M29</f>
        <v>32662.195</v>
      </c>
      <c r="N23" s="8">
        <f>'Handel und öffentliche'!N29+Landwirtschaft!N29+Fischerei!N29</f>
        <v>33132.508000000002</v>
      </c>
      <c r="O23" s="8">
        <f>'Handel und öffentliche'!O29+Landwirtschaft!O29+Fischerei!O29</f>
        <v>33195.883999999998</v>
      </c>
      <c r="P23" s="8">
        <f>'Handel und öffentliche'!P29+Landwirtschaft!P29+Fischerei!P29</f>
        <v>33643.993999999999</v>
      </c>
      <c r="Q23" s="8">
        <f>'Handel und öffentliche'!Q29+Landwirtschaft!Q29+Fischerei!Q29</f>
        <v>33349.767</v>
      </c>
      <c r="R23" s="8">
        <f>'Handel und öffentliche'!R29+Landwirtschaft!R29+Fischerei!R29</f>
        <v>33314.917999999998</v>
      </c>
      <c r="S23" s="8">
        <f>'Handel und öffentliche'!S29+Landwirtschaft!S29+Fischerei!S29</f>
        <v>34082.454999999994</v>
      </c>
      <c r="T23" s="8">
        <f>'Handel und öffentliche'!T29+Landwirtschaft!T29+Fischerei!T29</f>
        <v>33168.644</v>
      </c>
      <c r="U23" s="8">
        <f>'Handel und öffentliche'!U29+Landwirtschaft!U29+Fischerei!U29</f>
        <v>33404.483</v>
      </c>
      <c r="V23" s="8">
        <f>'Handel und öffentliche'!V29+Landwirtschaft!V29+Fischerei!V29</f>
        <v>33111.038999999997</v>
      </c>
      <c r="W23" s="8">
        <f>'Handel und öffentliche'!W29+Landwirtschaft!W29+Fischerei!W29</f>
        <v>34923.464</v>
      </c>
      <c r="X23" s="8">
        <f>'Handel und öffentliche'!X29+Landwirtschaft!X29+Fischerei!X29</f>
        <v>32285.184999999998</v>
      </c>
      <c r="Y23" s="8">
        <f>'Handel und öffentliche'!Y29+Landwirtschaft!Y29+Fischerei!Y29</f>
        <v>32095.240999999998</v>
      </c>
      <c r="Z23" s="8">
        <f>'Handel und öffentliche'!Z29+Landwirtschaft!Z29+Fischerei!Z29</f>
        <v>32007.935999999998</v>
      </c>
      <c r="AA23" s="8">
        <f>'Handel und öffentliche'!AA29+Landwirtschaft!AA29+Fischerei!AA29</f>
        <v>30113.383000000002</v>
      </c>
      <c r="AB23" s="8">
        <f>'Handel und öffentliche'!AB29+Landwirtschaft!AB29+Fischerei!AB29</f>
        <v>30896.013000000003</v>
      </c>
      <c r="AC23" s="8">
        <f>'Handel und öffentliche'!AC29+Landwirtschaft!AC29+Fischerei!AC29</f>
        <v>31486.152999999998</v>
      </c>
      <c r="AD23" s="8">
        <f>'Handel und öffentliche'!AD29+Landwirtschaft!AD29+Fischerei!AD29</f>
        <v>31706.813999999998</v>
      </c>
      <c r="AE23" s="8">
        <f>'Handel und öffentliche'!AE29+Landwirtschaft!AE29+Fischerei!AE29</f>
        <v>31445.292999999998</v>
      </c>
      <c r="AF23" s="8" t="e">
        <f>'Handel und öffentliche'!AF29+Landwirtschaft!AF29+Fischerei!AF29</f>
        <v>#VALUE!</v>
      </c>
    </row>
    <row r="24" spans="1:32" x14ac:dyDescent="0.25">
      <c r="A24" s="6" t="s">
        <v>12</v>
      </c>
      <c r="B24" s="6" t="s">
        <v>43</v>
      </c>
      <c r="C24" s="8">
        <f>'Handel und öffentliche'!C30+Landwirtschaft!C30+Fischerei!C30</f>
        <v>683.58100000000002</v>
      </c>
      <c r="D24" s="8">
        <f>'Handel und öffentliche'!D30+Landwirtschaft!D30+Fischerei!D30</f>
        <v>764.31</v>
      </c>
      <c r="E24" s="8">
        <f>'Handel und öffentliche'!E30+Landwirtschaft!E30+Fischerei!E30</f>
        <v>624.61199999999997</v>
      </c>
      <c r="F24" s="8">
        <f>'Handel und öffentliche'!F30+Landwirtschaft!F30+Fischerei!F30</f>
        <v>575.93600000000004</v>
      </c>
      <c r="G24" s="8">
        <f>'Handel und öffentliche'!G30+Landwirtschaft!G30+Fischerei!G30</f>
        <v>615.17499999999995</v>
      </c>
      <c r="H24" s="8">
        <f>'Handel und öffentliche'!H30+Landwirtschaft!H30+Fischerei!H30</f>
        <v>478.56599999999997</v>
      </c>
      <c r="I24" s="8">
        <f>'Handel und öffentliche'!I30+Landwirtschaft!I30+Fischerei!I30</f>
        <v>392.255</v>
      </c>
      <c r="J24" s="8">
        <f>'Handel und öffentliche'!J30+Landwirtschaft!J30+Fischerei!J30</f>
        <v>340.93200000000002</v>
      </c>
      <c r="K24" s="8">
        <f>'Handel und öffentliche'!K30+Landwirtschaft!K30+Fischerei!K30</f>
        <v>237.03700000000001</v>
      </c>
      <c r="L24" s="8">
        <f>'Handel und öffentliche'!L30+Landwirtschaft!L30+Fischerei!L30</f>
        <v>188.23500000000001</v>
      </c>
      <c r="M24" s="8">
        <f>'Handel und öffentliche'!M30+Landwirtschaft!M30+Fischerei!M30</f>
        <v>284.11900000000003</v>
      </c>
      <c r="N24" s="8">
        <f>'Handel und öffentliche'!N30+Landwirtschaft!N30+Fischerei!N30</f>
        <v>326.58499999999998</v>
      </c>
      <c r="O24" s="8">
        <f>'Handel und öffentliche'!O30+Landwirtschaft!O30+Fischerei!O30</f>
        <v>224.29300000000001</v>
      </c>
      <c r="P24" s="8">
        <f>'Handel und öffentliche'!P30+Landwirtschaft!P30+Fischerei!P30</f>
        <v>309.89999999999998</v>
      </c>
      <c r="Q24" s="8">
        <f>'Handel und öffentliche'!Q30+Landwirtschaft!Q30+Fischerei!Q30</f>
        <v>371.02499999999998</v>
      </c>
      <c r="R24" s="8">
        <f>'Handel und öffentliche'!R30+Landwirtschaft!R30+Fischerei!R30</f>
        <v>456.94</v>
      </c>
      <c r="S24" s="8">
        <f>'Handel und öffentliche'!S30+Landwirtschaft!S30+Fischerei!S30</f>
        <v>525.37099999999998</v>
      </c>
      <c r="T24" s="8">
        <f>'Handel und öffentliche'!T30+Landwirtschaft!T30+Fischerei!T30</f>
        <v>524.47699999999998</v>
      </c>
      <c r="U24" s="8">
        <f>'Handel und öffentliche'!U30+Landwirtschaft!U30+Fischerei!U30</f>
        <v>474.17200000000003</v>
      </c>
      <c r="V24" s="8">
        <f>'Handel und öffentliche'!V30+Landwirtschaft!V30+Fischerei!V30</f>
        <v>341.875</v>
      </c>
      <c r="W24" s="8">
        <f>'Handel und öffentliche'!W30+Landwirtschaft!W30+Fischerei!W30</f>
        <v>366.6</v>
      </c>
      <c r="X24" s="8">
        <f>'Handel und öffentliche'!X30+Landwirtschaft!X30+Fischerei!X30</f>
        <v>331.839</v>
      </c>
      <c r="Y24" s="8">
        <f>'Handel und öffentliche'!Y30+Landwirtschaft!Y30+Fischerei!Y30</f>
        <v>323.06700000000001</v>
      </c>
      <c r="Z24" s="8">
        <f>'Handel und öffentliche'!Z30+Landwirtschaft!Z30+Fischerei!Z30</f>
        <v>421.77199999999999</v>
      </c>
      <c r="AA24" s="8">
        <f>'Handel und öffentliche'!AA30+Landwirtschaft!AA30+Fischerei!AA30</f>
        <v>288.16699999999997</v>
      </c>
      <c r="AB24" s="8">
        <f>'Handel und öffentliche'!AB30+Landwirtschaft!AB30+Fischerei!AB30</f>
        <v>204.94399999999999</v>
      </c>
      <c r="AC24" s="8">
        <f>'Handel und öffentliche'!AC30+Landwirtschaft!AC30+Fischerei!AC30</f>
        <v>172.238</v>
      </c>
      <c r="AD24" s="8">
        <f>'Handel und öffentliche'!AD30+Landwirtschaft!AD30+Fischerei!AD30</f>
        <v>123.708</v>
      </c>
      <c r="AE24" s="8">
        <f>'Handel und öffentliche'!AE30+Landwirtschaft!AE30+Fischerei!AE30</f>
        <v>100.25700000000001</v>
      </c>
      <c r="AF24" s="8" t="e">
        <f>'Handel und öffentliche'!AF30+Landwirtschaft!AF30+Fischerei!AF30</f>
        <v>#VALUE!</v>
      </c>
    </row>
    <row r="25" spans="1:32" x14ac:dyDescent="0.25">
      <c r="A25" s="6" t="s">
        <v>12</v>
      </c>
      <c r="B25" s="6" t="s">
        <v>44</v>
      </c>
      <c r="C25" s="8">
        <f>'Handel und öffentliche'!C31+Landwirtschaft!C31+Fischerei!C31</f>
        <v>2244.75</v>
      </c>
      <c r="D25" s="8">
        <f>'Handel und öffentliche'!D31+Landwirtschaft!D31+Fischerei!D31</f>
        <v>2482.5</v>
      </c>
      <c r="E25" s="8">
        <f>'Handel und öffentliche'!E31+Landwirtschaft!E31+Fischerei!E31</f>
        <v>2530.5</v>
      </c>
      <c r="F25" s="8">
        <f>'Handel und öffentliche'!F31+Landwirtschaft!F31+Fischerei!F31</f>
        <v>2955.75</v>
      </c>
      <c r="G25" s="8">
        <f>'Handel und öffentliche'!G31+Landwirtschaft!G31+Fischerei!G31</f>
        <v>2531.75</v>
      </c>
      <c r="H25" s="8">
        <f>'Handel und öffentliche'!H31+Landwirtschaft!H31+Fischerei!H31</f>
        <v>2862</v>
      </c>
      <c r="I25" s="8">
        <f>'Handel und öffentliche'!I31+Landwirtschaft!I31+Fischerei!I31</f>
        <v>3656</v>
      </c>
      <c r="J25" s="8">
        <f>'Handel und öffentliche'!J31+Landwirtschaft!J31+Fischerei!J31</f>
        <v>3081.25</v>
      </c>
      <c r="K25" s="8">
        <f>'Handel und öffentliche'!K31+Landwirtschaft!K31+Fischerei!K31</f>
        <v>2921.25</v>
      </c>
      <c r="L25" s="8">
        <f>'Handel und öffentliche'!L31+Landwirtschaft!L31+Fischerei!L31</f>
        <v>2549.5</v>
      </c>
      <c r="M25" s="8">
        <f>'Handel und öffentliche'!M31+Landwirtschaft!M31+Fischerei!M31</f>
        <v>2527.4929999999999</v>
      </c>
      <c r="N25" s="8">
        <f>'Handel und öffentliche'!N31+Landwirtschaft!N31+Fischerei!N31</f>
        <v>2630.2570000000001</v>
      </c>
      <c r="O25" s="8">
        <f>'Handel und öffentliche'!O31+Landwirtschaft!O31+Fischerei!O31</f>
        <v>2690.0349999999999</v>
      </c>
      <c r="P25" s="8">
        <f>'Handel und öffentliche'!P31+Landwirtschaft!P31+Fischerei!P31</f>
        <v>3070.2339999999999</v>
      </c>
      <c r="Q25" s="8">
        <f>'Handel und öffentliche'!Q31+Landwirtschaft!Q31+Fischerei!Q31</f>
        <v>3048.7420000000002</v>
      </c>
      <c r="R25" s="8">
        <f>'Handel und öffentliche'!R31+Landwirtschaft!R31+Fischerei!R31</f>
        <v>3198.5340000000001</v>
      </c>
      <c r="S25" s="8">
        <f>'Handel und öffentliche'!S31+Landwirtschaft!S31+Fischerei!S31</f>
        <v>3479.7219999999998</v>
      </c>
      <c r="T25" s="8">
        <f>'Handel und öffentliche'!T31+Landwirtschaft!T31+Fischerei!T31</f>
        <v>3195.5</v>
      </c>
      <c r="U25" s="8">
        <f>'Handel und öffentliche'!U31+Landwirtschaft!U31+Fischerei!U31</f>
        <v>3116.7829999999999</v>
      </c>
      <c r="V25" s="8">
        <f>'Handel und öffentliche'!V31+Landwirtschaft!V31+Fischerei!V31</f>
        <v>3152.0259999999998</v>
      </c>
      <c r="W25" s="8">
        <f>'Handel und öffentliche'!W31+Landwirtschaft!W31+Fischerei!W31</f>
        <v>3134.0250000000001</v>
      </c>
      <c r="X25" s="8">
        <f>'Handel und öffentliche'!X31+Landwirtschaft!X31+Fischerei!X31</f>
        <v>2519.7839999999997</v>
      </c>
      <c r="Y25" s="8">
        <f>'Handel und öffentliche'!Y31+Landwirtschaft!Y31+Fischerei!Y31</f>
        <v>2748.2869999999998</v>
      </c>
      <c r="Z25" s="8">
        <f>'Handel und öffentliche'!Z31+Landwirtschaft!Z31+Fischerei!Z31</f>
        <v>2831.7190000000001</v>
      </c>
      <c r="AA25" s="8">
        <f>'Handel und öffentliche'!AA31+Landwirtschaft!AA31+Fischerei!AA31</f>
        <v>2182.9479999999999</v>
      </c>
      <c r="AB25" s="8">
        <f>'Handel und öffentliche'!AB31+Landwirtschaft!AB31+Fischerei!AB31</f>
        <v>2441.8780000000002</v>
      </c>
      <c r="AC25" s="8">
        <f>'Handel und öffentliche'!AC31+Landwirtschaft!AC31+Fischerei!AC31</f>
        <v>2613.0929999999998</v>
      </c>
      <c r="AD25" s="8">
        <f>'Handel und öffentliche'!AD31+Landwirtschaft!AD31+Fischerei!AD31</f>
        <v>2747.5459999999998</v>
      </c>
      <c r="AE25" s="8">
        <f>'Handel und öffentliche'!AE31+Landwirtschaft!AE31+Fischerei!AE31</f>
        <v>2602.3120000000004</v>
      </c>
      <c r="AF25" s="8" t="e">
        <f>'Handel und öffentliche'!AF31+Landwirtschaft!AF31+Fischerei!AF31</f>
        <v>#VALUE!</v>
      </c>
    </row>
    <row r="26" spans="1:32" x14ac:dyDescent="0.25">
      <c r="A26" s="6" t="s">
        <v>12</v>
      </c>
      <c r="B26" s="6" t="s">
        <v>45</v>
      </c>
      <c r="C26" s="8">
        <f>'Handel und öffentliche'!C32+Landwirtschaft!C32+Fischerei!C32</f>
        <v>11010.167000000001</v>
      </c>
      <c r="D26" s="8">
        <f>'Handel und öffentliche'!D32+Landwirtschaft!D32+Fischerei!D32</f>
        <v>10718.278</v>
      </c>
      <c r="E26" s="8">
        <f>'Handel und öffentliche'!E32+Landwirtschaft!E32+Fischerei!E32</f>
        <v>10366.694</v>
      </c>
      <c r="F26" s="8">
        <f>'Handel und öffentliche'!F32+Landwirtschaft!F32+Fischerei!F32</f>
        <v>9626.8060000000005</v>
      </c>
      <c r="G26" s="8">
        <f>'Handel und öffentliche'!G32+Landwirtschaft!G32+Fischerei!G32</f>
        <v>9063.0839999999989</v>
      </c>
      <c r="H26" s="8">
        <f>'Handel und öffentliche'!H32+Landwirtschaft!H32+Fischerei!H32</f>
        <v>8917.1949999999997</v>
      </c>
      <c r="I26" s="8">
        <f>'Handel und öffentliche'!I32+Landwirtschaft!I32+Fischerei!I32</f>
        <v>9538.6110000000008</v>
      </c>
      <c r="J26" s="8">
        <f>'Handel und öffentliche'!J32+Landwirtschaft!J32+Fischerei!J32</f>
        <v>9360.848</v>
      </c>
      <c r="K26" s="8">
        <f>'Handel und öffentliche'!K32+Landwirtschaft!K32+Fischerei!K32</f>
        <v>8955.5840000000007</v>
      </c>
      <c r="L26" s="8">
        <f>'Handel und öffentliche'!L32+Landwirtschaft!L32+Fischerei!L32</f>
        <v>9131.8889999999992</v>
      </c>
      <c r="M26" s="8">
        <f>'Handel und öffentliche'!M32+Landwirtschaft!M32+Fischerei!M32</f>
        <v>8726.8060000000005</v>
      </c>
      <c r="N26" s="8">
        <f>'Handel und öffentliche'!N32+Landwirtschaft!N32+Fischerei!N32</f>
        <v>8353.277</v>
      </c>
      <c r="O26" s="8">
        <f>'Handel und öffentliche'!O32+Landwirtschaft!O32+Fischerei!O32</f>
        <v>8209.1659999999993</v>
      </c>
      <c r="P26" s="8">
        <f>'Handel und öffentliche'!P32+Landwirtschaft!P32+Fischerei!P32</f>
        <v>7913.1939999999995</v>
      </c>
      <c r="Q26" s="8">
        <f>'Handel und öffentliche'!Q32+Landwirtschaft!Q32+Fischerei!Q32</f>
        <v>7430.9439999999995</v>
      </c>
      <c r="R26" s="8">
        <f>'Handel und öffentliche'!R32+Landwirtschaft!R32+Fischerei!R32</f>
        <v>7162.723</v>
      </c>
      <c r="S26" s="8">
        <f>'Handel und öffentliche'!S32+Landwirtschaft!S32+Fischerei!S32</f>
        <v>7153.0840000000007</v>
      </c>
      <c r="T26" s="8">
        <f>'Handel und öffentliche'!T32+Landwirtschaft!T32+Fischerei!T32</f>
        <v>6656.6670000000004</v>
      </c>
      <c r="U26" s="8">
        <f>'Handel und öffentliche'!U32+Landwirtschaft!U32+Fischerei!U32</f>
        <v>6833.0830000000005</v>
      </c>
      <c r="V26" s="8">
        <f>'Handel und öffentliche'!V32+Landwirtschaft!V32+Fischerei!V32</f>
        <v>6913.3609999999999</v>
      </c>
      <c r="W26" s="8">
        <f>'Handel und öffentliche'!W32+Landwirtschaft!W32+Fischerei!W32</f>
        <v>7072.9449999999997</v>
      </c>
      <c r="X26" s="8">
        <f>'Handel und öffentliche'!X32+Landwirtschaft!X32+Fischerei!X32</f>
        <v>6614.5550000000003</v>
      </c>
      <c r="Y26" s="8">
        <f>'Handel und öffentliche'!Y32+Landwirtschaft!Y32+Fischerei!Y32</f>
        <v>6270.3059999999996</v>
      </c>
      <c r="Z26" s="8">
        <f>'Handel und öffentliche'!Z32+Landwirtschaft!Z32+Fischerei!Z32</f>
        <v>6184.0010000000002</v>
      </c>
      <c r="AA26" s="8">
        <f>'Handel und öffentliche'!AA32+Landwirtschaft!AA32+Fischerei!AA32</f>
        <v>5754.8889999999992</v>
      </c>
      <c r="AB26" s="8">
        <f>'Handel und öffentliche'!AB32+Landwirtschaft!AB32+Fischerei!AB32</f>
        <v>6068.5370000000003</v>
      </c>
      <c r="AC26" s="8">
        <f>'Handel und öffentliche'!AC32+Landwirtschaft!AC32+Fischerei!AC32</f>
        <v>6023.9520000000002</v>
      </c>
      <c r="AD26" s="8">
        <f>'Handel und öffentliche'!AD32+Landwirtschaft!AD32+Fischerei!AD32</f>
        <v>5586.0159999999996</v>
      </c>
      <c r="AE26" s="8">
        <f>'Handel und öffentliche'!AE32+Landwirtschaft!AE32+Fischerei!AE32</f>
        <v>5593.9889999999996</v>
      </c>
      <c r="AF26" s="8" t="e">
        <f>'Handel und öffentliche'!AF32+Landwirtschaft!AF32+Fischerei!AF32</f>
        <v>#VALUE!</v>
      </c>
    </row>
    <row r="27" spans="1:32" x14ac:dyDescent="0.25">
      <c r="A27" s="6" t="s">
        <v>12</v>
      </c>
      <c r="B27" s="6" t="s">
        <v>46</v>
      </c>
      <c r="C27" s="8">
        <f>'Handel und öffentliche'!C33+Landwirtschaft!C33+Fischerei!C33</f>
        <v>1221.944</v>
      </c>
      <c r="D27" s="8">
        <f>'Handel und öffentliche'!D33+Landwirtschaft!D33+Fischerei!D33</f>
        <v>1241.1109999999999</v>
      </c>
      <c r="E27" s="8">
        <f>'Handel und öffentliche'!E33+Landwirtschaft!E33+Fischerei!E33</f>
        <v>1228.6109999999999</v>
      </c>
      <c r="F27" s="8">
        <f>'Handel und öffentliche'!F33+Landwirtschaft!F33+Fischerei!F33</f>
        <v>1161.1109999999999</v>
      </c>
      <c r="G27" s="8">
        <f>'Handel und öffentliche'!G33+Landwirtschaft!G33+Fischerei!G33</f>
        <v>1116.6659999999999</v>
      </c>
      <c r="H27" s="8">
        <f>'Handel und öffentliche'!H33+Landwirtschaft!H33+Fischerei!H33</f>
        <v>1100.556</v>
      </c>
      <c r="I27" s="8">
        <f>'Handel und öffentliche'!I33+Landwirtschaft!I33+Fischerei!I33</f>
        <v>1103.3330000000001</v>
      </c>
      <c r="J27" s="8">
        <f>'Handel und öffentliche'!J33+Landwirtschaft!J33+Fischerei!J33</f>
        <v>1152.222</v>
      </c>
      <c r="K27" s="8">
        <f>'Handel und öffentliche'!K33+Landwirtschaft!K33+Fischerei!K33</f>
        <v>1091.944</v>
      </c>
      <c r="L27" s="8">
        <f>'Handel und öffentliche'!L33+Landwirtschaft!L33+Fischerei!L33</f>
        <v>1206.944</v>
      </c>
      <c r="M27" s="8">
        <f>'Handel und öffentliche'!M33+Landwirtschaft!M33+Fischerei!M33</f>
        <v>1176.944</v>
      </c>
      <c r="N27" s="8">
        <f>'Handel und öffentliche'!N33+Landwirtschaft!N33+Fischerei!N33</f>
        <v>1079.722</v>
      </c>
      <c r="O27" s="8">
        <f>'Handel und öffentliche'!O33+Landwirtschaft!O33+Fischerei!O33</f>
        <v>1192.222</v>
      </c>
      <c r="P27" s="8">
        <f>'Handel und öffentliche'!P33+Landwirtschaft!P33+Fischerei!P33</f>
        <v>1173.6109999999999</v>
      </c>
      <c r="Q27" s="8">
        <f>'Handel und öffentliche'!Q33+Landwirtschaft!Q33+Fischerei!Q33</f>
        <v>1151.6669999999999</v>
      </c>
      <c r="R27" s="8">
        <f>'Handel und öffentliche'!R33+Landwirtschaft!R33+Fischerei!R33</f>
        <v>1171.1109999999999</v>
      </c>
      <c r="S27" s="8">
        <f>'Handel und öffentliche'!S33+Landwirtschaft!S33+Fischerei!S33</f>
        <v>1302.222</v>
      </c>
      <c r="T27" s="8">
        <f>'Handel und öffentliche'!T33+Landwirtschaft!T33+Fischerei!T33</f>
        <v>1193.0549999999998</v>
      </c>
      <c r="U27" s="8">
        <f>'Handel und öffentliche'!U33+Landwirtschaft!U33+Fischerei!U33</f>
        <v>1205.278</v>
      </c>
      <c r="V27" s="8">
        <f>'Handel und öffentliche'!V33+Landwirtschaft!V33+Fischerei!V33</f>
        <v>1092.223</v>
      </c>
      <c r="W27" s="8">
        <f>'Handel und öffentliche'!W33+Landwirtschaft!W33+Fischerei!W33</f>
        <v>1110.2829999999999</v>
      </c>
      <c r="X27" s="8">
        <f>'Handel und öffentliche'!X33+Landwirtschaft!X33+Fischerei!X33</f>
        <v>1093.229</v>
      </c>
      <c r="Y27" s="8">
        <f>'Handel und öffentliche'!Y33+Landwirtschaft!Y33+Fischerei!Y33</f>
        <v>1071.527</v>
      </c>
      <c r="Z27" s="8">
        <f>'Handel und öffentliche'!Z33+Landwirtschaft!Z33+Fischerei!Z33</f>
        <v>1126.444</v>
      </c>
      <c r="AA27" s="8">
        <f>'Handel und öffentliche'!AA33+Landwirtschaft!AA33+Fischerei!AA33</f>
        <v>1130.6570000000002</v>
      </c>
      <c r="AB27" s="8">
        <f>'Handel und öffentliche'!AB33+Landwirtschaft!AB33+Fischerei!AB33</f>
        <v>1095.7159999999999</v>
      </c>
      <c r="AC27" s="8">
        <f>'Handel und öffentliche'!AC33+Landwirtschaft!AC33+Fischerei!AC33</f>
        <v>1237.4580000000001</v>
      </c>
      <c r="AD27" s="8">
        <f>'Handel und öffentliche'!AD33+Landwirtschaft!AD33+Fischerei!AD33</f>
        <v>1251.0999999999999</v>
      </c>
      <c r="AE27" s="8">
        <f>'Handel und öffentliche'!AE33+Landwirtschaft!AE33+Fischerei!AE33</f>
        <v>1313.3810000000001</v>
      </c>
      <c r="AF27" s="8" t="e">
        <f>'Handel und öffentliche'!AF33+Landwirtschaft!AF33+Fischerei!AF33</f>
        <v>#VALUE!</v>
      </c>
    </row>
    <row r="28" spans="1:32" x14ac:dyDescent="0.25">
      <c r="A28" s="6" t="s">
        <v>12</v>
      </c>
      <c r="B28" s="6" t="s">
        <v>47</v>
      </c>
      <c r="C28" s="8">
        <f>'Handel und öffentliche'!C34+Landwirtschaft!C34+Fischerei!C34</f>
        <v>10087</v>
      </c>
      <c r="D28" s="8">
        <f>'Handel und öffentliche'!D34+Landwirtschaft!D34+Fischerei!D34</f>
        <v>10314</v>
      </c>
      <c r="E28" s="8">
        <f>'Handel und öffentliche'!E34+Landwirtschaft!E34+Fischerei!E34</f>
        <v>10602</v>
      </c>
      <c r="F28" s="8">
        <f>'Handel und öffentliche'!F34+Landwirtschaft!F34+Fischerei!F34</f>
        <v>10825</v>
      </c>
      <c r="G28" s="8">
        <f>'Handel und öffentliche'!G34+Landwirtschaft!G34+Fischerei!G34</f>
        <v>11015</v>
      </c>
      <c r="H28" s="8">
        <f>'Handel und öffentliche'!H34+Landwirtschaft!H34+Fischerei!H34</f>
        <v>10972</v>
      </c>
      <c r="I28" s="8">
        <f>'Handel und öffentliche'!I34+Landwirtschaft!I34+Fischerei!I34</f>
        <v>11324</v>
      </c>
      <c r="J28" s="8">
        <f>'Handel und öffentliche'!J34+Landwirtschaft!J34+Fischerei!J34</f>
        <v>11452</v>
      </c>
      <c r="K28" s="8">
        <f>'Handel und öffentliche'!K34+Landwirtschaft!K34+Fischerei!K34</f>
        <v>11616</v>
      </c>
      <c r="L28" s="8">
        <f>'Handel und öffentliche'!L34+Landwirtschaft!L34+Fischerei!L34</f>
        <v>11717</v>
      </c>
      <c r="M28" s="8">
        <f>'Handel und öffentliche'!M34+Landwirtschaft!M34+Fischerei!M34</f>
        <v>11901</v>
      </c>
      <c r="N28" s="8">
        <f>'Handel und öffentliche'!N34+Landwirtschaft!N34+Fischerei!N34</f>
        <v>12061</v>
      </c>
      <c r="O28" s="8">
        <f>'Handel und öffentliche'!O34+Landwirtschaft!O34+Fischerei!O34</f>
        <v>12101</v>
      </c>
      <c r="P28" s="8">
        <f>'Handel und öffentliche'!P34+Landwirtschaft!P34+Fischerei!P34</f>
        <v>12094</v>
      </c>
      <c r="Q28" s="8">
        <f>'Handel und öffentliche'!Q34+Landwirtschaft!Q34+Fischerei!Q34</f>
        <v>12296</v>
      </c>
      <c r="R28" s="8">
        <f>'Handel und öffentliche'!R34+Landwirtschaft!R34+Fischerei!R34</f>
        <v>12377</v>
      </c>
      <c r="S28" s="8">
        <f>'Handel und öffentliche'!S34+Landwirtschaft!S34+Fischerei!S34</f>
        <v>12699</v>
      </c>
      <c r="T28" s="8">
        <f>'Handel und öffentliche'!T34+Landwirtschaft!T34+Fischerei!T34</f>
        <v>12877</v>
      </c>
      <c r="U28" s="8">
        <f>'Handel und öffentliche'!U34+Landwirtschaft!U34+Fischerei!U34</f>
        <v>12901</v>
      </c>
      <c r="V28" s="8">
        <f>'Handel und öffentliche'!V34+Landwirtschaft!V34+Fischerei!V34</f>
        <v>12556</v>
      </c>
      <c r="W28" s="8">
        <f>'Handel und öffentliche'!W34+Landwirtschaft!W34+Fischerei!W34</f>
        <v>12751</v>
      </c>
      <c r="X28" s="8">
        <f>'Handel und öffentliche'!X34+Landwirtschaft!X34+Fischerei!X34</f>
        <v>12503</v>
      </c>
      <c r="Y28" s="8">
        <f>'Handel und öffentliche'!Y34+Landwirtschaft!Y34+Fischerei!Y34</f>
        <v>12264</v>
      </c>
      <c r="Z28" s="8">
        <f>'Handel und öffentliche'!Z34+Landwirtschaft!Z34+Fischerei!Z34</f>
        <v>12054</v>
      </c>
      <c r="AA28" s="8">
        <f>'Handel und öffentliche'!AA34+Landwirtschaft!AA34+Fischerei!AA34</f>
        <v>12072</v>
      </c>
      <c r="AB28" s="8">
        <f>'Handel und öffentliche'!AB34+Landwirtschaft!AB34+Fischerei!AB34</f>
        <v>11871.652</v>
      </c>
      <c r="AC28" s="8">
        <f>'Handel und öffentliche'!AC34+Landwirtschaft!AC34+Fischerei!AC34</f>
        <v>11959.52</v>
      </c>
      <c r="AD28" s="8">
        <f>'Handel und öffentliche'!AD34+Landwirtschaft!AD34+Fischerei!AD34</f>
        <v>12443.757</v>
      </c>
      <c r="AE28" s="8">
        <f>'Handel und öffentliche'!AE34+Landwirtschaft!AE34+Fischerei!AE34</f>
        <v>12334.855000000001</v>
      </c>
      <c r="AF28" s="8" t="e">
        <f>'Handel und öffentliche'!AF34+Landwirtschaft!AF34+Fischerei!AF34</f>
        <v>#VALUE!</v>
      </c>
    </row>
    <row r="29" spans="1:32" x14ac:dyDescent="0.25">
      <c r="A29" s="6" t="s">
        <v>13</v>
      </c>
      <c r="B29" s="6" t="s">
        <v>42</v>
      </c>
      <c r="C29" s="8">
        <f>'Handel und öffentliche'!C35+Landwirtschaft!C35+Fischerei!C35</f>
        <v>366682.10800000001</v>
      </c>
      <c r="D29" s="8">
        <f>'Handel und öffentliche'!D35+Landwirtschaft!D35+Fischerei!D35</f>
        <v>377040.95700000005</v>
      </c>
      <c r="E29" s="8">
        <f>'Handel und öffentliche'!E35+Landwirtschaft!E35+Fischerei!E35</f>
        <v>361354.54400000005</v>
      </c>
      <c r="F29" s="8">
        <f>'Handel und öffentliche'!F35+Landwirtschaft!F35+Fischerei!F35</f>
        <v>348755.04199999996</v>
      </c>
      <c r="G29" s="8">
        <f>'Handel und öffentliche'!G35+Landwirtschaft!G35+Fischerei!G35</f>
        <v>330965.63</v>
      </c>
      <c r="H29" s="8">
        <f>'Handel und öffentliche'!H35+Landwirtschaft!H35+Fischerei!H35</f>
        <v>324720.61200000002</v>
      </c>
      <c r="I29" s="8">
        <f>'Handel und öffentliche'!I35+Landwirtschaft!I35+Fischerei!I35</f>
        <v>362369.853</v>
      </c>
      <c r="J29" s="8">
        <f>'Handel und öffentliche'!J35+Landwirtschaft!J35+Fischerei!J35</f>
        <v>326058.36699999997</v>
      </c>
      <c r="K29" s="8">
        <f>'Handel und öffentliche'!K35+Landwirtschaft!K35+Fischerei!K35</f>
        <v>318840.12400000001</v>
      </c>
      <c r="L29" s="8">
        <f>'Handel und öffentliche'!L35+Landwirtschaft!L35+Fischerei!L35</f>
        <v>304679.092</v>
      </c>
      <c r="M29" s="8">
        <f>'Handel und öffentliche'!M35+Landwirtschaft!M35+Fischerei!M35</f>
        <v>303655.12</v>
      </c>
      <c r="N29" s="8">
        <f>'Handel und öffentliche'!N35+Landwirtschaft!N35+Fischerei!N35</f>
        <v>321829.8</v>
      </c>
      <c r="O29" s="8">
        <f>'Handel und öffentliche'!O35+Landwirtschaft!O35+Fischerei!O35</f>
        <v>318376.33799999999</v>
      </c>
      <c r="P29" s="8">
        <f>'Handel und öffentliche'!P35+Landwirtschaft!P35+Fischerei!P35</f>
        <v>409332.42300000001</v>
      </c>
      <c r="Q29" s="8">
        <f>'Handel und öffentliche'!Q35+Landwirtschaft!Q35+Fischerei!Q35</f>
        <v>402912.59299999999</v>
      </c>
      <c r="R29" s="8">
        <f>'Handel und öffentliche'!R35+Landwirtschaft!R35+Fischerei!R35</f>
        <v>394402.94999999995</v>
      </c>
      <c r="S29" s="8">
        <f>'Handel und öffentliche'!S35+Landwirtschaft!S35+Fischerei!S35</f>
        <v>426929.85800000001</v>
      </c>
      <c r="T29" s="8">
        <f>'Handel und öffentliche'!T35+Landwirtschaft!T35+Fischerei!T35</f>
        <v>368866.82</v>
      </c>
      <c r="U29" s="8">
        <f>'Handel und öffentliche'!U35+Landwirtschaft!U35+Fischerei!U35</f>
        <v>407956.24799999996</v>
      </c>
      <c r="V29" s="8">
        <f>'Handel und öffentliche'!V35+Landwirtschaft!V35+Fischerei!V35</f>
        <v>396235.179</v>
      </c>
      <c r="W29" s="8">
        <f>'Handel und öffentliche'!W35+Landwirtschaft!W35+Fischerei!W35</f>
        <v>419772.99400000001</v>
      </c>
      <c r="X29" s="8">
        <f>'Handel und öffentliche'!X35+Landwirtschaft!X35+Fischerei!X35</f>
        <v>372886.87099999998</v>
      </c>
      <c r="Y29" s="8">
        <f>'Handel und öffentliche'!Y35+Landwirtschaft!Y35+Fischerei!Y35</f>
        <v>387804.43100000004</v>
      </c>
      <c r="Z29" s="8">
        <f>'Handel und öffentliche'!Z35+Landwirtschaft!Z35+Fischerei!Z35</f>
        <v>404323.52399999998</v>
      </c>
      <c r="AA29" s="8">
        <f>'Handel und öffentliche'!AA35+Landwirtschaft!AA35+Fischerei!AA35</f>
        <v>374839.30099999998</v>
      </c>
      <c r="AB29" s="8">
        <f>'Handel und öffentliche'!AB35+Landwirtschaft!AB35+Fischerei!AB35</f>
        <v>391651.16</v>
      </c>
      <c r="AC29" s="8">
        <f>'Handel und öffentliche'!AC35+Landwirtschaft!AC35+Fischerei!AC35</f>
        <v>387305.35200000001</v>
      </c>
      <c r="AD29" s="8">
        <f>'Handel und öffentliche'!AD35+Landwirtschaft!AD35+Fischerei!AD35</f>
        <v>388862.86900000001</v>
      </c>
      <c r="AE29" s="8">
        <f>'Handel und öffentliche'!AE35+Landwirtschaft!AE35+Fischerei!AE35</f>
        <v>375757.63600000006</v>
      </c>
      <c r="AF29" s="8">
        <f>'Handel und öffentliche'!AF35+Landwirtschaft!AF35+Fischerei!AF35</f>
        <v>358944.72100000002</v>
      </c>
    </row>
    <row r="30" spans="1:32" x14ac:dyDescent="0.25">
      <c r="A30" s="6" t="s">
        <v>13</v>
      </c>
      <c r="B30" s="6" t="s">
        <v>43</v>
      </c>
      <c r="C30" s="8">
        <f>'Handel und öffentliche'!C36+Landwirtschaft!C36+Fischerei!C36</f>
        <v>66688.801000000007</v>
      </c>
      <c r="D30" s="8">
        <f>'Handel und öffentliche'!D36+Landwirtschaft!D36+Fischerei!D36</f>
        <v>38167.625</v>
      </c>
      <c r="E30" s="8">
        <f>'Handel und öffentliche'!E36+Landwirtschaft!E36+Fischerei!E36</f>
        <v>24905.35</v>
      </c>
      <c r="F30" s="8">
        <f>'Handel und öffentliche'!F36+Landwirtschaft!F36+Fischerei!F36</f>
        <v>20048.569</v>
      </c>
      <c r="G30" s="8">
        <f>'Handel und öffentliche'!G36+Landwirtschaft!G36+Fischerei!G36</f>
        <v>11107.325000000001</v>
      </c>
      <c r="H30" s="8">
        <f>'Handel und öffentliche'!H36+Landwirtschaft!H36+Fischerei!H36</f>
        <v>13587.029</v>
      </c>
      <c r="I30" s="8">
        <f>'Handel und öffentliche'!I36+Landwirtschaft!I36+Fischerei!I36</f>
        <v>12101.852999999999</v>
      </c>
      <c r="J30" s="8">
        <f>'Handel und öffentliche'!J36+Landwirtschaft!J36+Fischerei!J36</f>
        <v>10416.563</v>
      </c>
      <c r="K30" s="8">
        <f>'Handel und öffentliche'!K36+Landwirtschaft!K36+Fischerei!K36</f>
        <v>5824.2350000000006</v>
      </c>
      <c r="L30" s="8">
        <f>'Handel und öffentliche'!L36+Landwirtschaft!L36+Fischerei!L36</f>
        <v>4217.6480000000001</v>
      </c>
      <c r="M30" s="8">
        <f>'Handel und öffentliche'!M36+Landwirtschaft!M36+Fischerei!M36</f>
        <v>3927.2309999999998</v>
      </c>
      <c r="N30" s="8">
        <f>'Handel und öffentliche'!N36+Landwirtschaft!N36+Fischerei!N36</f>
        <v>4328.8559999999998</v>
      </c>
      <c r="O30" s="8">
        <f>'Handel und öffentliche'!O36+Landwirtschaft!O36+Fischerei!O36</f>
        <v>3570.9209999999998</v>
      </c>
      <c r="P30" s="8">
        <f>'Handel und öffentliche'!P36+Landwirtschaft!P36+Fischerei!P36</f>
        <v>1765.663</v>
      </c>
      <c r="Q30" s="8">
        <f>'Handel und öffentliche'!Q36+Landwirtschaft!Q36+Fischerei!Q36</f>
        <v>1341.654</v>
      </c>
      <c r="R30" s="8">
        <f>'Handel und öffentliche'!R36+Landwirtschaft!R36+Fischerei!R36</f>
        <v>1059.04</v>
      </c>
      <c r="S30" s="8">
        <f>'Handel und öffentliche'!S36+Landwirtschaft!S36+Fischerei!S36</f>
        <v>1157.098</v>
      </c>
      <c r="T30" s="8">
        <f>'Handel und öffentliche'!T36+Landwirtschaft!T36+Fischerei!T36</f>
        <v>2310.3580000000002</v>
      </c>
      <c r="U30" s="8">
        <f>'Handel und öffentliche'!U36+Landwirtschaft!U36+Fischerei!U36</f>
        <v>1727.8889999999999</v>
      </c>
      <c r="V30" s="8">
        <f>'Handel und öffentliche'!V36+Landwirtschaft!V36+Fischerei!V36</f>
        <v>1332.144</v>
      </c>
      <c r="W30" s="8">
        <f>'Handel und öffentliche'!W36+Landwirtschaft!W36+Fischerei!W36</f>
        <v>1101.365</v>
      </c>
      <c r="X30" s="8">
        <f>'Handel und öffentliche'!X36+Landwirtschaft!X36+Fischerei!X36</f>
        <v>1123.9079999999999</v>
      </c>
      <c r="Y30" s="8">
        <f>'Handel und öffentliche'!Y36+Landwirtschaft!Y36+Fischerei!Y36</f>
        <v>1198.694</v>
      </c>
      <c r="Z30" s="8">
        <f>'Handel und öffentliche'!Z36+Landwirtschaft!Z36+Fischerei!Z36</f>
        <v>531.23099999999999</v>
      </c>
      <c r="AA30" s="8">
        <f>'Handel und öffentliche'!AA36+Landwirtschaft!AA36+Fischerei!AA36</f>
        <v>620.46900000000005</v>
      </c>
      <c r="AB30" s="8">
        <f>'Handel und öffentliche'!AB36+Landwirtschaft!AB36+Fischerei!AB36</f>
        <v>2139.3939999999998</v>
      </c>
      <c r="AC30" s="8">
        <f>'Handel und öffentliche'!AC36+Landwirtschaft!AC36+Fischerei!AC36</f>
        <v>318.79899999999998</v>
      </c>
      <c r="AD30" s="8">
        <f>'Handel und öffentliche'!AD36+Landwirtschaft!AD36+Fischerei!AD36</f>
        <v>212.559</v>
      </c>
      <c r="AE30" s="8">
        <f>'Handel und öffentliche'!AE36+Landwirtschaft!AE36+Fischerei!AE36</f>
        <v>243.203</v>
      </c>
      <c r="AF30" s="8">
        <f>'Handel und öffentliche'!AF36+Landwirtschaft!AF36+Fischerei!AF36</f>
        <v>24.042000000000002</v>
      </c>
    </row>
    <row r="31" spans="1:32" x14ac:dyDescent="0.25">
      <c r="A31" s="6" t="s">
        <v>13</v>
      </c>
      <c r="B31" s="6" t="s">
        <v>44</v>
      </c>
      <c r="C31" s="8">
        <f>'Handel und öffentliche'!C37+Landwirtschaft!C37+Fischerei!C37</f>
        <v>56269.5</v>
      </c>
      <c r="D31" s="8">
        <f>'Handel und öffentliche'!D37+Landwirtschaft!D37+Fischerei!D37</f>
        <v>63973.25</v>
      </c>
      <c r="E31" s="8">
        <f>'Handel und öffentliche'!E37+Landwirtschaft!E37+Fischerei!E37</f>
        <v>64124.5</v>
      </c>
      <c r="F31" s="8">
        <f>'Handel und öffentliche'!F37+Landwirtschaft!F37+Fischerei!F37</f>
        <v>68482.75</v>
      </c>
      <c r="G31" s="8">
        <f>'Handel und öffentliche'!G37+Landwirtschaft!G37+Fischerei!G37</f>
        <v>67087.75</v>
      </c>
      <c r="H31" s="8">
        <f>'Handel und öffentliche'!H37+Landwirtschaft!H37+Fischerei!H37</f>
        <v>70408.75</v>
      </c>
      <c r="I31" s="8">
        <f>'Handel und öffentliche'!I37+Landwirtschaft!I37+Fischerei!I37</f>
        <v>78506</v>
      </c>
      <c r="J31" s="8">
        <f>'Handel und öffentliche'!J37+Landwirtschaft!J37+Fischerei!J37</f>
        <v>71841.5</v>
      </c>
      <c r="K31" s="8">
        <f>'Handel und öffentliche'!K37+Landwirtschaft!K37+Fischerei!K37</f>
        <v>71249</v>
      </c>
      <c r="L31" s="8">
        <f>'Handel und öffentliche'!L37+Landwirtschaft!L37+Fischerei!L37</f>
        <v>70250</v>
      </c>
      <c r="M31" s="8">
        <f>'Handel und öffentliche'!M37+Landwirtschaft!M37+Fischerei!M37</f>
        <v>70500</v>
      </c>
      <c r="N31" s="8">
        <f>'Handel und öffentliche'!N37+Landwirtschaft!N37+Fischerei!N37</f>
        <v>72750</v>
      </c>
      <c r="O31" s="8">
        <f>'Handel und öffentliche'!O37+Landwirtschaft!O37+Fischerei!O37</f>
        <v>72750</v>
      </c>
      <c r="P31" s="8">
        <f>'Handel und öffentliche'!P37+Landwirtschaft!P37+Fischerei!P37</f>
        <v>111888.06299999999</v>
      </c>
      <c r="Q31" s="8">
        <f>'Handel und öffentliche'!Q37+Landwirtschaft!Q37+Fischerei!Q37</f>
        <v>111078.951</v>
      </c>
      <c r="R31" s="8">
        <f>'Handel und öffentliche'!R37+Landwirtschaft!R37+Fischerei!R37</f>
        <v>107323.564</v>
      </c>
      <c r="S31" s="8">
        <f>'Handel und öffentliche'!S37+Landwirtschaft!S37+Fischerei!S37</f>
        <v>132161.95300000001</v>
      </c>
      <c r="T31" s="8">
        <f>'Handel und öffentliche'!T37+Landwirtschaft!T37+Fischerei!T37</f>
        <v>107631.5</v>
      </c>
      <c r="U31" s="8">
        <f>'Handel und öffentliche'!U37+Landwirtschaft!U37+Fischerei!U37</f>
        <v>113914.003</v>
      </c>
      <c r="V31" s="8">
        <f>'Handel und öffentliche'!V37+Landwirtschaft!V37+Fischerei!V37</f>
        <v>106937.49800000001</v>
      </c>
      <c r="W31" s="8">
        <f>'Handel und öffentliche'!W37+Landwirtschaft!W37+Fischerei!W37</f>
        <v>109692.026</v>
      </c>
      <c r="X31" s="8">
        <f>'Handel und öffentliche'!X37+Landwirtschaft!X37+Fischerei!X37</f>
        <v>98290.963999999993</v>
      </c>
      <c r="Y31" s="8">
        <f>'Handel und öffentliche'!Y37+Landwirtschaft!Y37+Fischerei!Y37</f>
        <v>100142.959</v>
      </c>
      <c r="Z31" s="8">
        <f>'Handel und öffentliche'!Z37+Landwirtschaft!Z37+Fischerei!Z37</f>
        <v>119141.13400000001</v>
      </c>
      <c r="AA31" s="8">
        <f>'Handel und öffentliche'!AA37+Landwirtschaft!AA37+Fischerei!AA37</f>
        <v>109936.682</v>
      </c>
      <c r="AB31" s="8">
        <f>'Handel und öffentliche'!AB37+Landwirtschaft!AB37+Fischerei!AB37</f>
        <v>115577.25</v>
      </c>
      <c r="AC31" s="8">
        <f>'Handel und öffentliche'!AC37+Landwirtschaft!AC37+Fischerei!AC37</f>
        <v>114970.595</v>
      </c>
      <c r="AD31" s="8">
        <f>'Handel und öffentliche'!AD37+Landwirtschaft!AD37+Fischerei!AD37</f>
        <v>114358.95599999999</v>
      </c>
      <c r="AE31" s="8">
        <f>'Handel und öffentliche'!AE37+Landwirtschaft!AE37+Fischerei!AE37</f>
        <v>124587.856</v>
      </c>
      <c r="AF31" s="8">
        <f>'Handel und öffentliche'!AF37+Landwirtschaft!AF37+Fischerei!AF37</f>
        <v>113108.823</v>
      </c>
    </row>
    <row r="32" spans="1:32" x14ac:dyDescent="0.25">
      <c r="A32" s="6" t="s">
        <v>13</v>
      </c>
      <c r="B32" s="6" t="s">
        <v>45</v>
      </c>
      <c r="C32" s="8">
        <f>'Handel und öffentliche'!C38+Landwirtschaft!C38+Fischerei!C38</f>
        <v>149501.83299999998</v>
      </c>
      <c r="D32" s="8">
        <f>'Handel und öffentliche'!D38+Landwirtschaft!D38+Fischerei!D38</f>
        <v>166442.05599999998</v>
      </c>
      <c r="E32" s="8">
        <f>'Handel und öffentliche'!E38+Landwirtschaft!E38+Fischerei!E38</f>
        <v>167753.02799999999</v>
      </c>
      <c r="F32" s="8">
        <f>'Handel und öffentliche'!F38+Landwirtschaft!F38+Fischerei!F38</f>
        <v>154842.97200000001</v>
      </c>
      <c r="G32" s="8">
        <f>'Handel und öffentliche'!G38+Landwirtschaft!G38+Fischerei!G38</f>
        <v>149954.889</v>
      </c>
      <c r="H32" s="8">
        <f>'Handel und öffentliche'!H38+Landwirtschaft!H38+Fischerei!H38</f>
        <v>137250.25</v>
      </c>
      <c r="I32" s="8">
        <f>'Handel und öffentliche'!I38+Landwirtschaft!I38+Fischerei!I38</f>
        <v>164917.55499999999</v>
      </c>
      <c r="J32" s="8">
        <f>'Handel und öffentliche'!J38+Landwirtschaft!J38+Fischerei!J38</f>
        <v>135861.02799999999</v>
      </c>
      <c r="K32" s="8">
        <f>'Handel und öffentliche'!K38+Landwirtschaft!K38+Fischerei!K38</f>
        <v>130360.694</v>
      </c>
      <c r="L32" s="8">
        <f>'Handel und öffentliche'!L38+Landwirtschaft!L38+Fischerei!L38</f>
        <v>116050.333</v>
      </c>
      <c r="M32" s="8">
        <f>'Handel und öffentliche'!M38+Landwirtschaft!M38+Fischerei!M38</f>
        <v>103561.639</v>
      </c>
      <c r="N32" s="8">
        <f>'Handel und öffentliche'!N38+Landwirtschaft!N38+Fischerei!N38</f>
        <v>118905.47199999999</v>
      </c>
      <c r="O32" s="8">
        <f>'Handel und öffentliche'!O38+Landwirtschaft!O38+Fischerei!O38</f>
        <v>106597.917</v>
      </c>
      <c r="P32" s="8">
        <f>'Handel und öffentliche'!P38+Landwirtschaft!P38+Fischerei!P38</f>
        <v>112489.39599999999</v>
      </c>
      <c r="Q32" s="8">
        <f>'Handel und öffentliche'!Q38+Landwirtschaft!Q38+Fischerei!Q38</f>
        <v>103891.895</v>
      </c>
      <c r="R32" s="8">
        <f>'Handel und öffentliche'!R38+Landwirtschaft!R38+Fischerei!R38</f>
        <v>103665.67200000001</v>
      </c>
      <c r="S32" s="8">
        <f>'Handel und öffentliche'!S38+Landwirtschaft!S38+Fischerei!S38</f>
        <v>107869.592</v>
      </c>
      <c r="T32" s="8">
        <f>'Handel und öffentliche'!T38+Landwirtschaft!T38+Fischerei!T38</f>
        <v>76038.254000000001</v>
      </c>
      <c r="U32" s="8">
        <f>'Handel und öffentliche'!U38+Landwirtschaft!U38+Fischerei!U38</f>
        <v>97991.058999999994</v>
      </c>
      <c r="V32" s="8">
        <f>'Handel und öffentliche'!V38+Landwirtschaft!V38+Fischerei!V38</f>
        <v>89469.96</v>
      </c>
      <c r="W32" s="8">
        <f>'Handel und öffentliche'!W38+Landwirtschaft!W38+Fischerei!W38</f>
        <v>89567.255000000005</v>
      </c>
      <c r="X32" s="8">
        <f>'Handel und öffentliche'!X38+Landwirtschaft!X38+Fischerei!X38</f>
        <v>81643.179000000004</v>
      </c>
      <c r="Y32" s="8">
        <f>'Handel und öffentliche'!Y38+Landwirtschaft!Y38+Fischerei!Y38</f>
        <v>85643.687000000005</v>
      </c>
      <c r="Z32" s="8">
        <f>'Handel und öffentliche'!Z38+Landwirtschaft!Z38+Fischerei!Z38</f>
        <v>91354.582999999999</v>
      </c>
      <c r="AA32" s="8">
        <f>'Handel und öffentliche'!AA38+Landwirtschaft!AA38+Fischerei!AA38</f>
        <v>83642.957999999999</v>
      </c>
      <c r="AB32" s="8">
        <f>'Handel und öffentliche'!AB38+Landwirtschaft!AB38+Fischerei!AB38</f>
        <v>81679.441000000006</v>
      </c>
      <c r="AC32" s="8">
        <f>'Handel und öffentliche'!AC38+Landwirtschaft!AC38+Fischerei!AC38</f>
        <v>82095.955000000002</v>
      </c>
      <c r="AD32" s="8">
        <f>'Handel und öffentliche'!AD38+Landwirtschaft!AD38+Fischerei!AD38</f>
        <v>81370.956000000006</v>
      </c>
      <c r="AE32" s="8">
        <f>'Handel und öffentliche'!AE38+Landwirtschaft!AE38+Fischerei!AE38</f>
        <v>60472.836000000003</v>
      </c>
      <c r="AF32" s="8">
        <f>'Handel und öffentliche'!AF38+Landwirtschaft!AF38+Fischerei!AF38</f>
        <v>56783.101999999992</v>
      </c>
    </row>
    <row r="33" spans="1:32" x14ac:dyDescent="0.25">
      <c r="A33" s="6" t="s">
        <v>13</v>
      </c>
      <c r="B33" s="6" t="s">
        <v>46</v>
      </c>
      <c r="C33" s="8">
        <f>'Handel und öffentliche'!C39+Landwirtschaft!C39+Fischerei!C39</f>
        <v>29.722000000000001</v>
      </c>
      <c r="D33" s="8">
        <f>'Handel und öffentliche'!D39+Landwirtschaft!D39+Fischerei!D39</f>
        <v>37.777999999999999</v>
      </c>
      <c r="E33" s="8">
        <f>'Handel und öffentliche'!E39+Landwirtschaft!E39+Fischerei!E39</f>
        <v>46.667000000000002</v>
      </c>
      <c r="F33" s="8">
        <f>'Handel und öffentliche'!F39+Landwirtschaft!F39+Fischerei!F39</f>
        <v>57.5</v>
      </c>
      <c r="G33" s="8">
        <f>'Handel und öffentliche'!G39+Landwirtschaft!G39+Fischerei!G39</f>
        <v>71.667000000000002</v>
      </c>
      <c r="H33" s="8">
        <f>'Handel und öffentliche'!H39+Landwirtschaft!H39+Fischerei!H39</f>
        <v>83.332999999999998</v>
      </c>
      <c r="I33" s="8">
        <f>'Handel und öffentliche'!I39+Landwirtschaft!I39+Fischerei!I39</f>
        <v>94.444000000000003</v>
      </c>
      <c r="J33" s="8">
        <f>'Handel und öffentliche'!J39+Landwirtschaft!J39+Fischerei!J39</f>
        <v>107.77800000000001</v>
      </c>
      <c r="K33" s="8">
        <f>'Handel und öffentliche'!K39+Landwirtschaft!K39+Fischerei!K39</f>
        <v>116.944</v>
      </c>
      <c r="L33" s="8">
        <f>'Handel und öffentliche'!L39+Landwirtschaft!L39+Fischerei!L39</f>
        <v>141.11099999999999</v>
      </c>
      <c r="M33" s="8">
        <f>'Handel und öffentliche'!M39+Landwirtschaft!M39+Fischerei!M39</f>
        <v>163.88900000000001</v>
      </c>
      <c r="N33" s="8">
        <f>'Handel und öffentliche'!N39+Landwirtschaft!N39+Fischerei!N39</f>
        <v>161.11099999999999</v>
      </c>
      <c r="O33" s="8">
        <f>'Handel und öffentliche'!O39+Landwirtschaft!O39+Fischerei!O39</f>
        <v>178.88900000000001</v>
      </c>
      <c r="P33" s="8">
        <f>'Handel und öffentliche'!P39+Landwirtschaft!P39+Fischerei!P39</f>
        <v>10256.191000000001</v>
      </c>
      <c r="Q33" s="8">
        <f>'Handel und öffentliche'!Q39+Landwirtschaft!Q39+Fischerei!Q39</f>
        <v>13398.489</v>
      </c>
      <c r="R33" s="8">
        <f>'Handel und öffentliche'!R39+Landwirtschaft!R39+Fischerei!R39</f>
        <v>14371.445</v>
      </c>
      <c r="S33" s="8">
        <f>'Handel und öffentliche'!S39+Landwirtschaft!S39+Fischerei!S39</f>
        <v>16667.089</v>
      </c>
      <c r="T33" s="8">
        <f>'Handel und öffentliche'!T39+Landwirtschaft!T39+Fischerei!T39</f>
        <v>19296.986000000001</v>
      </c>
      <c r="U33" s="8">
        <f>'Handel und öffentliche'!U39+Landwirtschaft!U39+Fischerei!U39</f>
        <v>23915.574000000001</v>
      </c>
      <c r="V33" s="8">
        <f>'Handel und öffentliche'!V39+Landwirtschaft!V39+Fischerei!V39</f>
        <v>26168.41</v>
      </c>
      <c r="W33" s="8">
        <f>'Handel und öffentliche'!W39+Landwirtschaft!W39+Fischerei!W39</f>
        <v>31587.125</v>
      </c>
      <c r="X33" s="8">
        <f>'Handel und öffentliche'!X39+Landwirtschaft!X39+Fischerei!X39</f>
        <v>26191.154000000002</v>
      </c>
      <c r="Y33" s="8">
        <f>'Handel und öffentliche'!Y39+Landwirtschaft!Y39+Fischerei!Y39</f>
        <v>28611.814000000002</v>
      </c>
      <c r="Z33" s="8">
        <f>'Handel und öffentliche'!Z39+Landwirtschaft!Z39+Fischerei!Z39</f>
        <v>30361.298000000003</v>
      </c>
      <c r="AA33" s="8">
        <f>'Handel und öffentliche'!AA39+Landwirtschaft!AA39+Fischerei!AA39</f>
        <v>28030.25</v>
      </c>
      <c r="AB33" s="8">
        <f>'Handel und öffentliche'!AB39+Landwirtschaft!AB39+Fischerei!AB39</f>
        <v>30669.241000000002</v>
      </c>
      <c r="AC33" s="8">
        <f>'Handel und öffentliche'!AC39+Landwirtschaft!AC39+Fischerei!AC39</f>
        <v>30935.225999999999</v>
      </c>
      <c r="AD33" s="8">
        <f>'Handel und öffentliche'!AD39+Landwirtschaft!AD39+Fischerei!AD39</f>
        <v>32268.341999999997</v>
      </c>
      <c r="AE33" s="8">
        <f>'Handel und öffentliche'!AE39+Landwirtschaft!AE39+Fischerei!AE39</f>
        <v>33268.684000000001</v>
      </c>
      <c r="AF33" s="8">
        <f>'Handel und öffentliche'!AF39+Landwirtschaft!AF39+Fischerei!AF39</f>
        <v>33704.307999999997</v>
      </c>
    </row>
    <row r="34" spans="1:32" x14ac:dyDescent="0.25">
      <c r="A34" s="6" t="s">
        <v>13</v>
      </c>
      <c r="B34" s="6" t="s">
        <v>47</v>
      </c>
      <c r="C34" s="8">
        <f>'Handel und öffentliche'!C40+Landwirtschaft!C40+Fischerei!C40</f>
        <v>87878</v>
      </c>
      <c r="D34" s="8">
        <f>'Handel und öffentliche'!D40+Landwirtschaft!D40+Fischerei!D40</f>
        <v>103339</v>
      </c>
      <c r="E34" s="8">
        <f>'Handel und öffentliche'!E40+Landwirtschaft!E40+Fischerei!E40</f>
        <v>101316</v>
      </c>
      <c r="F34" s="8">
        <f>'Handel und öffentliche'!F40+Landwirtschaft!F40+Fischerei!F40</f>
        <v>102776</v>
      </c>
      <c r="G34" s="8">
        <f>'Handel und öffentliche'!G40+Landwirtschaft!G40+Fischerei!G40</f>
        <v>102232</v>
      </c>
      <c r="H34" s="8">
        <f>'Handel und öffentliche'!H40+Landwirtschaft!H40+Fischerei!H40</f>
        <v>103118</v>
      </c>
      <c r="I34" s="8">
        <f>'Handel und öffentliche'!I40+Landwirtschaft!I40+Fischerei!I40</f>
        <v>106533</v>
      </c>
      <c r="J34" s="8">
        <f>'Handel und öffentliche'!J40+Landwirtschaft!J40+Fischerei!J40</f>
        <v>107759</v>
      </c>
      <c r="K34" s="8">
        <f>'Handel und öffentliche'!K40+Landwirtschaft!K40+Fischerei!K40</f>
        <v>111276</v>
      </c>
      <c r="L34" s="8">
        <f>'Handel und öffentliche'!L40+Landwirtschaft!L40+Fischerei!L40</f>
        <v>113998</v>
      </c>
      <c r="M34" s="8">
        <f>'Handel und öffentliche'!M40+Landwirtschaft!M40+Fischerei!M40</f>
        <v>125453</v>
      </c>
      <c r="N34" s="8">
        <f>'Handel und öffentliche'!N40+Landwirtschaft!N40+Fischerei!N40</f>
        <v>125641</v>
      </c>
      <c r="O34" s="8">
        <f>'Handel und öffentliche'!O40+Landwirtschaft!O40+Fischerei!O40</f>
        <v>135238</v>
      </c>
      <c r="P34" s="8">
        <f>'Handel und öffentliche'!P40+Landwirtschaft!P40+Fischerei!P40</f>
        <v>142237</v>
      </c>
      <c r="Q34" s="8">
        <f>'Handel und öffentliche'!Q40+Landwirtschaft!Q40+Fischerei!Q40</f>
        <v>141219</v>
      </c>
      <c r="R34" s="8">
        <f>'Handel und öffentliche'!R40+Landwirtschaft!R40+Fischerei!R40</f>
        <v>137410</v>
      </c>
      <c r="S34" s="8">
        <f>'Handel und öffentliche'!S40+Landwirtschaft!S40+Fischerei!S40</f>
        <v>142151</v>
      </c>
      <c r="T34" s="8">
        <f>'Handel und öffentliche'!T40+Landwirtschaft!T40+Fischerei!T40</f>
        <v>137885</v>
      </c>
      <c r="U34" s="8">
        <f>'Handel und öffentliche'!U40+Landwirtschaft!U40+Fischerei!U40</f>
        <v>142193</v>
      </c>
      <c r="V34" s="8">
        <f>'Handel und öffentliche'!V40+Landwirtschaft!V40+Fischerei!V40</f>
        <v>144673</v>
      </c>
      <c r="W34" s="8">
        <f>'Handel und öffentliche'!W40+Landwirtschaft!W40+Fischerei!W40</f>
        <v>149738</v>
      </c>
      <c r="X34" s="8">
        <f>'Handel und öffentliche'!X40+Landwirtschaft!X40+Fischerei!X40</f>
        <v>141936</v>
      </c>
      <c r="Y34" s="8">
        <f>'Handel und öffentliche'!Y40+Landwirtschaft!Y40+Fischerei!Y40</f>
        <v>144907</v>
      </c>
      <c r="Z34" s="8">
        <f>'Handel und öffentliche'!Z40+Landwirtschaft!Z40+Fischerei!Z40</f>
        <v>146535</v>
      </c>
      <c r="AA34" s="8">
        <f>'Handel und öffentliche'!AA40+Landwirtschaft!AA40+Fischerei!AA40</f>
        <v>137772</v>
      </c>
      <c r="AB34" s="8">
        <f>'Handel und öffentliche'!AB40+Landwirtschaft!AB40+Fischerei!AB40</f>
        <v>146275</v>
      </c>
      <c r="AC34" s="8">
        <f>'Handel und öffentliche'!AC40+Landwirtschaft!AC40+Fischerei!AC40</f>
        <v>147042</v>
      </c>
      <c r="AD34" s="8">
        <f>'Handel und öffentliche'!AD40+Landwirtschaft!AD40+Fischerei!AD40</f>
        <v>146569</v>
      </c>
      <c r="AE34" s="8">
        <f>'Handel und öffentliche'!AE40+Landwirtschaft!AE40+Fischerei!AE40</f>
        <v>141842</v>
      </c>
      <c r="AF34" s="8">
        <f>'Handel und öffentliche'!AF40+Landwirtschaft!AF40+Fischerei!AF40</f>
        <v>135670</v>
      </c>
    </row>
    <row r="35" spans="1:32" x14ac:dyDescent="0.25">
      <c r="A35" s="6" t="s">
        <v>14</v>
      </c>
      <c r="B35" s="6" t="s">
        <v>42</v>
      </c>
      <c r="C35" s="8">
        <f>'Handel und öffentliche'!C41+Landwirtschaft!C41+Fischerei!C41</f>
        <v>11250.25</v>
      </c>
      <c r="D35" s="8">
        <f>'Handel und öffentliche'!D41+Landwirtschaft!D41+Fischerei!D41</f>
        <v>11387.993999999999</v>
      </c>
      <c r="E35" s="8">
        <f>'Handel und öffentliche'!E41+Landwirtschaft!E41+Fischerei!E41</f>
        <v>7927.4339999999993</v>
      </c>
      <c r="F35" s="8">
        <f>'Handel und öffentliche'!F41+Landwirtschaft!F41+Fischerei!F41</f>
        <v>4106.2659999999996</v>
      </c>
      <c r="G35" s="8">
        <f>'Handel und öffentliche'!G41+Landwirtschaft!G41+Fischerei!G41</f>
        <v>4330.16</v>
      </c>
      <c r="H35" s="8">
        <f>'Handel und öffentliche'!H41+Landwirtschaft!H41+Fischerei!H41</f>
        <v>2970.5329999999999</v>
      </c>
      <c r="I35" s="8">
        <f>'Handel und öffentliche'!I41+Landwirtschaft!I41+Fischerei!I41</f>
        <v>3746.107</v>
      </c>
      <c r="J35" s="8">
        <f>'Handel und öffentliche'!J41+Landwirtschaft!J41+Fischerei!J41</f>
        <v>3870.848</v>
      </c>
      <c r="K35" s="8">
        <f>'Handel und öffentliche'!K41+Landwirtschaft!K41+Fischerei!K41</f>
        <v>3905.3320000000003</v>
      </c>
      <c r="L35" s="8">
        <f>'Handel und öffentliche'!L41+Landwirtschaft!L41+Fischerei!L41</f>
        <v>3869.665</v>
      </c>
      <c r="M35" s="8">
        <f>'Handel und öffentliche'!M41+Landwirtschaft!M41+Fischerei!M41</f>
        <v>4031.683</v>
      </c>
      <c r="N35" s="8">
        <f>'Handel und öffentliche'!N41+Landwirtschaft!N41+Fischerei!N41</f>
        <v>4614.3860000000004</v>
      </c>
      <c r="O35" s="8">
        <f>'Handel und öffentliche'!O41+Landwirtschaft!O41+Fischerei!O41</f>
        <v>4725.4840000000004</v>
      </c>
      <c r="P35" s="8">
        <f>'Handel und öffentliche'!P41+Landwirtschaft!P41+Fischerei!P41</f>
        <v>5273.2510000000002</v>
      </c>
      <c r="Q35" s="8">
        <f>'Handel und öffentliche'!Q41+Landwirtschaft!Q41+Fischerei!Q41</f>
        <v>5656.5190000000002</v>
      </c>
      <c r="R35" s="8">
        <f>'Handel und öffentliche'!R41+Landwirtschaft!R41+Fischerei!R41</f>
        <v>5731.7880000000005</v>
      </c>
      <c r="S35" s="8">
        <f>'Handel und öffentliche'!S41+Landwirtschaft!S41+Fischerei!S41</f>
        <v>5719.3180000000002</v>
      </c>
      <c r="T35" s="8">
        <f>'Handel und öffentliche'!T41+Landwirtschaft!T41+Fischerei!T41</f>
        <v>5746.43</v>
      </c>
      <c r="U35" s="8">
        <f>'Handel und öffentliche'!U41+Landwirtschaft!U41+Fischerei!U41</f>
        <v>6143.201</v>
      </c>
      <c r="V35" s="8">
        <f>'Handel und öffentliche'!V41+Landwirtschaft!V41+Fischerei!V41</f>
        <v>5947.8</v>
      </c>
      <c r="W35" s="8">
        <f>'Handel und öffentliche'!W41+Landwirtschaft!W41+Fischerei!W41</f>
        <v>6040.759</v>
      </c>
      <c r="X35" s="8">
        <f>'Handel und öffentliche'!X41+Landwirtschaft!X41+Fischerei!X41</f>
        <v>5945.402</v>
      </c>
      <c r="Y35" s="8">
        <f>'Handel und öffentliche'!Y41+Landwirtschaft!Y41+Fischerei!Y41</f>
        <v>6215.3320000000003</v>
      </c>
      <c r="Z35" s="8">
        <f>'Handel und öffentliche'!Z41+Landwirtschaft!Z41+Fischerei!Z41</f>
        <v>6141.4719999999998</v>
      </c>
      <c r="AA35" s="8">
        <f>'Handel und öffentliche'!AA41+Landwirtschaft!AA41+Fischerei!AA41</f>
        <v>6849.6129999999994</v>
      </c>
      <c r="AB35" s="8">
        <f>'Handel und öffentliche'!AB41+Landwirtschaft!AB41+Fischerei!AB41</f>
        <v>6955.5560000000005</v>
      </c>
      <c r="AC35" s="8">
        <f>'Handel und öffentliche'!AC41+Landwirtschaft!AC41+Fischerei!AC41</f>
        <v>7310.88</v>
      </c>
      <c r="AD35" s="8">
        <f>'Handel und öffentliche'!AD41+Landwirtschaft!AD41+Fischerei!AD41</f>
        <v>6972.7699999999995</v>
      </c>
      <c r="AE35" s="8">
        <f>'Handel und öffentliche'!AE41+Landwirtschaft!AE41+Fischerei!AE41</f>
        <v>7151.0740000000005</v>
      </c>
      <c r="AF35" s="8">
        <f>'Handel und öffentliche'!AF41+Landwirtschaft!AF41+Fischerei!AF41</f>
        <v>6752.3680000000004</v>
      </c>
    </row>
    <row r="36" spans="1:32" x14ac:dyDescent="0.25">
      <c r="A36" s="6" t="s">
        <v>14</v>
      </c>
      <c r="B36" s="6" t="s">
        <v>43</v>
      </c>
      <c r="C36" s="8">
        <f>'Handel und öffentliche'!C42+Landwirtschaft!C42+Fischerei!C42</f>
        <v>63.75</v>
      </c>
      <c r="D36" s="8">
        <f>'Handel und öffentliche'!D42+Landwirtschaft!D42+Fischerei!D42</f>
        <v>63.75</v>
      </c>
      <c r="E36" s="8">
        <f>'Handel und öffentliche'!E42+Landwirtschaft!E42+Fischerei!E42</f>
        <v>28.332999999999998</v>
      </c>
      <c r="F36" s="8">
        <f>'Handel und öffentliche'!F42+Landwirtschaft!F42+Fischerei!F42</f>
        <v>7.0830000000000002</v>
      </c>
      <c r="G36" s="8">
        <f>'Handel und öffentliche'!G42+Landwirtschaft!G42+Fischerei!G42</f>
        <v>7.0830000000000002</v>
      </c>
      <c r="H36" s="8">
        <f>'Handel und öffentliche'!H42+Landwirtschaft!H42+Fischerei!H42</f>
        <v>6.9340000000000002</v>
      </c>
      <c r="I36" s="8">
        <f>'Handel und öffentliche'!I42+Landwirtschaft!I42+Fischerei!I42</f>
        <v>33.942</v>
      </c>
      <c r="J36" s="8">
        <f>'Handel und öffentliche'!J42+Landwirtschaft!J42+Fischerei!J42</f>
        <v>88.444000000000003</v>
      </c>
      <c r="K36" s="8">
        <f>'Handel und öffentliche'!K42+Landwirtschaft!K42+Fischerei!K42</f>
        <v>75.295000000000002</v>
      </c>
      <c r="L36" s="8">
        <f>'Handel und öffentliche'!L42+Landwirtschaft!L42+Fischerei!L42</f>
        <v>69.563999999999993</v>
      </c>
      <c r="M36" s="8">
        <f>'Handel und öffentliche'!M42+Landwirtschaft!M42+Fischerei!M42</f>
        <v>59.278000000000006</v>
      </c>
      <c r="N36" s="8">
        <f>'Handel und öffentliche'!N42+Landwirtschaft!N42+Fischerei!N42</f>
        <v>74.736000000000004</v>
      </c>
      <c r="O36" s="8">
        <f>'Handel und öffentliche'!O42+Landwirtschaft!O42+Fischerei!O42</f>
        <v>67.88300000000001</v>
      </c>
      <c r="P36" s="8">
        <f>'Handel und öffentliche'!P42+Landwirtschaft!P42+Fischerei!P42</f>
        <v>67.632999999999996</v>
      </c>
      <c r="Q36" s="8">
        <f>'Handel und öffentliche'!Q42+Landwirtschaft!Q42+Fischerei!Q42</f>
        <v>60.347000000000001</v>
      </c>
      <c r="R36" s="8">
        <f>'Handel und öffentliche'!R42+Landwirtschaft!R42+Fischerei!R42</f>
        <v>82.976000000000013</v>
      </c>
      <c r="S36" s="8">
        <f>'Handel und öffentliche'!S42+Landwirtschaft!S42+Fischerei!S42</f>
        <v>45.26</v>
      </c>
      <c r="T36" s="8">
        <f>'Handel und öffentliche'!T42+Landwirtschaft!T42+Fischerei!T42</f>
        <v>60.345999999999997</v>
      </c>
      <c r="U36" s="8">
        <f>'Handel und öffentliche'!U42+Landwirtschaft!U42+Fischerei!U42</f>
        <v>30.172999999999998</v>
      </c>
      <c r="V36" s="8">
        <f>'Handel und öffentliche'!V42+Landwirtschaft!V42+Fischerei!V42</f>
        <v>22.632999999999999</v>
      </c>
      <c r="W36" s="8">
        <f>'Handel und öffentliche'!W42+Landwirtschaft!W42+Fischerei!W42</f>
        <v>22.632999999999999</v>
      </c>
      <c r="X36" s="8">
        <f>'Handel und öffentliche'!X42+Landwirtschaft!X42+Fischerei!X42</f>
        <v>15.137</v>
      </c>
      <c r="Y36" s="8">
        <f>'Handel und öffentliche'!Y42+Landwirtschaft!Y42+Fischerei!Y42</f>
        <v>15.137</v>
      </c>
      <c r="Z36" s="8">
        <f>'Handel und öffentliche'!Z42+Landwirtschaft!Z42+Fischerei!Z42</f>
        <v>30.166</v>
      </c>
      <c r="AA36" s="8">
        <f>'Handel und öffentliche'!AA42+Landwirtschaft!AA42+Fischerei!AA42</f>
        <v>15.086</v>
      </c>
      <c r="AB36" s="8">
        <f>'Handel und öffentliche'!AB42+Landwirtschaft!AB42+Fischerei!AB42</f>
        <v>0</v>
      </c>
      <c r="AC36" s="8">
        <f>'Handel und öffentliche'!AC42+Landwirtschaft!AC42+Fischerei!AC42</f>
        <v>30.167000000000002</v>
      </c>
      <c r="AD36" s="8">
        <f>'Handel und öffentliche'!AD42+Landwirtschaft!AD42+Fischerei!AD42</f>
        <v>12.222</v>
      </c>
      <c r="AE36" s="8">
        <f>'Handel und öffentliche'!AE42+Landwirtschaft!AE42+Fischerei!AE42</f>
        <v>18.332999999999998</v>
      </c>
      <c r="AF36" s="8">
        <f>'Handel und öffentliche'!AF42+Landwirtschaft!AF42+Fischerei!AF42</f>
        <v>14.618</v>
      </c>
    </row>
    <row r="37" spans="1:32" x14ac:dyDescent="0.25">
      <c r="A37" s="6" t="s">
        <v>14</v>
      </c>
      <c r="B37" s="6" t="s">
        <v>44</v>
      </c>
      <c r="C37" s="8">
        <f>'Handel und öffentliche'!C43+Landwirtschaft!C43+Fischerei!C43</f>
        <v>112.25</v>
      </c>
      <c r="D37" s="8">
        <f>'Handel und öffentliche'!D43+Landwirtschaft!D43+Fischerei!D43</f>
        <v>122.25</v>
      </c>
      <c r="E37" s="8">
        <f>'Handel und öffentliche'!E43+Landwirtschaft!E43+Fischerei!E43</f>
        <v>97.75</v>
      </c>
      <c r="F37" s="8">
        <f>'Handel und öffentliche'!F43+Landwirtschaft!F43+Fischerei!F43</f>
        <v>59.5</v>
      </c>
      <c r="G37" s="8">
        <f>'Handel und öffentliche'!G43+Landwirtschaft!G43+Fischerei!G43</f>
        <v>50</v>
      </c>
      <c r="H37" s="8">
        <f>'Handel und öffentliche'!H43+Landwirtschaft!H43+Fischerei!H43</f>
        <v>34.5</v>
      </c>
      <c r="I37" s="8">
        <f>'Handel und öffentliche'!I43+Landwirtschaft!I43+Fischerei!I43</f>
        <v>120</v>
      </c>
      <c r="J37" s="8">
        <f>'Handel und öffentliche'!J43+Landwirtschaft!J43+Fischerei!J43</f>
        <v>111.75</v>
      </c>
      <c r="K37" s="8">
        <f>'Handel und öffentliche'!K43+Landwirtschaft!K43+Fischerei!K43</f>
        <v>130.25</v>
      </c>
      <c r="L37" s="8">
        <f>'Handel und öffentliche'!L43+Landwirtschaft!L43+Fischerei!L43</f>
        <v>128.75</v>
      </c>
      <c r="M37" s="8">
        <f>'Handel und öffentliche'!M43+Landwirtschaft!M43+Fischerei!M43</f>
        <v>153.75</v>
      </c>
      <c r="N37" s="8">
        <f>'Handel und öffentliche'!N43+Landwirtschaft!N43+Fischerei!N43</f>
        <v>302.75</v>
      </c>
      <c r="O37" s="8">
        <f>'Handel und öffentliche'!O43+Landwirtschaft!O43+Fischerei!O43</f>
        <v>367.25</v>
      </c>
      <c r="P37" s="8">
        <f>'Handel und öffentliche'!P43+Landwirtschaft!P43+Fischerei!P43</f>
        <v>810.5</v>
      </c>
      <c r="Q37" s="8">
        <f>'Handel und öffentliche'!Q43+Landwirtschaft!Q43+Fischerei!Q43</f>
        <v>751.25</v>
      </c>
      <c r="R37" s="8">
        <f>'Handel und öffentliche'!R43+Landwirtschaft!R43+Fischerei!R43</f>
        <v>612.75</v>
      </c>
      <c r="S37" s="8">
        <f>'Handel und öffentliche'!S43+Landwirtschaft!S43+Fischerei!S43</f>
        <v>655.5</v>
      </c>
      <c r="T37" s="8">
        <f>'Handel und öffentliche'!T43+Landwirtschaft!T43+Fischerei!T43</f>
        <v>592</v>
      </c>
      <c r="U37" s="8">
        <f>'Handel und öffentliche'!U43+Landwirtschaft!U43+Fischerei!U43</f>
        <v>469.25</v>
      </c>
      <c r="V37" s="8">
        <f>'Handel und öffentliche'!V43+Landwirtschaft!V43+Fischerei!V43</f>
        <v>406.5</v>
      </c>
      <c r="W37" s="8">
        <f>'Handel und öffentliche'!W43+Landwirtschaft!W43+Fischerei!W43</f>
        <v>440.75</v>
      </c>
      <c r="X37" s="8">
        <f>'Handel und öffentliche'!X43+Landwirtschaft!X43+Fischerei!X43</f>
        <v>441.5</v>
      </c>
      <c r="Y37" s="8">
        <f>'Handel und öffentliche'!Y43+Landwirtschaft!Y43+Fischerei!Y43</f>
        <v>501.5</v>
      </c>
      <c r="Z37" s="8">
        <f>'Handel und öffentliche'!Z43+Landwirtschaft!Z43+Fischerei!Z43</f>
        <v>588.25</v>
      </c>
      <c r="AA37" s="8">
        <f>'Handel und öffentliche'!AA43+Landwirtschaft!AA43+Fischerei!AA43</f>
        <v>840.5</v>
      </c>
      <c r="AB37" s="8">
        <f>'Handel und öffentliche'!AB43+Landwirtschaft!AB43+Fischerei!AB43</f>
        <v>884.25</v>
      </c>
      <c r="AC37" s="8">
        <f>'Handel und öffentliche'!AC43+Landwirtschaft!AC43+Fischerei!AC43</f>
        <v>976.25</v>
      </c>
      <c r="AD37" s="8">
        <f>'Handel und öffentliche'!AD43+Landwirtschaft!AD43+Fischerei!AD43</f>
        <v>874.05700000000002</v>
      </c>
      <c r="AE37" s="8">
        <f>'Handel und öffentliche'!AE43+Landwirtschaft!AE43+Fischerei!AE43</f>
        <v>936.07399999999996</v>
      </c>
      <c r="AF37" s="8">
        <f>'Handel und öffentliche'!AF43+Landwirtschaft!AF43+Fischerei!AF43</f>
        <v>901.05700000000002</v>
      </c>
    </row>
    <row r="38" spans="1:32" x14ac:dyDescent="0.25">
      <c r="A38" s="6" t="s">
        <v>14</v>
      </c>
      <c r="B38" s="6" t="s">
        <v>45</v>
      </c>
      <c r="C38" s="8">
        <f>'Handel und öffentliche'!C44+Landwirtschaft!C44+Fischerei!C44</f>
        <v>2676.4160000000002</v>
      </c>
      <c r="D38" s="8">
        <f>'Handel und öffentliche'!D44+Landwirtschaft!D44+Fischerei!D44</f>
        <v>2524.5500000000002</v>
      </c>
      <c r="E38" s="8">
        <f>'Handel und öffentliche'!E44+Landwirtschaft!E44+Fischerei!E44</f>
        <v>1938.5160000000001</v>
      </c>
      <c r="F38" s="8">
        <f>'Handel und öffentliche'!F44+Landwirtschaft!F44+Fischerei!F44</f>
        <v>1577.623</v>
      </c>
      <c r="G38" s="8">
        <f>'Handel und öffentliche'!G44+Landwirtschaft!G44+Fischerei!G44</f>
        <v>952.90000000000009</v>
      </c>
      <c r="H38" s="8">
        <f>'Handel und öffentliche'!H44+Landwirtschaft!H44+Fischerei!H44</f>
        <v>897.37799999999993</v>
      </c>
      <c r="I38" s="8">
        <f>'Handel und öffentliche'!I44+Landwirtschaft!I44+Fischerei!I44</f>
        <v>1081.5</v>
      </c>
      <c r="J38" s="8">
        <f>'Handel und öffentliche'!J44+Landwirtschaft!J44+Fischerei!J44</f>
        <v>947.61699999999996</v>
      </c>
      <c r="K38" s="8">
        <f>'Handel und öffentliche'!K44+Landwirtschaft!K44+Fischerei!K44</f>
        <v>1017.5440000000001</v>
      </c>
      <c r="L38" s="8">
        <f>'Handel und öffentliche'!L44+Landwirtschaft!L44+Fischerei!L44</f>
        <v>736.81600000000003</v>
      </c>
      <c r="M38" s="8">
        <f>'Handel und öffentliche'!M44+Landwirtschaft!M44+Fischerei!M44</f>
        <v>956.41099999999994</v>
      </c>
      <c r="N38" s="8">
        <f>'Handel und öffentliche'!N44+Landwirtschaft!N44+Fischerei!N44</f>
        <v>1557.1779999999999</v>
      </c>
      <c r="O38" s="8">
        <f>'Handel und öffentliche'!O44+Landwirtschaft!O44+Fischerei!O44</f>
        <v>1396.9110000000001</v>
      </c>
      <c r="P38" s="8">
        <f>'Handel und öffentliche'!P44+Landwirtschaft!P44+Fischerei!P44</f>
        <v>1432.711</v>
      </c>
      <c r="Q38" s="8">
        <f>'Handel und öffentliche'!Q44+Landwirtschaft!Q44+Fischerei!Q44</f>
        <v>1330.3109999999999</v>
      </c>
      <c r="R38" s="8">
        <f>'Handel und öffentliche'!R44+Landwirtschaft!R44+Fischerei!R44</f>
        <v>1338.306</v>
      </c>
      <c r="S38" s="8">
        <f>'Handel und öffentliche'!S44+Landwirtschaft!S44+Fischerei!S44</f>
        <v>1068.028</v>
      </c>
      <c r="T38" s="8">
        <f>'Handel und öffentliche'!T44+Landwirtschaft!T44+Fischerei!T44</f>
        <v>1070.527</v>
      </c>
      <c r="U38" s="8">
        <f>'Handel und öffentliche'!U44+Landwirtschaft!U44+Fischerei!U44</f>
        <v>1185.8889999999999</v>
      </c>
      <c r="V38" s="8">
        <f>'Handel und öffentliche'!V44+Landwirtschaft!V44+Fischerei!V44</f>
        <v>1140.8889999999999</v>
      </c>
      <c r="W38" s="8">
        <f>'Handel und öffentliche'!W44+Landwirtschaft!W44+Fischerei!W44</f>
        <v>1091.931</v>
      </c>
      <c r="X38" s="8">
        <f>'Handel und öffentliche'!X44+Landwirtschaft!X44+Fischerei!X44</f>
        <v>1420.931</v>
      </c>
      <c r="Y38" s="8">
        <f>'Handel und öffentliche'!Y44+Landwirtschaft!Y44+Fischerei!Y44</f>
        <v>1445.9169999999999</v>
      </c>
      <c r="Z38" s="8">
        <f>'Handel und öffentliche'!Z44+Landwirtschaft!Z44+Fischerei!Z44</f>
        <v>1387.222</v>
      </c>
      <c r="AA38" s="8">
        <f>'Handel und öffentliche'!AA44+Landwirtschaft!AA44+Fischerei!AA44</f>
        <v>1528.6390000000001</v>
      </c>
      <c r="AB38" s="8">
        <f>'Handel und öffentliche'!AB44+Landwirtschaft!AB44+Fischerei!AB44</f>
        <v>1585.6949999999999</v>
      </c>
      <c r="AC38" s="8">
        <f>'Handel und öffentliche'!AC44+Landwirtschaft!AC44+Fischerei!AC44</f>
        <v>1435.3609999999999</v>
      </c>
      <c r="AD38" s="8">
        <f>'Handel und öffentliche'!AD44+Landwirtschaft!AD44+Fischerei!AD44</f>
        <v>1501.5549999999998</v>
      </c>
      <c r="AE38" s="8">
        <f>'Handel und öffentliche'!AE44+Landwirtschaft!AE44+Fischerei!AE44</f>
        <v>1466.723</v>
      </c>
      <c r="AF38" s="8">
        <f>'Handel und öffentliche'!AF44+Landwirtschaft!AF44+Fischerei!AF44</f>
        <v>1363.8610000000001</v>
      </c>
    </row>
    <row r="39" spans="1:32" x14ac:dyDescent="0.25">
      <c r="A39" s="6" t="s">
        <v>14</v>
      </c>
      <c r="B39" s="6" t="s">
        <v>46</v>
      </c>
      <c r="C39" s="8">
        <f>'Handel und öffentliche'!C45+Landwirtschaft!C45+Fischerei!C45</f>
        <v>696.66599999999994</v>
      </c>
      <c r="D39" s="8">
        <f>'Handel und öffentliche'!D45+Landwirtschaft!D45+Fischerei!D45</f>
        <v>693.61099999999999</v>
      </c>
      <c r="E39" s="8">
        <f>'Handel und öffentliche'!E45+Landwirtschaft!E45+Fischerei!E45</f>
        <v>553.61099999999999</v>
      </c>
      <c r="F39" s="8">
        <f>'Handel und öffentliche'!F45+Landwirtschaft!F45+Fischerei!F45</f>
        <v>472.22299999999996</v>
      </c>
      <c r="G39" s="8">
        <f>'Handel und öffentliche'!G45+Landwirtschaft!G45+Fischerei!G45</f>
        <v>675</v>
      </c>
      <c r="H39" s="8">
        <f>'Handel und öffentliche'!H45+Landwirtschaft!H45+Fischerei!H45</f>
        <v>54.445</v>
      </c>
      <c r="I39" s="8">
        <f>'Handel und öffentliche'!I45+Landwirtschaft!I45+Fischerei!I45</f>
        <v>45.277000000000001</v>
      </c>
      <c r="J39" s="8">
        <f>'Handel und öffentliche'!J45+Landwirtschaft!J45+Fischerei!J45</f>
        <v>178.88900000000001</v>
      </c>
      <c r="K39" s="8">
        <f>'Handel und öffentliche'!K45+Landwirtschaft!K45+Fischerei!K45</f>
        <v>152.22200000000001</v>
      </c>
      <c r="L39" s="8">
        <f>'Handel und öffentliche'!L45+Landwirtschaft!L45+Fischerei!L45</f>
        <v>198.88900000000001</v>
      </c>
      <c r="M39" s="8">
        <f>'Handel und öffentliche'!M45+Landwirtschaft!M45+Fischerei!M45</f>
        <v>161.667</v>
      </c>
      <c r="N39" s="8">
        <f>'Handel und öffentliche'!N45+Landwirtschaft!N45+Fischerei!N45</f>
        <v>233.334</v>
      </c>
      <c r="O39" s="8">
        <f>'Handel und öffentliche'!O45+Landwirtschaft!O45+Fischerei!O45</f>
        <v>230.27799999999999</v>
      </c>
      <c r="P39" s="8">
        <f>'Handel und öffentliche'!P45+Landwirtschaft!P45+Fischerei!P45</f>
        <v>204.167</v>
      </c>
      <c r="Q39" s="8">
        <f>'Handel und öffentliche'!Q45+Landwirtschaft!Q45+Fischerei!Q45</f>
        <v>326.11199999999997</v>
      </c>
      <c r="R39" s="8">
        <f>'Handel und öffentliche'!R45+Landwirtschaft!R45+Fischerei!R45</f>
        <v>255.833</v>
      </c>
      <c r="S39" s="8">
        <f>'Handel und öffentliche'!S45+Landwirtschaft!S45+Fischerei!S45</f>
        <v>358.334</v>
      </c>
      <c r="T39" s="8">
        <f>'Handel und öffentliche'!T45+Landwirtschaft!T45+Fischerei!T45</f>
        <v>289.72199999999998</v>
      </c>
      <c r="U39" s="8">
        <f>'Handel und öffentliche'!U45+Landwirtschaft!U45+Fischerei!U45</f>
        <v>299.72199999999998</v>
      </c>
      <c r="V39" s="8">
        <f>'Handel und öffentliche'!V45+Landwirtschaft!V45+Fischerei!V45</f>
        <v>233.88900000000001</v>
      </c>
      <c r="W39" s="8">
        <f>'Handel und öffentliche'!W45+Landwirtschaft!W45+Fischerei!W45</f>
        <v>263.61200000000002</v>
      </c>
      <c r="X39" s="8">
        <f>'Handel und öffentliche'!X45+Landwirtschaft!X45+Fischerei!X45</f>
        <v>274.16700000000003</v>
      </c>
      <c r="Y39" s="8">
        <f>'Handel und öffentliche'!Y45+Landwirtschaft!Y45+Fischerei!Y45</f>
        <v>152.5</v>
      </c>
      <c r="Z39" s="8">
        <f>'Handel und öffentliche'!Z45+Landwirtschaft!Z45+Fischerei!Z45</f>
        <v>193.05500000000001</v>
      </c>
      <c r="AA39" s="8">
        <f>'Handel und öffentliche'!AA45+Landwirtschaft!AA45+Fischerei!AA45</f>
        <v>191.94400000000002</v>
      </c>
      <c r="AB39" s="8">
        <f>'Handel und öffentliche'!AB45+Landwirtschaft!AB45+Fischerei!AB45</f>
        <v>181.666</v>
      </c>
      <c r="AC39" s="8">
        <f>'Handel und öffentliche'!AC45+Landwirtschaft!AC45+Fischerei!AC45</f>
        <v>236.11099999999999</v>
      </c>
      <c r="AD39" s="8">
        <f>'Handel und öffentliche'!AD45+Landwirtschaft!AD45+Fischerei!AD45</f>
        <v>215.55600000000001</v>
      </c>
      <c r="AE39" s="8">
        <f>'Handel und öffentliche'!AE45+Landwirtschaft!AE45+Fischerei!AE45</f>
        <v>196.38900000000001</v>
      </c>
      <c r="AF39" s="8">
        <f>'Handel und öffentliche'!AF45+Landwirtschaft!AF45+Fischerei!AF45</f>
        <v>201.333</v>
      </c>
    </row>
    <row r="40" spans="1:32" x14ac:dyDescent="0.25">
      <c r="A40" s="6" t="s">
        <v>14</v>
      </c>
      <c r="B40" s="6" t="s">
        <v>47</v>
      </c>
      <c r="C40" s="8">
        <f>'Handel und öffentliche'!C46+Landwirtschaft!C46+Fischerei!C46</f>
        <v>2217</v>
      </c>
      <c r="D40" s="8">
        <f>'Handel und öffentliche'!D46+Landwirtschaft!D46+Fischerei!D46</f>
        <v>2263</v>
      </c>
      <c r="E40" s="8">
        <f>'Handel und öffentliche'!E46+Landwirtschaft!E46+Fischerei!E46</f>
        <v>2117</v>
      </c>
      <c r="F40" s="8">
        <f>'Handel und öffentliche'!F46+Landwirtschaft!F46+Fischerei!F46</f>
        <v>1983</v>
      </c>
      <c r="G40" s="8">
        <f>'Handel und öffentliche'!G46+Landwirtschaft!G46+Fischerei!G46</f>
        <v>1642</v>
      </c>
      <c r="H40" s="8">
        <f>'Handel und öffentliche'!H46+Landwirtschaft!H46+Fischerei!H46</f>
        <v>1592</v>
      </c>
      <c r="I40" s="8">
        <f>'Handel und öffentliche'!I46+Landwirtschaft!I46+Fischerei!I46</f>
        <v>1583</v>
      </c>
      <c r="J40" s="8">
        <f>'Handel und öffentliche'!J46+Landwirtschaft!J46+Fischerei!J46</f>
        <v>1631</v>
      </c>
      <c r="K40" s="8">
        <f>'Handel und öffentliche'!K46+Landwirtschaft!K46+Fischerei!K46</f>
        <v>1776</v>
      </c>
      <c r="L40" s="8">
        <f>'Handel und öffentliche'!L46+Landwirtschaft!L46+Fischerei!L46</f>
        <v>1543</v>
      </c>
      <c r="M40" s="8">
        <f>'Handel und öffentliche'!M46+Landwirtschaft!M46+Fischerei!M46</f>
        <v>1625</v>
      </c>
      <c r="N40" s="8">
        <f>'Handel und öffentliche'!N46+Landwirtschaft!N46+Fischerei!N46</f>
        <v>1683</v>
      </c>
      <c r="O40" s="8">
        <f>'Handel und öffentliche'!O46+Landwirtschaft!O46+Fischerei!O46</f>
        <v>1770</v>
      </c>
      <c r="P40" s="8">
        <f>'Handel und öffentliche'!P46+Landwirtschaft!P46+Fischerei!P46</f>
        <v>1874</v>
      </c>
      <c r="Q40" s="8">
        <f>'Handel und öffentliche'!Q46+Landwirtschaft!Q46+Fischerei!Q46</f>
        <v>2072</v>
      </c>
      <c r="R40" s="8">
        <f>'Handel und öffentliche'!R46+Landwirtschaft!R46+Fischerei!R46</f>
        <v>2149</v>
      </c>
      <c r="S40" s="8">
        <f>'Handel und öffentliche'!S46+Landwirtschaft!S46+Fischerei!S46</f>
        <v>2393</v>
      </c>
      <c r="T40" s="8">
        <f>'Handel und öffentliche'!T46+Landwirtschaft!T46+Fischerei!T46</f>
        <v>2553</v>
      </c>
      <c r="U40" s="8">
        <f>'Handel und öffentliche'!U46+Landwirtschaft!U46+Fischerei!U46</f>
        <v>2744</v>
      </c>
      <c r="V40" s="8">
        <f>'Handel und öffentliche'!V46+Landwirtschaft!V46+Fischerei!V46</f>
        <v>2735</v>
      </c>
      <c r="W40" s="8">
        <f>'Handel und öffentliche'!W46+Landwirtschaft!W46+Fischerei!W46</f>
        <v>2701</v>
      </c>
      <c r="X40" s="8">
        <f>'Handel und öffentliche'!X46+Landwirtschaft!X46+Fischerei!X46</f>
        <v>2567</v>
      </c>
      <c r="Y40" s="8">
        <f>'Handel und öffentliche'!Y46+Landwirtschaft!Y46+Fischerei!Y46</f>
        <v>2756</v>
      </c>
      <c r="Z40" s="8">
        <f>'Handel und öffentliche'!Z46+Landwirtschaft!Z46+Fischerei!Z46</f>
        <v>2736</v>
      </c>
      <c r="AA40" s="8">
        <f>'Handel und öffentliche'!AA46+Landwirtschaft!AA46+Fischerei!AA46</f>
        <v>3000</v>
      </c>
      <c r="AB40" s="8">
        <f>'Handel und öffentliche'!AB46+Landwirtschaft!AB46+Fischerei!AB46</f>
        <v>3018</v>
      </c>
      <c r="AC40" s="8">
        <f>'Handel und öffentliche'!AC46+Landwirtschaft!AC46+Fischerei!AC46</f>
        <v>3186</v>
      </c>
      <c r="AD40" s="8">
        <f>'Handel und öffentliche'!AD46+Landwirtschaft!AD46+Fischerei!AD46</f>
        <v>2965.4920000000002</v>
      </c>
      <c r="AE40" s="8">
        <f>'Handel und öffentliche'!AE46+Landwirtschaft!AE46+Fischerei!AE46</f>
        <v>3098</v>
      </c>
      <c r="AF40" s="8">
        <f>'Handel und öffentliche'!AF46+Landwirtschaft!AF46+Fischerei!AF46</f>
        <v>3059</v>
      </c>
    </row>
    <row r="41" spans="1:32" x14ac:dyDescent="0.25">
      <c r="A41" s="6" t="s">
        <v>15</v>
      </c>
      <c r="B41" s="6" t="s">
        <v>42</v>
      </c>
      <c r="C41" s="8">
        <f>'Handel und öffentliche'!C47+Landwirtschaft!C47+Fischerei!C47</f>
        <v>13866.643</v>
      </c>
      <c r="D41" s="8">
        <f>'Handel und öffentliche'!D47+Landwirtschaft!D47+Fischerei!D47</f>
        <v>14351.563</v>
      </c>
      <c r="E41" s="8">
        <f>'Handel und öffentliche'!E47+Landwirtschaft!E47+Fischerei!E47</f>
        <v>14560.331999999999</v>
      </c>
      <c r="F41" s="8">
        <f>'Handel und öffentliche'!F47+Landwirtschaft!F47+Fischerei!F47</f>
        <v>14619.909</v>
      </c>
      <c r="G41" s="8">
        <f>'Handel und öffentliche'!G47+Landwirtschaft!G47+Fischerei!G47</f>
        <v>15628.468999999999</v>
      </c>
      <c r="H41" s="8">
        <f>'Handel und öffentliche'!H47+Landwirtschaft!H47+Fischerei!H47</f>
        <v>16169.954</v>
      </c>
      <c r="I41" s="8">
        <f>'Handel und öffentliche'!I47+Landwirtschaft!I47+Fischerei!I47</f>
        <v>15125.353000000001</v>
      </c>
      <c r="J41" s="8">
        <f>'Handel und öffentliche'!J47+Landwirtschaft!J47+Fischerei!J47</f>
        <v>15461.689</v>
      </c>
      <c r="K41" s="8">
        <f>'Handel und öffentliche'!K47+Landwirtschaft!K47+Fischerei!K47</f>
        <v>15680.357</v>
      </c>
      <c r="L41" s="8">
        <f>'Handel und öffentliche'!L47+Landwirtschaft!L47+Fischerei!L47</f>
        <v>16623.175999999999</v>
      </c>
      <c r="M41" s="8">
        <f>'Handel und öffentliche'!M47+Landwirtschaft!M47+Fischerei!M47</f>
        <v>17737.848999999998</v>
      </c>
      <c r="N41" s="8">
        <f>'Handel und öffentliche'!N47+Landwirtschaft!N47+Fischerei!N47</f>
        <v>18163.600000000002</v>
      </c>
      <c r="O41" s="8">
        <f>'Handel und öffentliche'!O47+Landwirtschaft!O47+Fischerei!O47</f>
        <v>18533.227999999999</v>
      </c>
      <c r="P41" s="8">
        <f>'Handel und öffentliche'!P47+Landwirtschaft!P47+Fischerei!P47</f>
        <v>19692.427000000003</v>
      </c>
      <c r="Q41" s="8">
        <f>'Handel und öffentliche'!Q47+Landwirtschaft!Q47+Fischerei!Q47</f>
        <v>19528.789000000001</v>
      </c>
      <c r="R41" s="8">
        <f>'Handel und öffentliche'!R47+Landwirtschaft!R47+Fischerei!R47</f>
        <v>20885.742999999999</v>
      </c>
      <c r="S41" s="8">
        <f>'Handel und öffentliche'!S47+Landwirtschaft!S47+Fischerei!S47</f>
        <v>21675.701000000001</v>
      </c>
      <c r="T41" s="8">
        <f>'Handel und öffentliche'!T47+Landwirtschaft!T47+Fischerei!T47</f>
        <v>21768.940999999999</v>
      </c>
      <c r="U41" s="8">
        <f>'Handel und öffentliche'!U47+Landwirtschaft!U47+Fischerei!U47</f>
        <v>22966.1</v>
      </c>
      <c r="V41" s="8">
        <f>'Handel und öffentliche'!V47+Landwirtschaft!V47+Fischerei!V47</f>
        <v>21012.955999999998</v>
      </c>
      <c r="W41" s="8">
        <f>'Handel und öffentliche'!W47+Landwirtschaft!W47+Fischerei!W47</f>
        <v>21467.978999999999</v>
      </c>
      <c r="X41" s="8">
        <f>'Handel und öffentliche'!X47+Landwirtschaft!X47+Fischerei!X47</f>
        <v>20767.528000000002</v>
      </c>
      <c r="Y41" s="8">
        <f>'Handel und öffentliche'!Y47+Landwirtschaft!Y47+Fischerei!Y47</f>
        <v>21271.082000000002</v>
      </c>
      <c r="Z41" s="8">
        <f>'Handel und öffentliche'!Z47+Landwirtschaft!Z47+Fischerei!Z47</f>
        <v>21317.951000000001</v>
      </c>
      <c r="AA41" s="8">
        <f>'Handel und öffentliche'!AA47+Landwirtschaft!AA47+Fischerei!AA47</f>
        <v>20078.616000000002</v>
      </c>
      <c r="AB41" s="8">
        <f>'Handel und öffentliche'!AB47+Landwirtschaft!AB47+Fischerei!AB47</f>
        <v>21252.124</v>
      </c>
      <c r="AC41" s="8">
        <f>'Handel und öffentliche'!AC47+Landwirtschaft!AC47+Fischerei!AC47</f>
        <v>21711.16</v>
      </c>
      <c r="AD41" s="8">
        <f>'Handel und öffentliche'!AD47+Landwirtschaft!AD47+Fischerei!AD47</f>
        <v>21711.48</v>
      </c>
      <c r="AE41" s="8">
        <f>'Handel und öffentliche'!AE47+Landwirtschaft!AE47+Fischerei!AE47</f>
        <v>22951.306999999997</v>
      </c>
      <c r="AF41" s="8">
        <f>'Handel und öffentliche'!AF47+Landwirtschaft!AF47+Fischerei!AF47</f>
        <v>23335.4</v>
      </c>
    </row>
    <row r="42" spans="1:32" x14ac:dyDescent="0.25">
      <c r="A42" s="6" t="s">
        <v>15</v>
      </c>
      <c r="B42" s="6" t="s">
        <v>43</v>
      </c>
      <c r="C42" s="8">
        <f>'Handel und öffentliche'!C48+Landwirtschaft!C48+Fischerei!C48</f>
        <v>0</v>
      </c>
      <c r="D42" s="8">
        <f>'Handel und öffentliche'!D48+Landwirtschaft!D48+Fischerei!D48</f>
        <v>0</v>
      </c>
      <c r="E42" s="8">
        <f>'Handel und öffentliche'!E48+Landwirtschaft!E48+Fischerei!E48</f>
        <v>0</v>
      </c>
      <c r="F42" s="8">
        <f>'Handel und öffentliche'!F48+Landwirtschaft!F48+Fischerei!F48</f>
        <v>0</v>
      </c>
      <c r="G42" s="8">
        <f>'Handel und öffentliche'!G48+Landwirtschaft!G48+Fischerei!G48</f>
        <v>0</v>
      </c>
      <c r="H42" s="8">
        <f>'Handel und öffentliche'!H48+Landwirtschaft!H48+Fischerei!H48</f>
        <v>0</v>
      </c>
      <c r="I42" s="8">
        <f>'Handel und öffentliche'!I48+Landwirtschaft!I48+Fischerei!I48</f>
        <v>0</v>
      </c>
      <c r="J42" s="8">
        <f>'Handel und öffentliche'!J48+Landwirtschaft!J48+Fischerei!J48</f>
        <v>0</v>
      </c>
      <c r="K42" s="8">
        <f>'Handel und öffentliche'!K48+Landwirtschaft!K48+Fischerei!K48</f>
        <v>0</v>
      </c>
      <c r="L42" s="8">
        <f>'Handel und öffentliche'!L48+Landwirtschaft!L48+Fischerei!L48</f>
        <v>0</v>
      </c>
      <c r="M42" s="8">
        <f>'Handel und öffentliche'!M48+Landwirtschaft!M48+Fischerei!M48</f>
        <v>0</v>
      </c>
      <c r="N42" s="8">
        <f>'Handel und öffentliche'!N48+Landwirtschaft!N48+Fischerei!N48</f>
        <v>0</v>
      </c>
      <c r="O42" s="8">
        <f>'Handel und öffentliche'!O48+Landwirtschaft!O48+Fischerei!O48</f>
        <v>0</v>
      </c>
      <c r="P42" s="8">
        <f>'Handel und öffentliche'!P48+Landwirtschaft!P48+Fischerei!P48</f>
        <v>313.20600000000002</v>
      </c>
      <c r="Q42" s="8">
        <f>'Handel und öffentliche'!Q48+Landwirtschaft!Q48+Fischerei!Q48</f>
        <v>306.87599999999998</v>
      </c>
      <c r="R42" s="8">
        <f>'Handel und öffentliche'!R48+Landwirtschaft!R48+Fischerei!R48</f>
        <v>309.55900000000003</v>
      </c>
      <c r="S42" s="8">
        <f>'Handel und öffentliche'!S48+Landwirtschaft!S48+Fischerei!S48</f>
        <v>309.42599999999999</v>
      </c>
      <c r="T42" s="8">
        <f>'Handel und öffentliche'!T48+Landwirtschaft!T48+Fischerei!T48</f>
        <v>309.58800000000002</v>
      </c>
      <c r="U42" s="8">
        <f>'Handel und öffentliche'!U48+Landwirtschaft!U48+Fischerei!U48</f>
        <v>309.54399999999998</v>
      </c>
      <c r="V42" s="8">
        <f>'Handel und öffentliche'!V48+Landwirtschaft!V48+Fischerei!V48</f>
        <v>4.4390000000000001</v>
      </c>
      <c r="W42" s="8">
        <f>'Handel und öffentliche'!W48+Landwirtschaft!W48+Fischerei!W48</f>
        <v>2.2189999999999999</v>
      </c>
      <c r="X42" s="8">
        <f>'Handel und öffentliche'!X48+Landwirtschaft!X48+Fischerei!X48</f>
        <v>5.0110000000000001</v>
      </c>
      <c r="Y42" s="8">
        <f>'Handel und öffentliche'!Y48+Landwirtschaft!Y48+Fischerei!Y48</f>
        <v>5.0110000000000001</v>
      </c>
      <c r="Z42" s="8">
        <f>'Handel und öffentliche'!Z48+Landwirtschaft!Z48+Fischerei!Z48</f>
        <v>4.8019999999999996</v>
      </c>
      <c r="AA42" s="8">
        <f>'Handel und öffentliche'!AA48+Landwirtschaft!AA48+Fischerei!AA48</f>
        <v>4.0599999999999996</v>
      </c>
      <c r="AB42" s="8">
        <f>'Handel und öffentliche'!AB48+Landwirtschaft!AB48+Fischerei!AB48</f>
        <v>3.9209999999999998</v>
      </c>
      <c r="AC42" s="8">
        <f>'Handel und öffentliche'!AC48+Landwirtschaft!AC48+Fischerei!AC48</f>
        <v>7.5549999999999997</v>
      </c>
      <c r="AD42" s="8">
        <f>'Handel und öffentliche'!AD48+Landwirtschaft!AD48+Fischerei!AD48</f>
        <v>6.2789999999999999</v>
      </c>
      <c r="AE42" s="8">
        <f>'Handel und öffentliche'!AE48+Landwirtschaft!AE48+Fischerei!AE48</f>
        <v>6.2789999999999999</v>
      </c>
      <c r="AF42" s="8">
        <f>'Handel und öffentliche'!AF48+Landwirtschaft!AF48+Fischerei!AF48</f>
        <v>6.2789999999999999</v>
      </c>
    </row>
    <row r="43" spans="1:32" x14ac:dyDescent="0.25">
      <c r="A43" s="6" t="s">
        <v>15</v>
      </c>
      <c r="B43" s="6" t="s">
        <v>44</v>
      </c>
      <c r="C43" s="8">
        <f>'Handel und öffentliche'!C49+Landwirtschaft!C49+Fischerei!C49</f>
        <v>1090.75</v>
      </c>
      <c r="D43" s="8">
        <f>'Handel und öffentliche'!D49+Landwirtschaft!D49+Fischerei!D49</f>
        <v>1317.25</v>
      </c>
      <c r="E43" s="8">
        <f>'Handel und öffentliche'!E49+Landwirtschaft!E49+Fischerei!E49</f>
        <v>1540.5</v>
      </c>
      <c r="F43" s="8">
        <f>'Handel und öffentliche'!F49+Landwirtschaft!F49+Fischerei!F49</f>
        <v>1829.5</v>
      </c>
      <c r="G43" s="8">
        <f>'Handel und öffentliche'!G49+Landwirtschaft!G49+Fischerei!G49</f>
        <v>2023</v>
      </c>
      <c r="H43" s="8">
        <f>'Handel und öffentliche'!H49+Landwirtschaft!H49+Fischerei!H49</f>
        <v>2055</v>
      </c>
      <c r="I43" s="8">
        <f>'Handel und öffentliche'!I49+Landwirtschaft!I49+Fischerei!I49</f>
        <v>2271.75</v>
      </c>
      <c r="J43" s="8">
        <f>'Handel und öffentliche'!J49+Landwirtschaft!J49+Fischerei!J49</f>
        <v>2400.75</v>
      </c>
      <c r="K43" s="8">
        <f>'Handel und öffentliche'!K49+Landwirtschaft!K49+Fischerei!K49</f>
        <v>2627.5</v>
      </c>
      <c r="L43" s="8">
        <f>'Handel und öffentliche'!L49+Landwirtschaft!L49+Fischerei!L49</f>
        <v>2853.25</v>
      </c>
      <c r="M43" s="8">
        <f>'Handel und öffentliche'!M49+Landwirtschaft!M49+Fischerei!M49</f>
        <v>3404</v>
      </c>
      <c r="N43" s="8">
        <f>'Handel und öffentliche'!N49+Landwirtschaft!N49+Fischerei!N49</f>
        <v>3359.5279999999998</v>
      </c>
      <c r="O43" s="8">
        <f>'Handel und öffentliche'!O49+Landwirtschaft!O49+Fischerei!O49</f>
        <v>3218.5880000000002</v>
      </c>
      <c r="P43" s="8">
        <f>'Handel und öffentliche'!P49+Landwirtschaft!P49+Fischerei!P49</f>
        <v>3291.5590000000002</v>
      </c>
      <c r="Q43" s="8">
        <f>'Handel und öffentliche'!Q49+Landwirtschaft!Q49+Fischerei!Q49</f>
        <v>3338.09</v>
      </c>
      <c r="R43" s="8">
        <f>'Handel und öffentliche'!R49+Landwirtschaft!R49+Fischerei!R49</f>
        <v>3370.9839999999999</v>
      </c>
      <c r="S43" s="8">
        <f>'Handel und öffentliche'!S49+Landwirtschaft!S49+Fischerei!S49</f>
        <v>3703.1320000000001</v>
      </c>
      <c r="T43" s="8">
        <f>'Handel und öffentliche'!T49+Landwirtschaft!T49+Fischerei!T49</f>
        <v>3798.9989999999998</v>
      </c>
      <c r="U43" s="8">
        <f>'Handel und öffentliche'!U49+Landwirtschaft!U49+Fischerei!U49</f>
        <v>3927.1819999999998</v>
      </c>
      <c r="V43" s="8">
        <f>'Handel und öffentliche'!V49+Landwirtschaft!V49+Fischerei!V49</f>
        <v>3692.1410000000001</v>
      </c>
      <c r="W43" s="8">
        <f>'Handel und öffentliche'!W49+Landwirtschaft!W49+Fischerei!W49</f>
        <v>3928.569</v>
      </c>
      <c r="X43" s="8">
        <f>'Handel und öffentliche'!X49+Landwirtschaft!X49+Fischerei!X49</f>
        <v>3976.6990000000001</v>
      </c>
      <c r="Y43" s="8">
        <f>'Handel und öffentliche'!Y49+Landwirtschaft!Y49+Fischerei!Y49</f>
        <v>4398.0569999999998</v>
      </c>
      <c r="Z43" s="8">
        <f>'Handel und öffentliche'!Z49+Landwirtschaft!Z49+Fischerei!Z49</f>
        <v>4171.1679999999997</v>
      </c>
      <c r="AA43" s="8">
        <f>'Handel und öffentliche'!AA49+Landwirtschaft!AA49+Fischerei!AA49</f>
        <v>3933.5459999999998</v>
      </c>
      <c r="AB43" s="8">
        <f>'Handel und öffentliche'!AB49+Landwirtschaft!AB49+Fischerei!AB49</f>
        <v>4274.1769999999997</v>
      </c>
      <c r="AC43" s="8">
        <f>'Handel und öffentliche'!AC49+Landwirtschaft!AC49+Fischerei!AC49</f>
        <v>4243.0870000000004</v>
      </c>
      <c r="AD43" s="8">
        <f>'Handel und öffentliche'!AD49+Landwirtschaft!AD49+Fischerei!AD49</f>
        <v>4319.5749999999998</v>
      </c>
      <c r="AE43" s="8">
        <f>'Handel und öffentliche'!AE49+Landwirtschaft!AE49+Fischerei!AE49</f>
        <v>4630.1310000000003</v>
      </c>
      <c r="AF43" s="8">
        <f>'Handel und öffentliche'!AF49+Landwirtschaft!AF49+Fischerei!AF49</f>
        <v>4730.8969999999999</v>
      </c>
    </row>
    <row r="44" spans="1:32" x14ac:dyDescent="0.25">
      <c r="A44" s="6" t="s">
        <v>15</v>
      </c>
      <c r="B44" s="6" t="s">
        <v>45</v>
      </c>
      <c r="C44" s="8">
        <f>'Handel und öffentliche'!C50+Landwirtschaft!C50+Fischerei!C50</f>
        <v>9364.8150000000005</v>
      </c>
      <c r="D44" s="8">
        <f>'Handel und öffentliche'!D50+Landwirtschaft!D50+Fischerei!D50</f>
        <v>9377.2350000000006</v>
      </c>
      <c r="E44" s="8">
        <f>'Handel und öffentliche'!E50+Landwirtschaft!E50+Fischerei!E50</f>
        <v>9174.2929999999997</v>
      </c>
      <c r="F44" s="8">
        <f>'Handel und öffentliche'!F50+Landwirtschaft!F50+Fischerei!F50</f>
        <v>8885.6229999999996</v>
      </c>
      <c r="G44" s="8">
        <f>'Handel und öffentliche'!G50+Landwirtschaft!G50+Fischerei!G50</f>
        <v>9588.4230000000007</v>
      </c>
      <c r="H44" s="8">
        <f>'Handel und öffentliche'!H50+Landwirtschaft!H50+Fischerei!H50</f>
        <v>9943.8779999999988</v>
      </c>
      <c r="I44" s="8">
        <f>'Handel und öffentliche'!I50+Landwirtschaft!I50+Fischerei!I50</f>
        <v>8355.527</v>
      </c>
      <c r="J44" s="8">
        <f>'Handel und öffentliche'!J50+Landwirtschaft!J50+Fischerei!J50</f>
        <v>8240.0069999999996</v>
      </c>
      <c r="K44" s="8">
        <f>'Handel und öffentliche'!K50+Landwirtschaft!K50+Fischerei!K50</f>
        <v>7929.8799999999992</v>
      </c>
      <c r="L44" s="8">
        <f>'Handel und öffentliche'!L50+Landwirtschaft!L50+Fischerei!L50</f>
        <v>8169.4049999999997</v>
      </c>
      <c r="M44" s="8">
        <f>'Handel und öffentliche'!M50+Landwirtschaft!M50+Fischerei!M50</f>
        <v>8127.48</v>
      </c>
      <c r="N44" s="8">
        <f>'Handel und öffentliche'!N50+Landwirtschaft!N50+Fischerei!N50</f>
        <v>8104.8060000000005</v>
      </c>
      <c r="O44" s="8">
        <f>'Handel und öffentliche'!O50+Landwirtschaft!O50+Fischerei!O50</f>
        <v>7907.7609999999995</v>
      </c>
      <c r="P44" s="8">
        <f>'Handel und öffentliche'!P50+Landwirtschaft!P50+Fischerei!P50</f>
        <v>7922.9449999999997</v>
      </c>
      <c r="Q44" s="8">
        <f>'Handel und öffentliche'!Q50+Landwirtschaft!Q50+Fischerei!Q50</f>
        <v>7570.2520000000004</v>
      </c>
      <c r="R44" s="8">
        <f>'Handel und öffentliche'!R50+Landwirtschaft!R50+Fischerei!R50</f>
        <v>7925.1930000000002</v>
      </c>
      <c r="S44" s="8">
        <f>'Handel und öffentliche'!S50+Landwirtschaft!S50+Fischerei!S50</f>
        <v>7460.3360000000002</v>
      </c>
      <c r="T44" s="8">
        <f>'Handel und öffentliche'!T50+Landwirtschaft!T50+Fischerei!T50</f>
        <v>7038.4240000000009</v>
      </c>
      <c r="U44" s="8">
        <f>'Handel und öffentliche'!U50+Landwirtschaft!U50+Fischerei!U50</f>
        <v>7431.9259999999995</v>
      </c>
      <c r="V44" s="8">
        <f>'Handel und öffentliche'!V50+Landwirtschaft!V50+Fischerei!V50</f>
        <v>6200.7440000000006</v>
      </c>
      <c r="W44" s="8">
        <f>'Handel und öffentliche'!W50+Landwirtschaft!W50+Fischerei!W50</f>
        <v>6179.8490000000002</v>
      </c>
      <c r="X44" s="8">
        <f>'Handel und öffentliche'!X50+Landwirtschaft!X50+Fischerei!X50</f>
        <v>5712.9180000000006</v>
      </c>
      <c r="Y44" s="8">
        <f>'Handel und öffentliche'!Y50+Landwirtschaft!Y50+Fischerei!Y50</f>
        <v>5419.7459999999992</v>
      </c>
      <c r="Z44" s="8">
        <f>'Handel und öffentliche'!Z50+Landwirtschaft!Z50+Fischerei!Z50</f>
        <v>5567.8190000000004</v>
      </c>
      <c r="AA44" s="8">
        <f>'Handel und öffentliche'!AA50+Landwirtschaft!AA50+Fischerei!AA50</f>
        <v>5105.6040000000003</v>
      </c>
      <c r="AB44" s="8">
        <f>'Handel und öffentliche'!AB50+Landwirtschaft!AB50+Fischerei!AB50</f>
        <v>5106.4209999999994</v>
      </c>
      <c r="AC44" s="8">
        <f>'Handel und öffentliche'!AC50+Landwirtschaft!AC50+Fischerei!AC50</f>
        <v>5200.0749999999998</v>
      </c>
      <c r="AD44" s="8">
        <f>'Handel und öffentliche'!AD50+Landwirtschaft!AD50+Fischerei!AD50</f>
        <v>5085.2889999999998</v>
      </c>
      <c r="AE44" s="8">
        <f>'Handel und öffentliche'!AE50+Landwirtschaft!AE50+Fischerei!AE50</f>
        <v>5422.7440000000006</v>
      </c>
      <c r="AF44" s="8">
        <f>'Handel und öffentliche'!AF50+Landwirtschaft!AF50+Fischerei!AF50</f>
        <v>5395.9339999999993</v>
      </c>
    </row>
    <row r="45" spans="1:32" x14ac:dyDescent="0.25">
      <c r="A45" s="6" t="s">
        <v>15</v>
      </c>
      <c r="B45" s="6" t="s">
        <v>46</v>
      </c>
      <c r="C45" s="8">
        <f>'Handel und öffentliche'!C51+Landwirtschaft!C51+Fischerei!C51</f>
        <v>0</v>
      </c>
      <c r="D45" s="8">
        <f>'Handel und öffentliche'!D51+Landwirtschaft!D51+Fischerei!D51</f>
        <v>0</v>
      </c>
      <c r="E45" s="8">
        <f>'Handel und öffentliche'!E51+Landwirtschaft!E51+Fischerei!E51</f>
        <v>0</v>
      </c>
      <c r="F45" s="8">
        <f>'Handel und öffentliche'!F51+Landwirtschaft!F51+Fischerei!F51</f>
        <v>0</v>
      </c>
      <c r="G45" s="8">
        <f>'Handel und öffentliche'!G51+Landwirtschaft!G51+Fischerei!G51</f>
        <v>0</v>
      </c>
      <c r="H45" s="8">
        <f>'Handel und öffentliche'!H51+Landwirtschaft!H51+Fischerei!H51</f>
        <v>0</v>
      </c>
      <c r="I45" s="8">
        <f>'Handel und öffentliche'!I51+Landwirtschaft!I51+Fischerei!I51</f>
        <v>0</v>
      </c>
      <c r="J45" s="8">
        <f>'Handel und öffentliche'!J51+Landwirtschaft!J51+Fischerei!J51</f>
        <v>0</v>
      </c>
      <c r="K45" s="8">
        <f>'Handel und öffentliche'!K51+Landwirtschaft!K51+Fischerei!K51</f>
        <v>0</v>
      </c>
      <c r="L45" s="8">
        <f>'Handel und öffentliche'!L51+Landwirtschaft!L51+Fischerei!L51</f>
        <v>0</v>
      </c>
      <c r="M45" s="8">
        <f>'Handel und öffentliche'!M51+Landwirtschaft!M51+Fischerei!M51</f>
        <v>0</v>
      </c>
      <c r="N45" s="8">
        <f>'Handel und öffentliche'!N51+Landwirtschaft!N51+Fischerei!N51</f>
        <v>0</v>
      </c>
      <c r="O45" s="8">
        <f>'Handel und öffentliche'!O51+Landwirtschaft!O51+Fischerei!O51</f>
        <v>7.5999999999999998E-2</v>
      </c>
      <c r="P45" s="8">
        <f>'Handel und öffentliche'!P51+Landwirtschaft!P51+Fischerei!P51</f>
        <v>29.722999999999999</v>
      </c>
      <c r="Q45" s="8">
        <f>'Handel und öffentliche'!Q51+Landwirtschaft!Q51+Fischerei!Q51</f>
        <v>30.835000000000001</v>
      </c>
      <c r="R45" s="8">
        <f>'Handel und öffentliche'!R51+Landwirtschaft!R51+Fischerei!R51</f>
        <v>46.287999999999997</v>
      </c>
      <c r="S45" s="8">
        <f>'Handel und öffentliche'!S51+Landwirtschaft!S51+Fischerei!S51</f>
        <v>90.72</v>
      </c>
      <c r="T45" s="8">
        <f>'Handel und öffentliche'!T51+Landwirtschaft!T51+Fischerei!T51</f>
        <v>146.31700000000001</v>
      </c>
      <c r="U45" s="8">
        <f>'Handel und öffentliche'!U51+Landwirtschaft!U51+Fischerei!U51</f>
        <v>228.12799999999999</v>
      </c>
      <c r="V45" s="8">
        <f>'Handel und öffentliche'!V51+Landwirtschaft!V51+Fischerei!V51</f>
        <v>271.72000000000003</v>
      </c>
      <c r="W45" s="8">
        <f>'Handel und öffentliche'!W51+Landwirtschaft!W51+Fischerei!W51</f>
        <v>248.02500000000001</v>
      </c>
      <c r="X45" s="8">
        <f>'Handel und öffentliche'!X51+Landwirtschaft!X51+Fischerei!X51</f>
        <v>306.32600000000002</v>
      </c>
      <c r="Y45" s="8">
        <f>'Handel und öffentliche'!Y51+Landwirtschaft!Y51+Fischerei!Y51</f>
        <v>348.76299999999998</v>
      </c>
      <c r="Z45" s="8">
        <f>'Handel und öffentliche'!Z51+Landwirtschaft!Z51+Fischerei!Z51</f>
        <v>432.03500000000003</v>
      </c>
      <c r="AA45" s="8">
        <f>'Handel und öffentliche'!AA51+Landwirtschaft!AA51+Fischerei!AA51</f>
        <v>483.96600000000001</v>
      </c>
      <c r="AB45" s="8">
        <f>'Handel und öffentliche'!AB51+Landwirtschaft!AB51+Fischerei!AB51</f>
        <v>377.286</v>
      </c>
      <c r="AC45" s="8">
        <f>'Handel und öffentliche'!AC51+Landwirtschaft!AC51+Fischerei!AC51</f>
        <v>512.69399999999996</v>
      </c>
      <c r="AD45" s="8">
        <f>'Handel und öffentliche'!AD51+Landwirtschaft!AD51+Fischerei!AD51</f>
        <v>508.53</v>
      </c>
      <c r="AE45" s="8">
        <f>'Handel und öffentliche'!AE51+Landwirtschaft!AE51+Fischerei!AE51</f>
        <v>480.75099999999998</v>
      </c>
      <c r="AF45" s="8">
        <f>'Handel und öffentliche'!AF51+Landwirtschaft!AF51+Fischerei!AF51</f>
        <v>450.7</v>
      </c>
    </row>
    <row r="46" spans="1:32" x14ac:dyDescent="0.25">
      <c r="A46" s="6" t="s">
        <v>15</v>
      </c>
      <c r="B46" s="6" t="s">
        <v>47</v>
      </c>
      <c r="C46" s="8">
        <f>'Handel und öffentliche'!C52+Landwirtschaft!C52+Fischerei!C52</f>
        <v>3225</v>
      </c>
      <c r="D46" s="8">
        <f>'Handel und öffentliche'!D52+Landwirtschaft!D52+Fischerei!D52</f>
        <v>3471</v>
      </c>
      <c r="E46" s="8">
        <f>'Handel und öffentliche'!E52+Landwirtschaft!E52+Fischerei!E52</f>
        <v>3705</v>
      </c>
      <c r="F46" s="8">
        <f>'Handel und öffentliche'!F52+Landwirtschaft!F52+Fischerei!F52</f>
        <v>3795</v>
      </c>
      <c r="G46" s="8">
        <f>'Handel und öffentliche'!G52+Landwirtschaft!G52+Fischerei!G52</f>
        <v>3934</v>
      </c>
      <c r="H46" s="8">
        <f>'Handel und öffentliche'!H52+Landwirtschaft!H52+Fischerei!H52</f>
        <v>4106</v>
      </c>
      <c r="I46" s="8">
        <f>'Handel und öffentliche'!I52+Landwirtschaft!I52+Fischerei!I52</f>
        <v>4433</v>
      </c>
      <c r="J46" s="8">
        <f>'Handel und öffentliche'!J52+Landwirtschaft!J52+Fischerei!J52</f>
        <v>4755</v>
      </c>
      <c r="K46" s="8">
        <f>'Handel und öffentliche'!K52+Landwirtschaft!K52+Fischerei!K52</f>
        <v>5076</v>
      </c>
      <c r="L46" s="8">
        <f>'Handel und öffentliche'!L52+Landwirtschaft!L52+Fischerei!L52</f>
        <v>5549</v>
      </c>
      <c r="M46" s="8">
        <f>'Handel und öffentliche'!M52+Landwirtschaft!M52+Fischerei!M52</f>
        <v>6160</v>
      </c>
      <c r="N46" s="8">
        <f>'Handel und öffentliche'!N52+Landwirtschaft!N52+Fischerei!N52</f>
        <v>6647.7449999999999</v>
      </c>
      <c r="O46" s="8">
        <f>'Handel und öffentliche'!O52+Landwirtschaft!O52+Fischerei!O52</f>
        <v>7370.7370000000001</v>
      </c>
      <c r="P46" s="8">
        <f>'Handel und öffentliche'!P52+Landwirtschaft!P52+Fischerei!P52</f>
        <v>8124.6890000000003</v>
      </c>
      <c r="Q46" s="8">
        <f>'Handel und öffentliche'!Q52+Landwirtschaft!Q52+Fischerei!Q52</f>
        <v>8277.5839999999989</v>
      </c>
      <c r="R46" s="8">
        <f>'Handel und öffentliche'!R52+Landwirtschaft!R52+Fischerei!R52</f>
        <v>9228.4069999999992</v>
      </c>
      <c r="S46" s="8">
        <f>'Handel und öffentliche'!S52+Landwirtschaft!S52+Fischerei!S52</f>
        <v>10107.558999999999</v>
      </c>
      <c r="T46" s="8">
        <f>'Handel und öffentliche'!T52+Landwirtschaft!T52+Fischerei!T52</f>
        <v>10475.612999999999</v>
      </c>
      <c r="U46" s="8">
        <f>'Handel und öffentliche'!U52+Landwirtschaft!U52+Fischerei!U52</f>
        <v>11069.319</v>
      </c>
      <c r="V46" s="8">
        <f>'Handel und öffentliche'!V52+Landwirtschaft!V52+Fischerei!V52</f>
        <v>10843.913</v>
      </c>
      <c r="W46" s="8">
        <f>'Handel und öffentliche'!W52+Landwirtschaft!W52+Fischerei!W52</f>
        <v>11109.316999999999</v>
      </c>
      <c r="X46" s="8">
        <f>'Handel und öffentliche'!X52+Landwirtschaft!X52+Fischerei!X52</f>
        <v>10766.574000000001</v>
      </c>
      <c r="Y46" s="8">
        <f>'Handel und öffentliche'!Y52+Landwirtschaft!Y52+Fischerei!Y52</f>
        <v>11099.504999999999</v>
      </c>
      <c r="Z46" s="8">
        <f>'Handel und öffentliche'!Z52+Landwirtschaft!Z52+Fischerei!Z52</f>
        <v>11142.126</v>
      </c>
      <c r="AA46" s="8">
        <f>'Handel und öffentliche'!AA52+Landwirtschaft!AA52+Fischerei!AA52</f>
        <v>10551.441000000001</v>
      </c>
      <c r="AB46" s="8">
        <f>'Handel und öffentliche'!AB52+Landwirtschaft!AB52+Fischerei!AB52</f>
        <v>11490.32</v>
      </c>
      <c r="AC46" s="8">
        <f>'Handel und öffentliche'!AC52+Landwirtschaft!AC52+Fischerei!AC52</f>
        <v>11747.749</v>
      </c>
      <c r="AD46" s="8">
        <f>'Handel und öffentliche'!AD52+Landwirtschaft!AD52+Fischerei!AD52</f>
        <v>11791.808000000001</v>
      </c>
      <c r="AE46" s="8">
        <f>'Handel und öffentliche'!AE52+Landwirtschaft!AE52+Fischerei!AE52</f>
        <v>12411.402</v>
      </c>
      <c r="AF46" s="8">
        <f>'Handel und öffentliche'!AF52+Landwirtschaft!AF52+Fischerei!AF52</f>
        <v>12751.589999999998</v>
      </c>
    </row>
    <row r="47" spans="1:32" x14ac:dyDescent="0.25">
      <c r="A47" s="6" t="s">
        <v>16</v>
      </c>
      <c r="B47" s="6" t="s">
        <v>42</v>
      </c>
      <c r="C47" s="8">
        <f>'Handel und öffentliche'!C53+Landwirtschaft!C53+Fischerei!C53</f>
        <v>19604.725999999999</v>
      </c>
      <c r="D47" s="8">
        <f>'Handel und öffentliche'!D53+Landwirtschaft!D53+Fischerei!D53</f>
        <v>21391.82</v>
      </c>
      <c r="E47" s="8">
        <f>'Handel und öffentliche'!E53+Landwirtschaft!E53+Fischerei!E53</f>
        <v>21357.981</v>
      </c>
      <c r="F47" s="8">
        <f>'Handel und öffentliche'!F53+Landwirtschaft!F53+Fischerei!F53</f>
        <v>21963.199999999997</v>
      </c>
      <c r="G47" s="8">
        <f>'Handel und öffentliche'!G53+Landwirtschaft!G53+Fischerei!G53</f>
        <v>22872.477999999999</v>
      </c>
      <c r="H47" s="8">
        <f>'Handel und öffentliche'!H53+Landwirtschaft!H53+Fischerei!H53</f>
        <v>22701.589</v>
      </c>
      <c r="I47" s="8">
        <f>'Handel und öffentliche'!I53+Landwirtschaft!I53+Fischerei!I53</f>
        <v>24204.548999999999</v>
      </c>
      <c r="J47" s="8">
        <f>'Handel und öffentliche'!J53+Landwirtschaft!J53+Fischerei!J53</f>
        <v>25239.830999999998</v>
      </c>
      <c r="K47" s="8">
        <f>'Handel und öffentliche'!K53+Landwirtschaft!K53+Fischerei!K53</f>
        <v>26657.874</v>
      </c>
      <c r="L47" s="8">
        <f>'Handel und öffentliche'!L53+Landwirtschaft!L53+Fischerei!L53</f>
        <v>27106.279000000002</v>
      </c>
      <c r="M47" s="8">
        <f>'Handel und öffentliche'!M53+Landwirtschaft!M53+Fischerei!M53</f>
        <v>28307.769</v>
      </c>
      <c r="N47" s="8">
        <f>'Handel und öffentliche'!N53+Landwirtschaft!N53+Fischerei!N53</f>
        <v>30197.473000000002</v>
      </c>
      <c r="O47" s="8">
        <f>'Handel und öffentliche'!O53+Landwirtschaft!O53+Fischerei!O53</f>
        <v>31576.89</v>
      </c>
      <c r="P47" s="8">
        <f>'Handel und öffentliche'!P53+Landwirtschaft!P53+Fischerei!P53</f>
        <v>34081.667000000001</v>
      </c>
      <c r="Q47" s="8">
        <f>'Handel und öffentliche'!Q53+Landwirtschaft!Q53+Fischerei!Q53</f>
        <v>33848.92</v>
      </c>
      <c r="R47" s="8">
        <f>'Handel und öffentliche'!R53+Landwirtschaft!R53+Fischerei!R53</f>
        <v>36150.176999999996</v>
      </c>
      <c r="S47" s="8">
        <f>'Handel und öffentliche'!S53+Landwirtschaft!S53+Fischerei!S53</f>
        <v>38062.148000000001</v>
      </c>
      <c r="T47" s="8">
        <f>'Handel und öffentliche'!T53+Landwirtschaft!T53+Fischerei!T53</f>
        <v>37826.214999999997</v>
      </c>
      <c r="U47" s="8">
        <f>'Handel und öffentliche'!U53+Landwirtschaft!U53+Fischerei!U53</f>
        <v>38713.703000000001</v>
      </c>
      <c r="V47" s="8">
        <f>'Handel und öffentliche'!V53+Landwirtschaft!V53+Fischerei!V53</f>
        <v>35218.573999999993</v>
      </c>
      <c r="W47" s="8">
        <f>'Handel und öffentliche'!W53+Landwirtschaft!W53+Fischerei!W53</f>
        <v>32071.009000000002</v>
      </c>
      <c r="X47" s="8">
        <f>'Handel und öffentliche'!X53+Landwirtschaft!X53+Fischerei!X53</f>
        <v>29531.034000000003</v>
      </c>
      <c r="Y47" s="8">
        <f>'Handel und öffentliche'!Y53+Landwirtschaft!Y53+Fischerei!Y53</f>
        <v>26243.876</v>
      </c>
      <c r="Z47" s="8">
        <f>'Handel und öffentliche'!Z53+Landwirtschaft!Z53+Fischerei!Z53</f>
        <v>24941.034</v>
      </c>
      <c r="AA47" s="8">
        <f>'Handel und öffentliche'!AA53+Landwirtschaft!AA53+Fischerei!AA53</f>
        <v>23196.992000000002</v>
      </c>
      <c r="AB47" s="8">
        <f>'Handel und öffentliche'!AB53+Landwirtschaft!AB53+Fischerei!AB53</f>
        <v>24960.948</v>
      </c>
      <c r="AC47" s="8">
        <f>'Handel und öffentliche'!AC53+Landwirtschaft!AC53+Fischerei!AC53</f>
        <v>26992.022999999997</v>
      </c>
      <c r="AD47" s="8">
        <f>'Handel und öffentliche'!AD53+Landwirtschaft!AD53+Fischerei!AD53</f>
        <v>29020.59</v>
      </c>
      <c r="AE47" s="8">
        <f>'Handel und öffentliche'!AE53+Landwirtschaft!AE53+Fischerei!AE53</f>
        <v>27615.595999999998</v>
      </c>
      <c r="AF47" s="8" t="e">
        <f>'Handel und öffentliche'!AF53+Landwirtschaft!AF53+Fischerei!AF53</f>
        <v>#VALUE!</v>
      </c>
    </row>
    <row r="48" spans="1:32" x14ac:dyDescent="0.25">
      <c r="A48" s="6" t="s">
        <v>16</v>
      </c>
      <c r="B48" s="6" t="s">
        <v>43</v>
      </c>
      <c r="C48" s="8">
        <f>'Handel und öffentliche'!C54+Landwirtschaft!C54+Fischerei!C54</f>
        <v>60.003</v>
      </c>
      <c r="D48" s="8">
        <f>'Handel und öffentliche'!D54+Landwirtschaft!D54+Fischerei!D54</f>
        <v>63.513999999999996</v>
      </c>
      <c r="E48" s="8">
        <f>'Handel und öffentliche'!E54+Landwirtschaft!E54+Fischerei!E54</f>
        <v>56.951999999999998</v>
      </c>
      <c r="F48" s="8">
        <f>'Handel und öffentliche'!F54+Landwirtschaft!F54+Fischerei!F54</f>
        <v>64.7</v>
      </c>
      <c r="G48" s="8">
        <f>'Handel und öffentliche'!G54+Landwirtschaft!G54+Fischerei!G54</f>
        <v>49.561</v>
      </c>
      <c r="H48" s="8">
        <f>'Handel und öffentliche'!H54+Landwirtschaft!H54+Fischerei!H54</f>
        <v>60.588999999999999</v>
      </c>
      <c r="I48" s="8">
        <f>'Handel und öffentliche'!I54+Landwirtschaft!I54+Fischerei!I54</f>
        <v>62.938000000000002</v>
      </c>
      <c r="J48" s="8">
        <f>'Handel und öffentliche'!J54+Landwirtschaft!J54+Fischerei!J54</f>
        <v>45.692</v>
      </c>
      <c r="K48" s="8">
        <f>'Handel und öffentliche'!K54+Landwirtschaft!K54+Fischerei!K54</f>
        <v>46.567</v>
      </c>
      <c r="L48" s="8">
        <f>'Handel und öffentliche'!L54+Landwirtschaft!L54+Fischerei!L54</f>
        <v>72.28</v>
      </c>
      <c r="M48" s="8">
        <f>'Handel und öffentliche'!M54+Landwirtschaft!M54+Fischerei!M54</f>
        <v>79.322999999999993</v>
      </c>
      <c r="N48" s="8">
        <f>'Handel und öffentliche'!N54+Landwirtschaft!N54+Fischerei!N54</f>
        <v>73.555999999999997</v>
      </c>
      <c r="O48" s="8">
        <f>'Handel und öffentliche'!O54+Landwirtschaft!O54+Fischerei!O54</f>
        <v>0</v>
      </c>
      <c r="P48" s="8">
        <f>'Handel und öffentliche'!P54+Landwirtschaft!P54+Fischerei!P54</f>
        <v>0</v>
      </c>
      <c r="Q48" s="8">
        <f>'Handel und öffentliche'!Q54+Landwirtschaft!Q54+Fischerei!Q54</f>
        <v>0</v>
      </c>
      <c r="R48" s="8">
        <f>'Handel und öffentliche'!R54+Landwirtschaft!R54+Fischerei!R54</f>
        <v>28.888999999999999</v>
      </c>
      <c r="S48" s="8">
        <f>'Handel und öffentliche'!S54+Landwirtschaft!S54+Fischerei!S54</f>
        <v>44</v>
      </c>
      <c r="T48" s="8">
        <f>'Handel und öffentliche'!T54+Landwirtschaft!T54+Fischerei!T54</f>
        <v>0</v>
      </c>
      <c r="U48" s="8">
        <f>'Handel und öffentliche'!U54+Landwirtschaft!U54+Fischerei!U54</f>
        <v>0</v>
      </c>
      <c r="V48" s="8">
        <f>'Handel und öffentliche'!V54+Landwirtschaft!V54+Fischerei!V54</f>
        <v>0</v>
      </c>
      <c r="W48" s="8">
        <f>'Handel und öffentliche'!W54+Landwirtschaft!W54+Fischerei!W54</f>
        <v>0</v>
      </c>
      <c r="X48" s="8">
        <f>'Handel und öffentliche'!X54+Landwirtschaft!X54+Fischerei!X54</f>
        <v>0</v>
      </c>
      <c r="Y48" s="8">
        <f>'Handel und öffentliche'!Y54+Landwirtschaft!Y54+Fischerei!Y54</f>
        <v>0</v>
      </c>
      <c r="Z48" s="8">
        <f>'Handel und öffentliche'!Z54+Landwirtschaft!Z54+Fischerei!Z54</f>
        <v>11.609</v>
      </c>
      <c r="AA48" s="8">
        <f>'Handel und öffentliche'!AA54+Landwirtschaft!AA54+Fischerei!AA54</f>
        <v>32.125999999999998</v>
      </c>
      <c r="AB48" s="8">
        <f>'Handel und öffentliche'!AB54+Landwirtschaft!AB54+Fischerei!AB54</f>
        <v>5.7089999999999996</v>
      </c>
      <c r="AC48" s="8">
        <f>'Handel und öffentliche'!AC54+Landwirtschaft!AC54+Fischerei!AC54</f>
        <v>5.6619999999999999</v>
      </c>
      <c r="AD48" s="8">
        <f>'Handel und öffentliche'!AD54+Landwirtschaft!AD54+Fischerei!AD54</f>
        <v>5.5819999999999999</v>
      </c>
      <c r="AE48" s="8">
        <f>'Handel und öffentliche'!AE54+Landwirtschaft!AE54+Fischerei!AE54</f>
        <v>6.9349999999999996</v>
      </c>
      <c r="AF48" s="8" t="e">
        <f>'Handel und öffentliche'!AF54+Landwirtschaft!AF54+Fischerei!AF54</f>
        <v>#VALUE!</v>
      </c>
    </row>
    <row r="49" spans="1:32" x14ac:dyDescent="0.25">
      <c r="A49" s="6" t="s">
        <v>16</v>
      </c>
      <c r="B49" s="6" t="s">
        <v>44</v>
      </c>
      <c r="C49" s="8">
        <f>'Handel und öffentliche'!C55+Landwirtschaft!C55+Fischerei!C55</f>
        <v>0</v>
      </c>
      <c r="D49" s="8">
        <f>'Handel und öffentliche'!D55+Landwirtschaft!D55+Fischerei!D55</f>
        <v>0</v>
      </c>
      <c r="E49" s="8">
        <f>'Handel und öffentliche'!E55+Landwirtschaft!E55+Fischerei!E55</f>
        <v>0</v>
      </c>
      <c r="F49" s="8">
        <f>'Handel und öffentliche'!F55+Landwirtschaft!F55+Fischerei!F55</f>
        <v>0</v>
      </c>
      <c r="G49" s="8">
        <f>'Handel und öffentliche'!G55+Landwirtschaft!G55+Fischerei!G55</f>
        <v>0</v>
      </c>
      <c r="H49" s="8">
        <f>'Handel und öffentliche'!H55+Landwirtschaft!H55+Fischerei!H55</f>
        <v>0</v>
      </c>
      <c r="I49" s="8">
        <f>'Handel und öffentliche'!I55+Landwirtschaft!I55+Fischerei!I55</f>
        <v>0</v>
      </c>
      <c r="J49" s="8">
        <f>'Handel und öffentliche'!J55+Landwirtschaft!J55+Fischerei!J55</f>
        <v>0</v>
      </c>
      <c r="K49" s="8">
        <f>'Handel und öffentliche'!K55+Landwirtschaft!K55+Fischerei!K55</f>
        <v>154.50200000000001</v>
      </c>
      <c r="L49" s="8">
        <f>'Handel und öffentliche'!L55+Landwirtschaft!L55+Fischerei!L55</f>
        <v>86.248999999999995</v>
      </c>
      <c r="M49" s="8">
        <f>'Handel und öffentliche'!M55+Landwirtschaft!M55+Fischerei!M55</f>
        <v>100.001</v>
      </c>
      <c r="N49" s="8">
        <f>'Handel und öffentliche'!N55+Landwirtschaft!N55+Fischerei!N55</f>
        <v>141.75</v>
      </c>
      <c r="O49" s="8">
        <f>'Handel und öffentliche'!O55+Landwirtschaft!O55+Fischerei!O55</f>
        <v>211.251</v>
      </c>
      <c r="P49" s="8">
        <f>'Handel und öffentliche'!P55+Landwirtschaft!P55+Fischerei!P55</f>
        <v>321.75</v>
      </c>
      <c r="Q49" s="8">
        <f>'Handel und öffentliche'!Q55+Landwirtschaft!Q55+Fischerei!Q55</f>
        <v>506.00299999999999</v>
      </c>
      <c r="R49" s="8">
        <f>'Handel und öffentliche'!R55+Landwirtschaft!R55+Fischerei!R55</f>
        <v>858.51</v>
      </c>
      <c r="S49" s="8">
        <f>'Handel und öffentliche'!S55+Landwirtschaft!S55+Fischerei!S55</f>
        <v>1042.009</v>
      </c>
      <c r="T49" s="8">
        <f>'Handel und öffentliche'!T55+Landwirtschaft!T55+Fischerei!T55</f>
        <v>1220.7429999999999</v>
      </c>
      <c r="U49" s="8">
        <f>'Handel und öffentliche'!U55+Landwirtschaft!U55+Fischerei!U55</f>
        <v>1498.009</v>
      </c>
      <c r="V49" s="8">
        <f>'Handel und öffentliche'!V55+Landwirtschaft!V55+Fischerei!V55</f>
        <v>1684.24</v>
      </c>
      <c r="W49" s="8">
        <f>'Handel und öffentliche'!W55+Landwirtschaft!W55+Fischerei!W55</f>
        <v>1615.982</v>
      </c>
      <c r="X49" s="8">
        <f>'Handel und öffentliche'!X55+Landwirtschaft!X55+Fischerei!X55</f>
        <v>1916.5050000000001</v>
      </c>
      <c r="Y49" s="8">
        <f>'Handel und öffentliche'!Y55+Landwirtschaft!Y55+Fischerei!Y55</f>
        <v>1604.7360000000001</v>
      </c>
      <c r="Z49" s="8">
        <f>'Handel und öffentliche'!Z55+Landwirtschaft!Z55+Fischerei!Z55</f>
        <v>1449.758</v>
      </c>
      <c r="AA49" s="8">
        <f>'Handel und öffentliche'!AA55+Landwirtschaft!AA55+Fischerei!AA55</f>
        <v>1459.5039999999999</v>
      </c>
      <c r="AB49" s="8">
        <f>'Handel und öffentliche'!AB55+Landwirtschaft!AB55+Fischerei!AB55</f>
        <v>1929.489</v>
      </c>
      <c r="AC49" s="8">
        <f>'Handel und öffentliche'!AC55+Landwirtschaft!AC55+Fischerei!AC55</f>
        <v>1724.5</v>
      </c>
      <c r="AD49" s="8">
        <f>'Handel und öffentliche'!AD55+Landwirtschaft!AD55+Fischerei!AD55</f>
        <v>1757.077</v>
      </c>
      <c r="AE49" s="8">
        <f>'Handel und öffentliche'!AE55+Landwirtschaft!AE55+Fischerei!AE55</f>
        <v>1680.4109999999998</v>
      </c>
      <c r="AF49" s="8" t="e">
        <f>'Handel und öffentliche'!AF55+Landwirtschaft!AF55+Fischerei!AF55</f>
        <v>#VALUE!</v>
      </c>
    </row>
    <row r="50" spans="1:32" x14ac:dyDescent="0.25">
      <c r="A50" s="6" t="s">
        <v>16</v>
      </c>
      <c r="B50" s="6" t="s">
        <v>45</v>
      </c>
      <c r="C50" s="8">
        <f>'Handel und öffentliche'!C56+Landwirtschaft!C56+Fischerei!C56</f>
        <v>12287.555</v>
      </c>
      <c r="D50" s="8">
        <f>'Handel und öffentliche'!D56+Landwirtschaft!D56+Fischerei!D56</f>
        <v>13926.666999999999</v>
      </c>
      <c r="E50" s="8">
        <f>'Handel und öffentliche'!E56+Landwirtschaft!E56+Fischerei!E56</f>
        <v>12983.528</v>
      </c>
      <c r="F50" s="8">
        <f>'Handel und öffentliche'!F56+Landwirtschaft!F56+Fischerei!F56</f>
        <v>12572.695</v>
      </c>
      <c r="G50" s="8">
        <f>'Handel und öffentliche'!G56+Landwirtschaft!G56+Fischerei!G56</f>
        <v>12720.832999999999</v>
      </c>
      <c r="H50" s="8">
        <f>'Handel und öffentliche'!H56+Landwirtschaft!H56+Fischerei!H56</f>
        <v>12174.277</v>
      </c>
      <c r="I50" s="8">
        <f>'Handel und öffentliche'!I56+Landwirtschaft!I56+Fischerei!I56</f>
        <v>12881.111000000001</v>
      </c>
      <c r="J50" s="8">
        <f>'Handel und öffentliche'!J56+Landwirtschaft!J56+Fischerei!J56</f>
        <v>12760.472</v>
      </c>
      <c r="K50" s="8">
        <f>'Handel und öffentliche'!K56+Landwirtschaft!K56+Fischerei!K56</f>
        <v>12796.305999999999</v>
      </c>
      <c r="L50" s="8">
        <f>'Handel und öffentliche'!L56+Landwirtschaft!L56+Fischerei!L56</f>
        <v>12691.195</v>
      </c>
      <c r="M50" s="8">
        <f>'Handel und öffentliche'!M56+Landwirtschaft!M56+Fischerei!M56</f>
        <v>12747.332999999999</v>
      </c>
      <c r="N50" s="8">
        <f>'Handel und öffentliche'!N56+Landwirtschaft!N56+Fischerei!N56</f>
        <v>13735.222</v>
      </c>
      <c r="O50" s="8">
        <f>'Handel und öffentliche'!O56+Landwirtschaft!O56+Fischerei!O56</f>
        <v>14704.75</v>
      </c>
      <c r="P50" s="8">
        <f>'Handel und öffentliche'!P56+Landwirtschaft!P56+Fischerei!P56</f>
        <v>15777.195</v>
      </c>
      <c r="Q50" s="8">
        <f>'Handel und öffentliche'!Q56+Landwirtschaft!Q56+Fischerei!Q56</f>
        <v>14323.027000000002</v>
      </c>
      <c r="R50" s="8">
        <f>'Handel und öffentliche'!R56+Landwirtschaft!R56+Fischerei!R56</f>
        <v>15448.528</v>
      </c>
      <c r="S50" s="8">
        <f>'Handel und öffentliche'!S56+Landwirtschaft!S56+Fischerei!S56</f>
        <v>16094.167000000001</v>
      </c>
      <c r="T50" s="8">
        <f>'Handel und öffentliche'!T56+Landwirtschaft!T56+Fischerei!T56</f>
        <v>14552.027999999998</v>
      </c>
      <c r="U50" s="8">
        <f>'Handel und öffentliche'!U56+Landwirtschaft!U56+Fischerei!U56</f>
        <v>14006.083000000001</v>
      </c>
      <c r="V50" s="8">
        <f>'Handel und öffentliche'!V56+Landwirtschaft!V56+Fischerei!V56</f>
        <v>10778</v>
      </c>
      <c r="W50" s="8">
        <f>'Handel und öffentliche'!W56+Landwirtschaft!W56+Fischerei!W56</f>
        <v>9313</v>
      </c>
      <c r="X50" s="8">
        <f>'Handel und öffentliche'!X56+Landwirtschaft!X56+Fischerei!X56</f>
        <v>7503.3889999999992</v>
      </c>
      <c r="Y50" s="8">
        <f>'Handel und öffentliche'!Y56+Landwirtschaft!Y56+Fischerei!Y56</f>
        <v>2561.2219999999998</v>
      </c>
      <c r="Z50" s="8">
        <f>'Handel und öffentliche'!Z56+Landwirtschaft!Z56+Fischerei!Z56</f>
        <v>2936.8889999999997</v>
      </c>
      <c r="AA50" s="8">
        <f>'Handel und öffentliche'!AA56+Landwirtschaft!AA56+Fischerei!AA56</f>
        <v>1847.6119999999999</v>
      </c>
      <c r="AB50" s="8">
        <f>'Handel und öffentliche'!AB56+Landwirtschaft!AB56+Fischerei!AB56</f>
        <v>1881.4449999999999</v>
      </c>
      <c r="AC50" s="8">
        <f>'Handel und öffentliche'!AC56+Landwirtschaft!AC56+Fischerei!AC56</f>
        <v>2569.2220000000002</v>
      </c>
      <c r="AD50" s="8">
        <f>'Handel und öffentliche'!AD56+Landwirtschaft!AD56+Fischerei!AD56</f>
        <v>1979.8039999999999</v>
      </c>
      <c r="AE50" s="8">
        <f>'Handel und öffentliche'!AE56+Landwirtschaft!AE56+Fischerei!AE56</f>
        <v>2001.662</v>
      </c>
      <c r="AF50" s="8" t="e">
        <f>'Handel und öffentliche'!AF56+Landwirtschaft!AF56+Fischerei!AF56</f>
        <v>#VALUE!</v>
      </c>
    </row>
    <row r="51" spans="1:32" x14ac:dyDescent="0.25">
      <c r="A51" s="6" t="s">
        <v>16</v>
      </c>
      <c r="B51" s="6" t="s">
        <v>46</v>
      </c>
      <c r="C51" s="8">
        <f>'Handel und öffentliche'!C57+Landwirtschaft!C57+Fischerei!C57</f>
        <v>34.167000000000002</v>
      </c>
      <c r="D51" s="8">
        <f>'Handel und öffentliche'!D57+Landwirtschaft!D57+Fischerei!D57</f>
        <v>38.889000000000003</v>
      </c>
      <c r="E51" s="8">
        <f>'Handel und öffentliche'!E57+Landwirtschaft!E57+Fischerei!E57</f>
        <v>40</v>
      </c>
      <c r="F51" s="8">
        <f>'Handel und öffentliche'!F57+Landwirtschaft!F57+Fischerei!F57</f>
        <v>43.056000000000004</v>
      </c>
      <c r="G51" s="8">
        <f>'Handel und öffentliche'!G57+Landwirtschaft!G57+Fischerei!G57</f>
        <v>55.832999999999998</v>
      </c>
      <c r="H51" s="8">
        <f>'Handel und öffentliche'!H57+Landwirtschaft!H57+Fischerei!H57</f>
        <v>39.722000000000001</v>
      </c>
      <c r="I51" s="8">
        <f>'Handel und öffentliche'!I57+Landwirtschaft!I57+Fischerei!I57</f>
        <v>172.5</v>
      </c>
      <c r="J51" s="8">
        <f>'Handel und öffentliche'!J57+Landwirtschaft!J57+Fischerei!J57</f>
        <v>191.666</v>
      </c>
      <c r="K51" s="8">
        <f>'Handel und öffentliche'!K57+Landwirtschaft!K57+Fischerei!K57</f>
        <v>222.5</v>
      </c>
      <c r="L51" s="8">
        <f>'Handel und öffentliche'!L57+Landwirtschaft!L57+Fischerei!L57</f>
        <v>220.55500000000001</v>
      </c>
      <c r="M51" s="8">
        <f>'Handel und öffentliche'!M57+Landwirtschaft!M57+Fischerei!M57</f>
        <v>211.11200000000002</v>
      </c>
      <c r="N51" s="8">
        <f>'Handel und öffentliche'!N57+Landwirtschaft!N57+Fischerei!N57</f>
        <v>226.94499999999999</v>
      </c>
      <c r="O51" s="8">
        <f>'Handel und öffentliche'!O57+Landwirtschaft!O57+Fischerei!O57</f>
        <v>188.88900000000001</v>
      </c>
      <c r="P51" s="8">
        <f>'Handel und öffentliche'!P57+Landwirtschaft!P57+Fischerei!P57</f>
        <v>194.72200000000001</v>
      </c>
      <c r="Q51" s="8">
        <f>'Handel und öffentliche'!Q57+Landwirtschaft!Q57+Fischerei!Q57</f>
        <v>358.88900000000001</v>
      </c>
      <c r="R51" s="8">
        <f>'Handel und öffentliche'!R57+Landwirtschaft!R57+Fischerei!R57</f>
        <v>403.25</v>
      </c>
      <c r="S51" s="8">
        <f>'Handel und öffentliche'!S57+Landwirtschaft!S57+Fischerei!S57</f>
        <v>407.97300000000001</v>
      </c>
      <c r="T51" s="8">
        <f>'Handel und öffentliche'!T57+Landwirtschaft!T57+Fischerei!T57</f>
        <v>399.44499999999999</v>
      </c>
      <c r="U51" s="8">
        <f>'Handel und öffentliche'!U57+Landwirtschaft!U57+Fischerei!U57</f>
        <v>413.61099999999999</v>
      </c>
      <c r="V51" s="8">
        <f>'Handel und öffentliche'!V57+Landwirtschaft!V57+Fischerei!V57</f>
        <v>473.334</v>
      </c>
      <c r="W51" s="8">
        <f>'Handel und öffentliche'!W57+Landwirtschaft!W57+Fischerei!W57</f>
        <v>477.02800000000002</v>
      </c>
      <c r="X51" s="8">
        <f>'Handel und öffentliche'!X57+Landwirtschaft!X57+Fischerei!X57</f>
        <v>769.13900000000001</v>
      </c>
      <c r="Y51" s="8">
        <f>'Handel und öffentliche'!Y57+Landwirtschaft!Y57+Fischerei!Y57</f>
        <v>880.36099999999999</v>
      </c>
      <c r="Z51" s="8">
        <f>'Handel und öffentliche'!Z57+Landwirtschaft!Z57+Fischerei!Z57</f>
        <v>830.77800000000002</v>
      </c>
      <c r="AA51" s="8">
        <f>'Handel und öffentliche'!AA57+Landwirtschaft!AA57+Fischerei!AA57</f>
        <v>772.75</v>
      </c>
      <c r="AB51" s="8">
        <f>'Handel und öffentliche'!AB57+Landwirtschaft!AB57+Fischerei!AB57</f>
        <v>951.30499999999995</v>
      </c>
      <c r="AC51" s="8">
        <f>'Handel und öffentliche'!AC57+Landwirtschaft!AC57+Fischerei!AC57</f>
        <v>840.63900000000001</v>
      </c>
      <c r="AD51" s="8">
        <f>'Handel und öffentliche'!AD57+Landwirtschaft!AD57+Fischerei!AD57</f>
        <v>3408.652</v>
      </c>
      <c r="AE51" s="8">
        <f>'Handel und öffentliche'!AE57+Landwirtschaft!AE57+Fischerei!AE57</f>
        <v>3834.7489999999998</v>
      </c>
      <c r="AF51" s="8" t="e">
        <f>'Handel und öffentliche'!AF57+Landwirtschaft!AF57+Fischerei!AF57</f>
        <v>#VALUE!</v>
      </c>
    </row>
    <row r="52" spans="1:32" x14ac:dyDescent="0.25">
      <c r="A52" s="6" t="s">
        <v>16</v>
      </c>
      <c r="B52" s="6" t="s">
        <v>47</v>
      </c>
      <c r="C52" s="8">
        <f>'Handel und öffentliche'!C58+Landwirtschaft!C58+Fischerei!C58</f>
        <v>7163</v>
      </c>
      <c r="D52" s="8">
        <f>'Handel und öffentliche'!D58+Landwirtschaft!D58+Fischerei!D58</f>
        <v>7299</v>
      </c>
      <c r="E52" s="8">
        <f>'Handel und öffentliche'!E58+Landwirtschaft!E58+Fischerei!E58</f>
        <v>8213</v>
      </c>
      <c r="F52" s="8">
        <f>'Handel und öffentliche'!F58+Landwirtschaft!F58+Fischerei!F58</f>
        <v>9220</v>
      </c>
      <c r="G52" s="8">
        <f>'Handel und öffentliche'!G58+Landwirtschaft!G58+Fischerei!G58</f>
        <v>9981</v>
      </c>
      <c r="H52" s="8">
        <f>'Handel und öffentliche'!H58+Landwirtschaft!H58+Fischerei!H58</f>
        <v>10364</v>
      </c>
      <c r="I52" s="8">
        <f>'Handel und öffentliche'!I58+Landwirtschaft!I58+Fischerei!I58</f>
        <v>11025</v>
      </c>
      <c r="J52" s="8">
        <f>'Handel und öffentliche'!J58+Landwirtschaft!J58+Fischerei!J58</f>
        <v>12176</v>
      </c>
      <c r="K52" s="8">
        <f>'Handel und öffentliche'!K58+Landwirtschaft!K58+Fischerei!K58</f>
        <v>13438</v>
      </c>
      <c r="L52" s="8">
        <f>'Handel und öffentliche'!L58+Landwirtschaft!L58+Fischerei!L58</f>
        <v>14036</v>
      </c>
      <c r="M52" s="8">
        <f>'Handel und öffentliche'!M58+Landwirtschaft!M58+Fischerei!M58</f>
        <v>15170</v>
      </c>
      <c r="N52" s="8">
        <f>'Handel und öffentliche'!N58+Landwirtschaft!N58+Fischerei!N58</f>
        <v>16020</v>
      </c>
      <c r="O52" s="8">
        <f>'Handel und öffentliche'!O58+Landwirtschaft!O58+Fischerei!O58</f>
        <v>16472</v>
      </c>
      <c r="P52" s="8">
        <f>'Handel und öffentliche'!P58+Landwirtschaft!P58+Fischerei!P58</f>
        <v>17788</v>
      </c>
      <c r="Q52" s="8">
        <f>'Handel und öffentliche'!Q58+Landwirtschaft!Q58+Fischerei!Q58</f>
        <v>18661</v>
      </c>
      <c r="R52" s="8">
        <f>'Handel und öffentliche'!R58+Landwirtschaft!R58+Fischerei!R58</f>
        <v>19411</v>
      </c>
      <c r="S52" s="8">
        <f>'Handel und öffentliche'!S58+Landwirtschaft!S58+Fischerei!S58</f>
        <v>20474</v>
      </c>
      <c r="T52" s="8">
        <f>'Handel und öffentliche'!T58+Landwirtschaft!T58+Fischerei!T58</f>
        <v>21654</v>
      </c>
      <c r="U52" s="8">
        <f>'Handel und öffentliche'!U58+Landwirtschaft!U58+Fischerei!U58</f>
        <v>22796</v>
      </c>
      <c r="V52" s="8">
        <f>'Handel und öffentliche'!V58+Landwirtschaft!V58+Fischerei!V58</f>
        <v>22283</v>
      </c>
      <c r="W52" s="8">
        <f>'Handel und öffentliche'!W58+Landwirtschaft!W58+Fischerei!W58</f>
        <v>20665</v>
      </c>
      <c r="X52" s="8">
        <f>'Handel und öffentliche'!X58+Landwirtschaft!X58+Fischerei!X58</f>
        <v>19342</v>
      </c>
      <c r="Y52" s="8">
        <f>'Handel und öffentliche'!Y58+Landwirtschaft!Y58+Fischerei!Y58</f>
        <v>21197</v>
      </c>
      <c r="Z52" s="8">
        <f>'Handel und öffentliche'!Z58+Landwirtschaft!Z58+Fischerei!Z58</f>
        <v>19712</v>
      </c>
      <c r="AA52" s="8">
        <f>'Handel und öffentliche'!AA58+Landwirtschaft!AA58+Fischerei!AA58</f>
        <v>19085</v>
      </c>
      <c r="AB52" s="8">
        <f>'Handel und öffentliche'!AB58+Landwirtschaft!AB58+Fischerei!AB58</f>
        <v>20193</v>
      </c>
      <c r="AC52" s="8">
        <f>'Handel und öffentliche'!AC58+Landwirtschaft!AC58+Fischerei!AC58</f>
        <v>21852</v>
      </c>
      <c r="AD52" s="8">
        <f>'Handel und öffentliche'!AD58+Landwirtschaft!AD58+Fischerei!AD58</f>
        <v>21869.475000000002</v>
      </c>
      <c r="AE52" s="8">
        <f>'Handel und öffentliche'!AE58+Landwirtschaft!AE58+Fischerei!AE58</f>
        <v>20091.84</v>
      </c>
      <c r="AF52" s="8" t="e">
        <f>'Handel und öffentliche'!AF58+Landwirtschaft!AF58+Fischerei!AF58</f>
        <v>#VALUE!</v>
      </c>
    </row>
    <row r="53" spans="1:32" x14ac:dyDescent="0.25">
      <c r="A53" s="6" t="s">
        <v>17</v>
      </c>
      <c r="B53" s="6" t="s">
        <v>42</v>
      </c>
      <c r="C53" s="8">
        <f>'Handel und öffentliche'!C59+Landwirtschaft!C59+Fischerei!C59</f>
        <v>59336.517</v>
      </c>
      <c r="D53" s="8">
        <f>'Handel und öffentliche'!D59+Landwirtschaft!D59+Fischerei!D59</f>
        <v>64440.36</v>
      </c>
      <c r="E53" s="8">
        <f>'Handel und öffentliche'!E59+Landwirtschaft!E59+Fischerei!E59</f>
        <v>68436.706999999995</v>
      </c>
      <c r="F53" s="8">
        <f>'Handel und öffentliche'!F59+Landwirtschaft!F59+Fischerei!F59</f>
        <v>67603.752000000008</v>
      </c>
      <c r="G53" s="8">
        <f>'Handel und öffentliche'!G59+Landwirtschaft!G59+Fischerei!G59</f>
        <v>72786.099000000002</v>
      </c>
      <c r="H53" s="8">
        <f>'Handel und öffentliche'!H59+Landwirtschaft!H59+Fischerei!H59</f>
        <v>75840.115999999995</v>
      </c>
      <c r="I53" s="8">
        <f>'Handel und öffentliche'!I59+Landwirtschaft!I59+Fischerei!I59</f>
        <v>79727.364000000001</v>
      </c>
      <c r="J53" s="8">
        <f>'Handel und öffentliche'!J59+Landwirtschaft!J59+Fischerei!J59</f>
        <v>85310.574000000008</v>
      </c>
      <c r="K53" s="8">
        <f>'Handel und öffentliche'!K59+Landwirtschaft!K59+Fischerei!K59</f>
        <v>85711.364000000001</v>
      </c>
      <c r="L53" s="8">
        <f>'Handel und öffentliche'!L59+Landwirtschaft!L59+Fischerei!L59</f>
        <v>94083.272000000012</v>
      </c>
      <c r="M53" s="8">
        <f>'Handel und öffentliche'!M59+Landwirtschaft!M59+Fischerei!M59</f>
        <v>107699.751</v>
      </c>
      <c r="N53" s="8">
        <f>'Handel und öffentliche'!N59+Landwirtschaft!N59+Fischerei!N59</f>
        <v>109283.985</v>
      </c>
      <c r="O53" s="8">
        <f>'Handel und öffentliche'!O59+Landwirtschaft!O59+Fischerei!O59</f>
        <v>110805.81299999999</v>
      </c>
      <c r="P53" s="8">
        <f>'Handel und öffentliche'!P59+Landwirtschaft!P59+Fischerei!P59</f>
        <v>116200.74400000001</v>
      </c>
      <c r="Q53" s="8">
        <f>'Handel und öffentliche'!Q59+Landwirtschaft!Q59+Fischerei!Q59</f>
        <v>127986.34699999999</v>
      </c>
      <c r="R53" s="8">
        <f>'Handel und öffentliche'!R59+Landwirtschaft!R59+Fischerei!R59</f>
        <v>132963.26300000001</v>
      </c>
      <c r="S53" s="8">
        <f>'Handel und öffentliche'!S59+Landwirtschaft!S59+Fischerei!S59</f>
        <v>136581.679</v>
      </c>
      <c r="T53" s="8">
        <f>'Handel und öffentliche'!T59+Landwirtschaft!T59+Fischerei!T59</f>
        <v>136885.02900000001</v>
      </c>
      <c r="U53" s="8">
        <f>'Handel und öffentliche'!U59+Landwirtschaft!U59+Fischerei!U59</f>
        <v>139436.54200000002</v>
      </c>
      <c r="V53" s="8">
        <f>'Handel und öffentliche'!V59+Landwirtschaft!V59+Fischerei!V59</f>
        <v>136927.27300000002</v>
      </c>
      <c r="W53" s="8">
        <f>'Handel und öffentliche'!W59+Landwirtschaft!W59+Fischerei!W59</f>
        <v>139969.49100000001</v>
      </c>
      <c r="X53" s="8">
        <f>'Handel und öffentliche'!X59+Landwirtschaft!X59+Fischerei!X59</f>
        <v>146977.296</v>
      </c>
      <c r="Y53" s="8">
        <f>'Handel und öffentliche'!Y59+Landwirtschaft!Y59+Fischerei!Y59</f>
        <v>149266.90499999997</v>
      </c>
      <c r="Z53" s="8">
        <f>'Handel und öffentliche'!Z59+Landwirtschaft!Z59+Fischerei!Z59</f>
        <v>145792.02799999999</v>
      </c>
      <c r="AA53" s="8">
        <f>'Handel und öffentliche'!AA59+Landwirtschaft!AA59+Fischerei!AA59</f>
        <v>136489.478</v>
      </c>
      <c r="AB53" s="8">
        <f>'Handel und öffentliche'!AB59+Landwirtschaft!AB59+Fischerei!AB59</f>
        <v>152430.02499999999</v>
      </c>
      <c r="AC53" s="8">
        <f>'Handel und öffentliche'!AC59+Landwirtschaft!AC59+Fischerei!AC59</f>
        <v>161473.96100000001</v>
      </c>
      <c r="AD53" s="8">
        <f>'Handel und öffentliche'!AD59+Landwirtschaft!AD59+Fischerei!AD59</f>
        <v>160649.71900000001</v>
      </c>
      <c r="AE53" s="8">
        <f>'Handel und öffentliche'!AE59+Landwirtschaft!AE59+Fischerei!AE59</f>
        <v>162095.88400000002</v>
      </c>
      <c r="AF53" s="8" t="e">
        <f>'Handel und öffentliche'!AF59+Landwirtschaft!AF59+Fischerei!AF59</f>
        <v>#VALUE!</v>
      </c>
    </row>
    <row r="54" spans="1:32" x14ac:dyDescent="0.25">
      <c r="A54" s="6" t="s">
        <v>17</v>
      </c>
      <c r="B54" s="6" t="s">
        <v>43</v>
      </c>
      <c r="C54" s="8">
        <f>'Handel und öffentliche'!C60+Landwirtschaft!C60+Fischerei!C60</f>
        <v>277.52999999999997</v>
      </c>
      <c r="D54" s="8">
        <f>'Handel und öffentliche'!D60+Landwirtschaft!D60+Fischerei!D60</f>
        <v>529.1</v>
      </c>
      <c r="E54" s="8">
        <f>'Handel und öffentliche'!E60+Landwirtschaft!E60+Fischerei!E60</f>
        <v>694.44399999999996</v>
      </c>
      <c r="F54" s="8">
        <f>'Handel und öffentliche'!F60+Landwirtschaft!F60+Fischerei!F60</f>
        <v>252.17499999999998</v>
      </c>
      <c r="G54" s="8">
        <f>'Handel und öffentliche'!G60+Landwirtschaft!G60+Fischerei!G60</f>
        <v>137.51</v>
      </c>
      <c r="H54" s="8">
        <f>'Handel und öffentliche'!H60+Landwirtschaft!H60+Fischerei!H60</f>
        <v>125.417</v>
      </c>
      <c r="I54" s="8">
        <f>'Handel und öffentliche'!I60+Landwirtschaft!I60+Fischerei!I60</f>
        <v>122.22199999999999</v>
      </c>
      <c r="J54" s="8">
        <f>'Handel und öffentliche'!J60+Landwirtschaft!J60+Fischerei!J60</f>
        <v>124.444</v>
      </c>
      <c r="K54" s="8">
        <f>'Handel und öffentliche'!K60+Landwirtschaft!K60+Fischerei!K60</f>
        <v>124.444</v>
      </c>
      <c r="L54" s="8">
        <f>'Handel und öffentliche'!L60+Landwirtschaft!L60+Fischerei!L60</f>
        <v>109.685</v>
      </c>
      <c r="M54" s="8">
        <f>'Handel und öffentliche'!M60+Landwirtschaft!M60+Fischerei!M60</f>
        <v>232.3</v>
      </c>
      <c r="N54" s="8">
        <f>'Handel und öffentliche'!N60+Landwirtschaft!N60+Fischerei!N60</f>
        <v>0</v>
      </c>
      <c r="O54" s="8">
        <f>'Handel und öffentliche'!O60+Landwirtschaft!O60+Fischerei!O60</f>
        <v>0</v>
      </c>
      <c r="P54" s="8">
        <f>'Handel und öffentliche'!P60+Landwirtschaft!P60+Fischerei!P60</f>
        <v>0</v>
      </c>
      <c r="Q54" s="8">
        <f>'Handel und öffentliche'!Q60+Landwirtschaft!Q60+Fischerei!Q60</f>
        <v>0</v>
      </c>
      <c r="R54" s="8">
        <f>'Handel und öffentliche'!R60+Landwirtschaft!R60+Fischerei!R60</f>
        <v>0</v>
      </c>
      <c r="S54" s="8">
        <f>'Handel und öffentliche'!S60+Landwirtschaft!S60+Fischerei!S60</f>
        <v>0</v>
      </c>
      <c r="T54" s="8">
        <f>'Handel und öffentliche'!T60+Landwirtschaft!T60+Fischerei!T60</f>
        <v>0</v>
      </c>
      <c r="U54" s="8">
        <f>'Handel und öffentliche'!U60+Landwirtschaft!U60+Fischerei!U60</f>
        <v>0</v>
      </c>
      <c r="V54" s="8">
        <f>'Handel und öffentliche'!V60+Landwirtschaft!V60+Fischerei!V60</f>
        <v>0</v>
      </c>
      <c r="W54" s="8">
        <f>'Handel und öffentliche'!W60+Landwirtschaft!W60+Fischerei!W60</f>
        <v>0</v>
      </c>
      <c r="X54" s="8">
        <f>'Handel und öffentliche'!X60+Landwirtschaft!X60+Fischerei!X60</f>
        <v>0</v>
      </c>
      <c r="Y54" s="8">
        <f>'Handel und öffentliche'!Y60+Landwirtschaft!Y60+Fischerei!Y60</f>
        <v>0</v>
      </c>
      <c r="Z54" s="8">
        <f>'Handel und öffentliche'!Z60+Landwirtschaft!Z60+Fischerei!Z60</f>
        <v>0</v>
      </c>
      <c r="AA54" s="8">
        <f>'Handel und öffentliche'!AA60+Landwirtschaft!AA60+Fischerei!AA60</f>
        <v>0</v>
      </c>
      <c r="AB54" s="8">
        <f>'Handel und öffentliche'!AB60+Landwirtschaft!AB60+Fischerei!AB60</f>
        <v>0</v>
      </c>
      <c r="AC54" s="8">
        <f>'Handel und öffentliche'!AC60+Landwirtschaft!AC60+Fischerei!AC60</f>
        <v>0</v>
      </c>
      <c r="AD54" s="8">
        <f>'Handel und öffentliche'!AD60+Landwirtschaft!AD60+Fischerei!AD60</f>
        <v>0</v>
      </c>
      <c r="AE54" s="8">
        <f>'Handel und öffentliche'!AE60+Landwirtschaft!AE60+Fischerei!AE60</f>
        <v>0</v>
      </c>
      <c r="AF54" s="8" t="e">
        <f>'Handel und öffentliche'!AF60+Landwirtschaft!AF60+Fischerei!AF60</f>
        <v>#VALUE!</v>
      </c>
    </row>
    <row r="55" spans="1:32" x14ac:dyDescent="0.25">
      <c r="A55" s="6" t="s">
        <v>17</v>
      </c>
      <c r="B55" s="6" t="s">
        <v>44</v>
      </c>
      <c r="C55" s="8">
        <f>'Handel und öffentliche'!C61+Landwirtschaft!C61+Fischerei!C61</f>
        <v>1843.73</v>
      </c>
      <c r="D55" s="8">
        <f>'Handel und öffentliche'!D61+Landwirtschaft!D61+Fischerei!D61</f>
        <v>2668.971</v>
      </c>
      <c r="E55" s="8">
        <f>'Handel und öffentliche'!E61+Landwirtschaft!E61+Fischerei!E61</f>
        <v>3176.4830000000002</v>
      </c>
      <c r="F55" s="8">
        <f>'Handel und öffentliche'!F61+Landwirtschaft!F61+Fischerei!F61</f>
        <v>3526.5390000000002</v>
      </c>
      <c r="G55" s="8">
        <f>'Handel und öffentliche'!G61+Landwirtschaft!G61+Fischerei!G61</f>
        <v>3262.277</v>
      </c>
      <c r="H55" s="8">
        <f>'Handel und öffentliche'!H61+Landwirtschaft!H61+Fischerei!H61</f>
        <v>3122.232</v>
      </c>
      <c r="I55" s="8">
        <f>'Handel und öffentliche'!I61+Landwirtschaft!I61+Fischerei!I61</f>
        <v>3863.9789999999998</v>
      </c>
      <c r="J55" s="8">
        <f>'Handel und öffentliche'!J61+Landwirtschaft!J61+Fischerei!J61</f>
        <v>4612.2110000000002</v>
      </c>
      <c r="K55" s="8">
        <f>'Handel und öffentliche'!K61+Landwirtschaft!K61+Fischerei!K61</f>
        <v>5856.0810000000001</v>
      </c>
      <c r="L55" s="8">
        <f>'Handel und öffentliche'!L61+Landwirtschaft!L61+Fischerei!L61</f>
        <v>6867.6930000000002</v>
      </c>
      <c r="M55" s="8">
        <f>'Handel und öffentliche'!M61+Landwirtschaft!M61+Fischerei!M61</f>
        <v>7479.6880000000001</v>
      </c>
      <c r="N55" s="8">
        <f>'Handel und öffentliche'!N61+Landwirtschaft!N61+Fischerei!N61</f>
        <v>7969.9340000000002</v>
      </c>
      <c r="O55" s="8">
        <f>'Handel und öffentliche'!O61+Landwirtschaft!O61+Fischerei!O61</f>
        <v>8428.93</v>
      </c>
      <c r="P55" s="8">
        <f>'Handel und öffentliche'!P61+Landwirtschaft!P61+Fischerei!P61</f>
        <v>5591.4539999999997</v>
      </c>
      <c r="Q55" s="8">
        <f>'Handel und öffentliche'!Q61+Landwirtschaft!Q61+Fischerei!Q61</f>
        <v>8865.4259999999995</v>
      </c>
      <c r="R55" s="8">
        <f>'Handel und öffentliche'!R61+Landwirtschaft!R61+Fischerei!R61</f>
        <v>11141.907999999999</v>
      </c>
      <c r="S55" s="8">
        <f>'Handel und öffentliche'!S61+Landwirtschaft!S61+Fischerei!S61</f>
        <v>13804.136</v>
      </c>
      <c r="T55" s="8">
        <f>'Handel und öffentliche'!T61+Landwirtschaft!T61+Fischerei!T61</f>
        <v>12808.894</v>
      </c>
      <c r="U55" s="8">
        <f>'Handel und öffentliche'!U61+Landwirtschaft!U61+Fischerei!U61</f>
        <v>13200.573</v>
      </c>
      <c r="V55" s="8">
        <f>'Handel und öffentliche'!V61+Landwirtschaft!V61+Fischerei!V61</f>
        <v>11433.937</v>
      </c>
      <c r="W55" s="8">
        <f>'Handel und öffentliche'!W61+Landwirtschaft!W61+Fischerei!W61</f>
        <v>13439.963</v>
      </c>
      <c r="X55" s="8">
        <f>'Handel und öffentliche'!X61+Landwirtschaft!X61+Fischerei!X61</f>
        <v>25492.75</v>
      </c>
      <c r="Y55" s="8">
        <f>'Handel und öffentliche'!Y61+Landwirtschaft!Y61+Fischerei!Y61</f>
        <v>26297.288999999997</v>
      </c>
      <c r="Z55" s="8">
        <f>'Handel und öffentliche'!Z61+Landwirtschaft!Z61+Fischerei!Z61</f>
        <v>24888.386000000002</v>
      </c>
      <c r="AA55" s="8">
        <f>'Handel und öffentliche'!AA61+Landwirtschaft!AA61+Fischerei!AA61</f>
        <v>23684.824999999997</v>
      </c>
      <c r="AB55" s="8">
        <f>'Handel und öffentliche'!AB61+Landwirtschaft!AB61+Fischerei!AB61</f>
        <v>33753.777999999998</v>
      </c>
      <c r="AC55" s="8">
        <f>'Handel und öffentliche'!AC61+Landwirtschaft!AC61+Fischerei!AC61</f>
        <v>38297.065000000002</v>
      </c>
      <c r="AD55" s="8">
        <f>'Handel und öffentliche'!AD61+Landwirtschaft!AD61+Fischerei!AD61</f>
        <v>34233.376000000004</v>
      </c>
      <c r="AE55" s="8">
        <f>'Handel und öffentliche'!AE61+Landwirtschaft!AE61+Fischerei!AE61</f>
        <v>34678.25</v>
      </c>
      <c r="AF55" s="8" t="e">
        <f>'Handel und öffentliche'!AF61+Landwirtschaft!AF61+Fischerei!AF61</f>
        <v>#VALUE!</v>
      </c>
    </row>
    <row r="56" spans="1:32" x14ac:dyDescent="0.25">
      <c r="A56" s="6" t="s">
        <v>17</v>
      </c>
      <c r="B56" s="6" t="s">
        <v>45</v>
      </c>
      <c r="C56" s="8">
        <f>'Handel und öffentliche'!C62+Landwirtschaft!C62+Fischerei!C62</f>
        <v>28179.610999999997</v>
      </c>
      <c r="D56" s="8">
        <f>'Handel und öffentliche'!D62+Landwirtschaft!D62+Fischerei!D62</f>
        <v>31332.276999999998</v>
      </c>
      <c r="E56" s="8">
        <f>'Handel und öffentliche'!E62+Landwirtschaft!E62+Fischerei!E62</f>
        <v>33640.444000000003</v>
      </c>
      <c r="F56" s="8">
        <f>'Handel und öffentliche'!F62+Landwirtschaft!F62+Fischerei!F62</f>
        <v>32427.028000000002</v>
      </c>
      <c r="G56" s="8">
        <f>'Handel und öffentliche'!G62+Landwirtschaft!G62+Fischerei!G62</f>
        <v>35006.777999999998</v>
      </c>
      <c r="H56" s="8">
        <f>'Handel und öffentliche'!H62+Landwirtschaft!H62+Fischerei!H62</f>
        <v>37827.805999999997</v>
      </c>
      <c r="I56" s="8">
        <f>'Handel und öffentliche'!I62+Landwirtschaft!I62+Fischerei!I62</f>
        <v>36788.915999999997</v>
      </c>
      <c r="J56" s="8">
        <f>'Handel und öffentliche'!J62+Landwirtschaft!J62+Fischerei!J62</f>
        <v>36629.721999999994</v>
      </c>
      <c r="K56" s="8">
        <f>'Handel und öffentliche'!K62+Landwirtschaft!K62+Fischerei!K62</f>
        <v>34224.25</v>
      </c>
      <c r="L56" s="8">
        <f>'Handel und öffentliche'!L62+Landwirtschaft!L62+Fischerei!L62</f>
        <v>37334.75</v>
      </c>
      <c r="M56" s="8">
        <f>'Handel und öffentliche'!M62+Landwirtschaft!M62+Fischerei!M62</f>
        <v>43662.667000000001</v>
      </c>
      <c r="N56" s="8">
        <f>'Handel und öffentliche'!N62+Landwirtschaft!N62+Fischerei!N62</f>
        <v>43861.75</v>
      </c>
      <c r="O56" s="8">
        <f>'Handel und öffentliche'!O62+Landwirtschaft!O62+Fischerei!O62</f>
        <v>43090</v>
      </c>
      <c r="P56" s="8">
        <f>'Handel und öffentliche'!P62+Landwirtschaft!P62+Fischerei!P62</f>
        <v>47161.084000000003</v>
      </c>
      <c r="Q56" s="8">
        <f>'Handel und öffentliche'!Q62+Landwirtschaft!Q62+Fischerei!Q62</f>
        <v>52043.417000000001</v>
      </c>
      <c r="R56" s="8">
        <f>'Handel und öffentliche'!R62+Landwirtschaft!R62+Fischerei!R62</f>
        <v>51399.972000000002</v>
      </c>
      <c r="S56" s="8">
        <f>'Handel und öffentliche'!S62+Landwirtschaft!S62+Fischerei!S62</f>
        <v>41883.277999999998</v>
      </c>
      <c r="T56" s="8">
        <f>'Handel und öffentliche'!T62+Landwirtschaft!T62+Fischerei!T62</f>
        <v>42196.834000000003</v>
      </c>
      <c r="U56" s="8">
        <f>'Handel und öffentliche'!U62+Landwirtschaft!U62+Fischerei!U62</f>
        <v>38726.611000000004</v>
      </c>
      <c r="V56" s="8">
        <f>'Handel und öffentliche'!V62+Landwirtschaft!V62+Fischerei!V62</f>
        <v>36977.332999999999</v>
      </c>
      <c r="W56" s="8">
        <f>'Handel und öffentliche'!W62+Landwirtschaft!W62+Fischerei!W62</f>
        <v>36180.917000000001</v>
      </c>
      <c r="X56" s="8">
        <f>'Handel und öffentliche'!X62+Landwirtschaft!X62+Fischerei!X62</f>
        <v>33505.665999999997</v>
      </c>
      <c r="Y56" s="8">
        <f>'Handel und öffentliche'!Y62+Landwirtschaft!Y62+Fischerei!Y62</f>
        <v>35978.667000000001</v>
      </c>
      <c r="Z56" s="8">
        <f>'Handel und öffentliche'!Z62+Landwirtschaft!Z62+Fischerei!Z62</f>
        <v>37593.889000000003</v>
      </c>
      <c r="AA56" s="8">
        <f>'Handel und öffentliche'!AA62+Landwirtschaft!AA62+Fischerei!AA62</f>
        <v>32950.972999999998</v>
      </c>
      <c r="AB56" s="8">
        <f>'Handel und öffentliche'!AB62+Landwirtschaft!AB62+Fischerei!AB62</f>
        <v>33771.333999999995</v>
      </c>
      <c r="AC56" s="8">
        <f>'Handel und öffentliche'!AC62+Landwirtschaft!AC62+Fischerei!AC62</f>
        <v>37786.082999999999</v>
      </c>
      <c r="AD56" s="8">
        <f>'Handel und öffentliche'!AD62+Landwirtschaft!AD62+Fischerei!AD62</f>
        <v>38228.555999999997</v>
      </c>
      <c r="AE56" s="8">
        <f>'Handel und öffentliche'!AE62+Landwirtschaft!AE62+Fischerei!AE62</f>
        <v>39976.917000000001</v>
      </c>
      <c r="AF56" s="8" t="e">
        <f>'Handel und öffentliche'!AF62+Landwirtschaft!AF62+Fischerei!AF62</f>
        <v>#VALUE!</v>
      </c>
    </row>
    <row r="57" spans="1:32" x14ac:dyDescent="0.25">
      <c r="A57" s="6" t="s">
        <v>17</v>
      </c>
      <c r="B57" s="6" t="s">
        <v>46</v>
      </c>
      <c r="C57" s="8">
        <f>'Handel und öffentliche'!C63+Landwirtschaft!C63+Fischerei!C63</f>
        <v>58.146999999999991</v>
      </c>
      <c r="D57" s="8">
        <f>'Handel und öffentliche'!D63+Landwirtschaft!D63+Fischerei!D63</f>
        <v>60.260999999999996</v>
      </c>
      <c r="E57" s="8">
        <f>'Handel und öffentliche'!E63+Landwirtschaft!E63+Fischerei!E63</f>
        <v>68.585999999999999</v>
      </c>
      <c r="F57" s="8">
        <f>'Handel und öffentliche'!F63+Landwirtschaft!F63+Fischerei!F63</f>
        <v>70.259999999999991</v>
      </c>
      <c r="G57" s="8">
        <f>'Handel und öffentliche'!G63+Landwirtschaft!G63+Fischerei!G63</f>
        <v>71.784999999999997</v>
      </c>
      <c r="H57" s="8">
        <f>'Handel und öffentliche'!H63+Landwirtschaft!H63+Fischerei!H63</f>
        <v>77.661000000000001</v>
      </c>
      <c r="I57" s="8">
        <f>'Handel und öffentliche'!I63+Landwirtschaft!I63+Fischerei!I63</f>
        <v>84.495999999999995</v>
      </c>
      <c r="J57" s="8">
        <f>'Handel und öffentliche'!J63+Landwirtschaft!J63+Fischerei!J63</f>
        <v>91.695000000000007</v>
      </c>
      <c r="K57" s="8">
        <f>'Handel und öffentliche'!K63+Landwirtschaft!K63+Fischerei!K63</f>
        <v>99.589000000000013</v>
      </c>
      <c r="L57" s="8">
        <f>'Handel und öffentliche'!L63+Landwirtschaft!L63+Fischerei!L63</f>
        <v>122.39399999999999</v>
      </c>
      <c r="M57" s="8">
        <f>'Handel und öffentliche'!M63+Landwirtschaft!M63+Fischerei!M63</f>
        <v>847.346</v>
      </c>
      <c r="N57" s="8">
        <f>'Handel und öffentliche'!N63+Landwirtschaft!N63+Fischerei!N63</f>
        <v>877.30100000000004</v>
      </c>
      <c r="O57" s="8">
        <f>'Handel und öffentliche'!O63+Landwirtschaft!O63+Fischerei!O63</f>
        <v>943.13199999999995</v>
      </c>
      <c r="P57" s="8">
        <f>'Handel und öffentliche'!P63+Landwirtschaft!P63+Fischerei!P63</f>
        <v>1016.707</v>
      </c>
      <c r="Q57" s="8">
        <f>'Handel und öffentliche'!Q63+Landwirtschaft!Q63+Fischerei!Q63</f>
        <v>1050.5050000000001</v>
      </c>
      <c r="R57" s="8">
        <f>'Handel und öffentliche'!R63+Landwirtschaft!R63+Fischerei!R63</f>
        <v>1131.883</v>
      </c>
      <c r="S57" s="8">
        <f>'Handel und öffentliche'!S63+Landwirtschaft!S63+Fischerei!S63</f>
        <v>1800.7660000000001</v>
      </c>
      <c r="T57" s="8">
        <f>'Handel und öffentliche'!T63+Landwirtschaft!T63+Fischerei!T63</f>
        <v>1859.5510000000002</v>
      </c>
      <c r="U57" s="8">
        <f>'Handel und öffentliche'!U63+Landwirtschaft!U63+Fischerei!U63</f>
        <v>1796.3579999999999</v>
      </c>
      <c r="V57" s="8">
        <f>'Handel und öffentliche'!V63+Landwirtschaft!V63+Fischerei!V63</f>
        <v>1809.5030000000002</v>
      </c>
      <c r="W57" s="8">
        <f>'Handel und öffentliche'!W63+Landwirtschaft!W63+Fischerei!W63</f>
        <v>1956.6110000000001</v>
      </c>
      <c r="X57" s="8">
        <f>'Handel und öffentliche'!X63+Landwirtschaft!X63+Fischerei!X63</f>
        <v>2060.3779999999997</v>
      </c>
      <c r="Y57" s="8">
        <f>'Handel und öffentliche'!Y63+Landwirtschaft!Y63+Fischerei!Y63</f>
        <v>2218.6999999999998</v>
      </c>
      <c r="Z57" s="8">
        <f>'Handel und öffentliche'!Z63+Landwirtschaft!Z63+Fischerei!Z63</f>
        <v>2494.252</v>
      </c>
      <c r="AA57" s="8">
        <f>'Handel und öffentliche'!AA63+Landwirtschaft!AA63+Fischerei!AA63</f>
        <v>4121.18</v>
      </c>
      <c r="AB57" s="8">
        <f>'Handel und öffentliche'!AB63+Landwirtschaft!AB63+Fischerei!AB63</f>
        <v>4939.3580000000002</v>
      </c>
      <c r="AC57" s="8">
        <f>'Handel und öffentliche'!AC63+Landwirtschaft!AC63+Fischerei!AC63</f>
        <v>5949.7579999999998</v>
      </c>
      <c r="AD57" s="8">
        <f>'Handel und öffentliche'!AD63+Landwirtschaft!AD63+Fischerei!AD63</f>
        <v>6907.8159999999998</v>
      </c>
      <c r="AE57" s="8">
        <f>'Handel und öffentliche'!AE63+Landwirtschaft!AE63+Fischerei!AE63</f>
        <v>7864.55</v>
      </c>
      <c r="AF57" s="8" t="e">
        <f>'Handel und öffentliche'!AF63+Landwirtschaft!AF63+Fischerei!AF63</f>
        <v>#VALUE!</v>
      </c>
    </row>
    <row r="58" spans="1:32" x14ac:dyDescent="0.25">
      <c r="A58" s="6" t="s">
        <v>17</v>
      </c>
      <c r="B58" s="6" t="s">
        <v>47</v>
      </c>
      <c r="C58" s="8">
        <f>'Handel und öffentliche'!C64+Landwirtschaft!C64+Fischerei!C64</f>
        <v>28641</v>
      </c>
      <c r="D58" s="8">
        <f>'Handel und öffentliche'!D64+Landwirtschaft!D64+Fischerei!D64</f>
        <v>29286</v>
      </c>
      <c r="E58" s="8">
        <f>'Handel und öffentliche'!E64+Landwirtschaft!E64+Fischerei!E64</f>
        <v>30379</v>
      </c>
      <c r="F58" s="8">
        <f>'Handel und öffentliche'!F64+Landwirtschaft!F64+Fischerei!F64</f>
        <v>30871</v>
      </c>
      <c r="G58" s="8">
        <f>'Handel und öffentliche'!G64+Landwirtschaft!G64+Fischerei!G64</f>
        <v>33994</v>
      </c>
      <c r="H58" s="8">
        <f>'Handel und öffentliche'!H64+Landwirtschaft!H64+Fischerei!H64</f>
        <v>34437</v>
      </c>
      <c r="I58" s="8">
        <f>'Handel und öffentliche'!I64+Landwirtschaft!I64+Fischerei!I64</f>
        <v>38677</v>
      </c>
      <c r="J58" s="8">
        <f>'Handel und öffentliche'!J64+Landwirtschaft!J64+Fischerei!J64</f>
        <v>43758</v>
      </c>
      <c r="K58" s="8">
        <f>'Handel und öffentliche'!K64+Landwirtschaft!K64+Fischerei!K64</f>
        <v>45300</v>
      </c>
      <c r="L58" s="8">
        <f>'Handel und öffentliche'!L64+Landwirtschaft!L64+Fischerei!L64</f>
        <v>49546</v>
      </c>
      <c r="M58" s="8">
        <f>'Handel und öffentliche'!M64+Landwirtschaft!M64+Fischerei!M64</f>
        <v>55037</v>
      </c>
      <c r="N58" s="8">
        <f>'Handel und öffentliche'!N64+Landwirtschaft!N64+Fischerei!N64</f>
        <v>56443</v>
      </c>
      <c r="O58" s="8">
        <f>'Handel und öffentliche'!O64+Landwirtschaft!O64+Fischerei!O64</f>
        <v>58215</v>
      </c>
      <c r="P58" s="8">
        <f>'Handel und öffentliche'!P64+Landwirtschaft!P64+Fischerei!P64</f>
        <v>62284</v>
      </c>
      <c r="Q58" s="8">
        <f>'Handel und öffentliche'!Q64+Landwirtschaft!Q64+Fischerei!Q64</f>
        <v>65863</v>
      </c>
      <c r="R58" s="8">
        <f>'Handel und öffentliche'!R64+Landwirtschaft!R64+Fischerei!R64</f>
        <v>69117</v>
      </c>
      <c r="S58" s="8">
        <f>'Handel und öffentliche'!S64+Landwirtschaft!S64+Fischerei!S64</f>
        <v>78933</v>
      </c>
      <c r="T58" s="8">
        <f>'Handel und öffentliche'!T64+Landwirtschaft!T64+Fischerei!T64</f>
        <v>79807</v>
      </c>
      <c r="U58" s="8">
        <f>'Handel und öffentliche'!U64+Landwirtschaft!U64+Fischerei!U64</f>
        <v>85491</v>
      </c>
      <c r="V58" s="8">
        <f>'Handel und öffentliche'!V64+Landwirtschaft!V64+Fischerei!V64</f>
        <v>86504</v>
      </c>
      <c r="W58" s="8">
        <f>'Handel und öffentliche'!W64+Landwirtschaft!W64+Fischerei!W64</f>
        <v>88041</v>
      </c>
      <c r="X58" s="8">
        <f>'Handel und öffentliche'!X64+Landwirtschaft!X64+Fischerei!X64</f>
        <v>85883</v>
      </c>
      <c r="Y58" s="8">
        <f>'Handel und öffentliche'!Y64+Landwirtschaft!Y64+Fischerei!Y64</f>
        <v>84756</v>
      </c>
      <c r="Z58" s="8">
        <f>'Handel und öffentliche'!Z64+Landwirtschaft!Z64+Fischerei!Z64</f>
        <v>80809</v>
      </c>
      <c r="AA58" s="8">
        <f>'Handel und öffentliche'!AA64+Landwirtschaft!AA64+Fischerei!AA64</f>
        <v>75729</v>
      </c>
      <c r="AB58" s="8">
        <f>'Handel und öffentliche'!AB64+Landwirtschaft!AB64+Fischerei!AB64</f>
        <v>79935</v>
      </c>
      <c r="AC58" s="8">
        <f>'Handel und öffentliche'!AC64+Landwirtschaft!AC64+Fischerei!AC64</f>
        <v>79372</v>
      </c>
      <c r="AD58" s="8">
        <f>'Handel und öffentliche'!AD64+Landwirtschaft!AD64+Fischerei!AD64</f>
        <v>81199</v>
      </c>
      <c r="AE58" s="8">
        <f>'Handel und öffentliche'!AE64+Landwirtschaft!AE64+Fischerei!AE64</f>
        <v>79527</v>
      </c>
      <c r="AF58" s="8" t="e">
        <f>'Handel und öffentliche'!AF64+Landwirtschaft!AF64+Fischerei!AF64</f>
        <v>#VALUE!</v>
      </c>
    </row>
    <row r="59" spans="1:32" x14ac:dyDescent="0.25">
      <c r="A59" s="6" t="s">
        <v>18</v>
      </c>
      <c r="B59" s="6" t="s">
        <v>42</v>
      </c>
      <c r="C59" s="8">
        <f>'Handel und öffentliche'!C65+Landwirtschaft!C65+Fischerei!C65</f>
        <v>265952.05</v>
      </c>
      <c r="D59" s="8">
        <f>'Handel und öffentliche'!D65+Landwirtschaft!D65+Fischerei!D65</f>
        <v>290871.11700000003</v>
      </c>
      <c r="E59" s="8">
        <f>'Handel und öffentliche'!E65+Landwirtschaft!E65+Fischerei!E65</f>
        <v>291765.50599999999</v>
      </c>
      <c r="F59" s="8">
        <f>'Handel und öffentliche'!F65+Landwirtschaft!F65+Fischerei!F65</f>
        <v>293437.51799999998</v>
      </c>
      <c r="G59" s="8">
        <f>'Handel und öffentliche'!G65+Landwirtschaft!G65+Fischerei!G65</f>
        <v>287408.07500000001</v>
      </c>
      <c r="H59" s="8">
        <f>'Handel und öffentliche'!H65+Landwirtschaft!H65+Fischerei!H65</f>
        <v>293243.20600000006</v>
      </c>
      <c r="I59" s="8">
        <f>'Handel und öffentliche'!I65+Landwirtschaft!I65+Fischerei!I65</f>
        <v>313477.62099999998</v>
      </c>
      <c r="J59" s="8">
        <f>'Handel und öffentliche'!J65+Landwirtschaft!J65+Fischerei!J65</f>
        <v>300353.64199999999</v>
      </c>
      <c r="K59" s="8">
        <f>'Handel und öffentliche'!K65+Landwirtschaft!K65+Fischerei!K65</f>
        <v>308959.12700000004</v>
      </c>
      <c r="L59" s="8">
        <f>'Handel und öffentliche'!L65+Landwirtschaft!L65+Fischerei!L65</f>
        <v>313674.21299999999</v>
      </c>
      <c r="M59" s="8">
        <f>'Handel und öffentliche'!M65+Landwirtschaft!M65+Fischerei!M65</f>
        <v>266990.01399999997</v>
      </c>
      <c r="N59" s="8">
        <f>'Handel und öffentliche'!N65+Landwirtschaft!N65+Fischerei!N65</f>
        <v>274846.76299999998</v>
      </c>
      <c r="O59" s="8">
        <f>'Handel und öffentliche'!O65+Landwirtschaft!O65+Fischerei!O65</f>
        <v>262637.69399999996</v>
      </c>
      <c r="P59" s="8">
        <f>'Handel und öffentliche'!P65+Landwirtschaft!P65+Fischerei!P65</f>
        <v>285406.26500000001</v>
      </c>
      <c r="Q59" s="8">
        <f>'Handel und öffentliche'!Q65+Landwirtschaft!Q65+Fischerei!Q65</f>
        <v>298407.81599999999</v>
      </c>
      <c r="R59" s="8">
        <f>'Handel und öffentliche'!R65+Landwirtschaft!R65+Fischerei!R65</f>
        <v>297596.34000000003</v>
      </c>
      <c r="S59" s="8">
        <f>'Handel und öffentliche'!S65+Landwirtschaft!S65+Fischerei!S65</f>
        <v>288578.42300000001</v>
      </c>
      <c r="T59" s="8">
        <f>'Handel und öffentliche'!T65+Landwirtschaft!T65+Fischerei!T65</f>
        <v>297774.55600000004</v>
      </c>
      <c r="U59" s="8">
        <f>'Handel und öffentliche'!U65+Landwirtschaft!U65+Fischerei!U65</f>
        <v>301215.04200000002</v>
      </c>
      <c r="V59" s="8">
        <f>'Handel und öffentliche'!V65+Landwirtschaft!V65+Fischerei!V65</f>
        <v>319066.10800000001</v>
      </c>
      <c r="W59" s="8">
        <f>'Handel und öffentliche'!W65+Landwirtschaft!W65+Fischerei!W65</f>
        <v>331974.63899999997</v>
      </c>
      <c r="X59" s="8">
        <f>'Handel und öffentliche'!X65+Landwirtschaft!X65+Fischerei!X65</f>
        <v>295989.076</v>
      </c>
      <c r="Y59" s="8">
        <f>'Handel und öffentliche'!Y65+Landwirtschaft!Y65+Fischerei!Y65</f>
        <v>312303.40599999996</v>
      </c>
      <c r="Z59" s="8">
        <f>'Handel und öffentliche'!Z65+Landwirtschaft!Z65+Fischerei!Z65</f>
        <v>323076.734</v>
      </c>
      <c r="AA59" s="8">
        <f>'Handel und öffentliche'!AA65+Landwirtschaft!AA65+Fischerei!AA65</f>
        <v>300643.41299999994</v>
      </c>
      <c r="AB59" s="8">
        <f>'Handel und öffentliche'!AB65+Landwirtschaft!AB65+Fischerei!AB65</f>
        <v>309908.16500000004</v>
      </c>
      <c r="AC59" s="8">
        <f>'Handel und öffentliche'!AC65+Landwirtschaft!AC65+Fischerei!AC65</f>
        <v>309390.62</v>
      </c>
      <c r="AD59" s="8">
        <f>'Handel und öffentliche'!AD65+Landwirtschaft!AD65+Fischerei!AD65</f>
        <v>313171.79099999997</v>
      </c>
      <c r="AE59" s="8">
        <f>'Handel und öffentliche'!AE65+Landwirtschaft!AE65+Fischerei!AE65</f>
        <v>309245.50899999996</v>
      </c>
      <c r="AF59" s="8">
        <f>'Handel und öffentliche'!AF65+Landwirtschaft!AF65+Fischerei!AF65</f>
        <v>304309.22700000001</v>
      </c>
    </row>
    <row r="60" spans="1:32" x14ac:dyDescent="0.25">
      <c r="A60" s="6" t="s">
        <v>18</v>
      </c>
      <c r="B60" s="6" t="s">
        <v>43</v>
      </c>
      <c r="C60" s="8">
        <f>'Handel und öffentliche'!C66+Landwirtschaft!C66+Fischerei!C66</f>
        <v>7865.0739999999996</v>
      </c>
      <c r="D60" s="8">
        <f>'Handel und öffentliche'!D66+Landwirtschaft!D66+Fischerei!D66</f>
        <v>8382.4220000000005</v>
      </c>
      <c r="E60" s="8">
        <f>'Handel und öffentliche'!E66+Landwirtschaft!E66+Fischerei!E66</f>
        <v>6733.9620000000004</v>
      </c>
      <c r="F60" s="8">
        <f>'Handel und öffentliche'!F66+Landwirtschaft!F66+Fischerei!F66</f>
        <v>6186.2120000000004</v>
      </c>
      <c r="G60" s="8">
        <f>'Handel und öffentliche'!G66+Landwirtschaft!G66+Fischerei!G66</f>
        <v>4915.6819999999998</v>
      </c>
      <c r="H60" s="8">
        <f>'Handel und öffentliche'!H66+Landwirtschaft!H66+Fischerei!H66</f>
        <v>4530.3969999999999</v>
      </c>
      <c r="I60" s="8">
        <f>'Handel und öffentliche'!I66+Landwirtschaft!I66+Fischerei!I66</f>
        <v>4874.4769999999999</v>
      </c>
      <c r="J60" s="8">
        <f>'Handel und öffentliche'!J66+Landwirtschaft!J66+Fischerei!J66</f>
        <v>4270.6610000000001</v>
      </c>
      <c r="K60" s="8">
        <f>'Handel und öffentliche'!K66+Landwirtschaft!K66+Fischerei!K66</f>
        <v>3790.2779999999998</v>
      </c>
      <c r="L60" s="8">
        <f>'Handel und öffentliche'!L66+Landwirtschaft!L66+Fischerei!L66</f>
        <v>3598.3330000000001</v>
      </c>
      <c r="M60" s="8">
        <f>'Handel und öffentliche'!M66+Landwirtschaft!M66+Fischerei!M66</f>
        <v>2997.5</v>
      </c>
      <c r="N60" s="8">
        <f>'Handel und öffentliche'!N66+Landwirtschaft!N66+Fischerei!N66</f>
        <v>2920</v>
      </c>
      <c r="O60" s="8">
        <f>'Handel und öffentliche'!O66+Landwirtschaft!O66+Fischerei!O66</f>
        <v>2019.444</v>
      </c>
      <c r="P60" s="8">
        <f>'Handel und öffentliche'!P66+Landwirtschaft!P66+Fischerei!P66</f>
        <v>1998.8889999999999</v>
      </c>
      <c r="Q60" s="8">
        <f>'Handel und öffentliche'!Q66+Landwirtschaft!Q66+Fischerei!Q66</f>
        <v>1927.222</v>
      </c>
      <c r="R60" s="8">
        <f>'Handel und öffentliche'!R66+Landwirtschaft!R66+Fischerei!R66</f>
        <v>1730.556</v>
      </c>
      <c r="S60" s="8">
        <f>'Handel und öffentliche'!S66+Landwirtschaft!S66+Fischerei!S66</f>
        <v>1690.556</v>
      </c>
      <c r="T60" s="8">
        <f>'Handel und öffentliche'!T66+Landwirtschaft!T66+Fischerei!T66</f>
        <v>1639.444</v>
      </c>
      <c r="U60" s="8">
        <f>'Handel und öffentliche'!U66+Landwirtschaft!U66+Fischerei!U66</f>
        <v>1408.3330000000001</v>
      </c>
      <c r="V60" s="8">
        <f>'Handel und öffentliche'!V66+Landwirtschaft!V66+Fischerei!V66</f>
        <v>1242.222</v>
      </c>
      <c r="W60" s="8">
        <f>'Handel und öffentliche'!W66+Landwirtschaft!W66+Fischerei!W66</f>
        <v>1523.8889999999999</v>
      </c>
      <c r="X60" s="8">
        <f>'Handel und öffentliche'!X66+Landwirtschaft!X66+Fischerei!X66</f>
        <v>562.702</v>
      </c>
      <c r="Y60" s="8">
        <f>'Handel und öffentliche'!Y66+Landwirtschaft!Y66+Fischerei!Y66</f>
        <v>625.46100000000001</v>
      </c>
      <c r="Z60" s="8">
        <f>'Handel und öffentliche'!Z66+Landwirtschaft!Z66+Fischerei!Z66</f>
        <v>671.077</v>
      </c>
      <c r="AA60" s="8">
        <f>'Handel und öffentliche'!AA66+Landwirtschaft!AA66+Fischerei!AA66</f>
        <v>507.07600000000002</v>
      </c>
      <c r="AB60" s="8">
        <f>'Handel und öffentliche'!AB66+Landwirtschaft!AB66+Fischerei!AB66</f>
        <v>519.76400000000001</v>
      </c>
      <c r="AC60" s="8">
        <f>'Handel und öffentliche'!AC66+Landwirtschaft!AC66+Fischerei!AC66</f>
        <v>536.36</v>
      </c>
      <c r="AD60" s="8">
        <f>'Handel und öffentliche'!AD66+Landwirtschaft!AD66+Fischerei!AD66</f>
        <v>504.16500000000002</v>
      </c>
      <c r="AE60" s="8">
        <f>'Handel und öffentliche'!AE66+Landwirtschaft!AE66+Fischerei!AE66</f>
        <v>440.40499999999997</v>
      </c>
      <c r="AF60" s="8">
        <f>'Handel und öffentliche'!AF66+Landwirtschaft!AF66+Fischerei!AF66</f>
        <v>422.983</v>
      </c>
    </row>
    <row r="61" spans="1:32" x14ac:dyDescent="0.25">
      <c r="A61" s="6" t="s">
        <v>18</v>
      </c>
      <c r="B61" s="6" t="s">
        <v>44</v>
      </c>
      <c r="C61" s="8">
        <f>'Handel und öffentliche'!C67+Landwirtschaft!C67+Fischerei!C67</f>
        <v>72573.448000000004</v>
      </c>
      <c r="D61" s="8">
        <f>'Handel und öffentliche'!D67+Landwirtschaft!D67+Fischerei!D67</f>
        <v>86306.5</v>
      </c>
      <c r="E61" s="8">
        <f>'Handel und öffentliche'!E67+Landwirtschaft!E67+Fischerei!E67</f>
        <v>87021.237999999998</v>
      </c>
      <c r="F61" s="8">
        <f>'Handel und öffentliche'!F67+Landwirtschaft!F67+Fischerei!F67</f>
        <v>90728.001000000004</v>
      </c>
      <c r="G61" s="8">
        <f>'Handel und öffentliche'!G67+Landwirtschaft!G67+Fischerei!G67</f>
        <v>86679.282000000007</v>
      </c>
      <c r="H61" s="8">
        <f>'Handel und öffentliche'!H67+Landwirtschaft!H67+Fischerei!H67</f>
        <v>89656.754000000001</v>
      </c>
      <c r="I61" s="8">
        <f>'Handel und öffentliche'!I67+Landwirtschaft!I67+Fischerei!I67</f>
        <v>102433.39499999999</v>
      </c>
      <c r="J61" s="8">
        <f>'Handel und öffentliche'!J67+Landwirtschaft!J67+Fischerei!J67</f>
        <v>96469.535999999993</v>
      </c>
      <c r="K61" s="8">
        <f>'Handel und öffentliche'!K67+Landwirtschaft!K67+Fischerei!K67</f>
        <v>99347.044000000009</v>
      </c>
      <c r="L61" s="8">
        <f>'Handel und öffentliche'!L67+Landwirtschaft!L67+Fischerei!L67</f>
        <v>102762.686</v>
      </c>
      <c r="M61" s="8">
        <f>'Handel und öffentliche'!M67+Landwirtschaft!M67+Fischerei!M67</f>
        <v>56230.653000000006</v>
      </c>
      <c r="N61" s="8">
        <f>'Handel und öffentliche'!N67+Landwirtschaft!N67+Fischerei!N67</f>
        <v>57828.346000000005</v>
      </c>
      <c r="O61" s="8">
        <f>'Handel und öffentliche'!O67+Landwirtschaft!O67+Fischerei!O67</f>
        <v>51848.110999999997</v>
      </c>
      <c r="P61" s="8">
        <f>'Handel und öffentliche'!P67+Landwirtschaft!P67+Fischerei!P67</f>
        <v>65200.396999999997</v>
      </c>
      <c r="Q61" s="8">
        <f>'Handel und öffentliche'!Q67+Landwirtschaft!Q67+Fischerei!Q67</f>
        <v>67805.800999999992</v>
      </c>
      <c r="R61" s="8">
        <f>'Handel und öffentliche'!R67+Landwirtschaft!R67+Fischerei!R67</f>
        <v>68650.241999999998</v>
      </c>
      <c r="S61" s="8">
        <f>'Handel und öffentliche'!S67+Landwirtschaft!S67+Fischerei!S67</f>
        <v>61051.667000000001</v>
      </c>
      <c r="T61" s="8">
        <f>'Handel und öffentliche'!T67+Landwirtschaft!T67+Fischerei!T67</f>
        <v>63554.048999999999</v>
      </c>
      <c r="U61" s="8">
        <f>'Handel und öffentliche'!U67+Landwirtschaft!U67+Fischerei!U67</f>
        <v>58746.675000000003</v>
      </c>
      <c r="V61" s="8">
        <f>'Handel und öffentliche'!V67+Landwirtschaft!V67+Fischerei!V67</f>
        <v>72032.953000000009</v>
      </c>
      <c r="W61" s="8">
        <f>'Handel und öffentliche'!W67+Landwirtschaft!W67+Fischerei!W67</f>
        <v>80887.118999999992</v>
      </c>
      <c r="X61" s="8">
        <f>'Handel und öffentliche'!X67+Landwirtschaft!X67+Fischerei!X67</f>
        <v>62426.671999999999</v>
      </c>
      <c r="Y61" s="8">
        <f>'Handel und öffentliche'!Y67+Landwirtschaft!Y67+Fischerei!Y67</f>
        <v>71511.274999999994</v>
      </c>
      <c r="Z61" s="8">
        <f>'Handel und öffentliche'!Z67+Landwirtschaft!Z67+Fischerei!Z67</f>
        <v>76361.835999999996</v>
      </c>
      <c r="AA61" s="8">
        <f>'Handel und öffentliche'!AA67+Landwirtschaft!AA67+Fischerei!AA67</f>
        <v>66032.225999999995</v>
      </c>
      <c r="AB61" s="8">
        <f>'Handel und öffentliche'!AB67+Landwirtschaft!AB67+Fischerei!AB67</f>
        <v>69855.896000000008</v>
      </c>
      <c r="AC61" s="8">
        <f>'Handel und öffentliche'!AC67+Landwirtschaft!AC67+Fischerei!AC67</f>
        <v>71105.871000000014</v>
      </c>
      <c r="AD61" s="8">
        <f>'Handel und öffentliche'!AD67+Landwirtschaft!AD67+Fischerei!AD67</f>
        <v>73437.22</v>
      </c>
      <c r="AE61" s="8">
        <f>'Handel und öffentliche'!AE67+Landwirtschaft!AE67+Fischerei!AE67</f>
        <v>72648.676999999996</v>
      </c>
      <c r="AF61" s="8">
        <f>'Handel und öffentliche'!AF67+Landwirtschaft!AF67+Fischerei!AF67</f>
        <v>71738.90400000001</v>
      </c>
    </row>
    <row r="62" spans="1:32" x14ac:dyDescent="0.25">
      <c r="A62" s="6" t="s">
        <v>18</v>
      </c>
      <c r="B62" s="6" t="s">
        <v>45</v>
      </c>
      <c r="C62" s="8">
        <f>'Handel und öffentliche'!C68+Landwirtschaft!C68+Fischerei!C68</f>
        <v>101571.361</v>
      </c>
      <c r="D62" s="8">
        <f>'Handel und öffentliche'!D68+Landwirtschaft!D68+Fischerei!D68</f>
        <v>105334.08399999999</v>
      </c>
      <c r="E62" s="8">
        <f>'Handel und öffentliche'!E68+Landwirtschaft!E68+Fischerei!E68</f>
        <v>104879.69400000002</v>
      </c>
      <c r="F62" s="8">
        <f>'Handel und öffentliche'!F68+Landwirtschaft!F68+Fischerei!F68</f>
        <v>102432.47199999999</v>
      </c>
      <c r="G62" s="8">
        <f>'Handel und öffentliche'!G68+Landwirtschaft!G68+Fischerei!G68</f>
        <v>97140.945000000007</v>
      </c>
      <c r="H62" s="8">
        <f>'Handel und öffentliche'!H68+Landwirtschaft!H68+Fischerei!H68</f>
        <v>98518.166999999987</v>
      </c>
      <c r="I62" s="8">
        <f>'Handel und öffentliche'!I68+Landwirtschaft!I68+Fischerei!I68</f>
        <v>103397.69500000001</v>
      </c>
      <c r="J62" s="8">
        <f>'Handel und öffentliche'!J68+Landwirtschaft!J68+Fischerei!J68</f>
        <v>98840.5</v>
      </c>
      <c r="K62" s="8">
        <f>'Handel und öffentliche'!K68+Landwirtschaft!K68+Fischerei!K68</f>
        <v>103202.52800000001</v>
      </c>
      <c r="L62" s="8">
        <f>'Handel und öffentliche'!L68+Landwirtschaft!L68+Fischerei!L68</f>
        <v>101455.749</v>
      </c>
      <c r="M62" s="8">
        <f>'Handel und öffentliche'!M68+Landwirtschaft!M68+Fischerei!M68</f>
        <v>93923.694000000003</v>
      </c>
      <c r="N62" s="8">
        <f>'Handel und öffentliche'!N68+Landwirtschaft!N68+Fischerei!N68</f>
        <v>97001.417000000001</v>
      </c>
      <c r="O62" s="8">
        <f>'Handel und öffentliche'!O68+Landwirtschaft!O68+Fischerei!O68</f>
        <v>90385.582999999999</v>
      </c>
      <c r="P62" s="8">
        <f>'Handel und öffentliche'!P68+Landwirtschaft!P68+Fischerei!P68</f>
        <v>91262.09</v>
      </c>
      <c r="Q62" s="8">
        <f>'Handel und öffentliche'!Q68+Landwirtschaft!Q68+Fischerei!Q68</f>
        <v>92958.231</v>
      </c>
      <c r="R62" s="8">
        <f>'Handel und öffentliche'!R68+Landwirtschaft!R68+Fischerei!R68</f>
        <v>88723.553</v>
      </c>
      <c r="S62" s="8">
        <f>'Handel und öffentliche'!S68+Landwirtschaft!S68+Fischerei!S68</f>
        <v>83044.128999999986</v>
      </c>
      <c r="T62" s="8">
        <f>'Handel und öffentliche'!T68+Landwirtschaft!T68+Fischerei!T68</f>
        <v>77240.088999999993</v>
      </c>
      <c r="U62" s="8">
        <f>'Handel und öffentliche'!U68+Landwirtschaft!U68+Fischerei!U68</f>
        <v>85412.028999999995</v>
      </c>
      <c r="V62" s="8">
        <f>'Handel und öffentliche'!V68+Landwirtschaft!V68+Fischerei!V68</f>
        <v>84534.017000000007</v>
      </c>
      <c r="W62" s="8">
        <f>'Handel und öffentliche'!W68+Landwirtschaft!W68+Fischerei!W68</f>
        <v>79676.615999999995</v>
      </c>
      <c r="X62" s="8">
        <f>'Handel und öffentliche'!X68+Landwirtschaft!X68+Fischerei!X68</f>
        <v>72554.145999999993</v>
      </c>
      <c r="Y62" s="8">
        <f>'Handel und öffentliche'!Y68+Landwirtschaft!Y68+Fischerei!Y68</f>
        <v>71809.148000000001</v>
      </c>
      <c r="Z62" s="8">
        <f>'Handel und öffentliche'!Z68+Landwirtschaft!Z68+Fischerei!Z68</f>
        <v>74985.52</v>
      </c>
      <c r="AA62" s="8">
        <f>'Handel und öffentliche'!AA68+Landwirtschaft!AA68+Fischerei!AA68</f>
        <v>70579.521999999997</v>
      </c>
      <c r="AB62" s="8">
        <f>'Handel und öffentliche'!AB68+Landwirtschaft!AB68+Fischerei!AB68</f>
        <v>71356.093000000008</v>
      </c>
      <c r="AC62" s="8">
        <f>'Handel und öffentliche'!AC68+Landwirtschaft!AC68+Fischerei!AC68</f>
        <v>66340.178</v>
      </c>
      <c r="AD62" s="8">
        <f>'Handel und öffentliche'!AD68+Landwirtschaft!AD68+Fischerei!AD68</f>
        <v>66472.566999999995</v>
      </c>
      <c r="AE62" s="8">
        <f>'Handel und öffentliche'!AE68+Landwirtschaft!AE68+Fischerei!AE68</f>
        <v>64178.179000000004</v>
      </c>
      <c r="AF62" s="8">
        <f>'Handel und öffentliche'!AF68+Landwirtschaft!AF68+Fischerei!AF68</f>
        <v>63350.020000000004</v>
      </c>
    </row>
    <row r="63" spans="1:32" x14ac:dyDescent="0.25">
      <c r="A63" s="6" t="s">
        <v>18</v>
      </c>
      <c r="B63" s="6" t="s">
        <v>46</v>
      </c>
      <c r="C63" s="8">
        <f>'Handel und öffentliche'!C69+Landwirtschaft!C69+Fischerei!C69</f>
        <v>1074.1669999999999</v>
      </c>
      <c r="D63" s="8">
        <f>'Handel und öffentliche'!D69+Landwirtschaft!D69+Fischerei!D69</f>
        <v>1061.1109999999999</v>
      </c>
      <c r="E63" s="8">
        <f>'Handel und öffentliche'!E69+Landwirtschaft!E69+Fischerei!E69</f>
        <v>1073.6109999999999</v>
      </c>
      <c r="F63" s="8">
        <f>'Handel und öffentliche'!F69+Landwirtschaft!F69+Fischerei!F69</f>
        <v>1100.8340000000001</v>
      </c>
      <c r="G63" s="8">
        <f>'Handel und öffentliche'!G69+Landwirtschaft!G69+Fischerei!G69</f>
        <v>1109.1659999999999</v>
      </c>
      <c r="H63" s="8">
        <f>'Handel und öffentliche'!H69+Landwirtschaft!H69+Fischerei!H69</f>
        <v>2011.3890000000001</v>
      </c>
      <c r="I63" s="8">
        <f>'Handel und öffentliche'!I69+Landwirtschaft!I69+Fischerei!I69</f>
        <v>2065</v>
      </c>
      <c r="J63" s="8">
        <f>'Handel und öffentliche'!J69+Landwirtschaft!J69+Fischerei!J69</f>
        <v>2187.5</v>
      </c>
      <c r="K63" s="8">
        <f>'Handel und öffentliche'!K69+Landwirtschaft!K69+Fischerei!K69</f>
        <v>2142.5</v>
      </c>
      <c r="L63" s="8">
        <f>'Handel und öffentliche'!L69+Landwirtschaft!L69+Fischerei!L69</f>
        <v>2277.2219999999998</v>
      </c>
      <c r="M63" s="8">
        <f>'Handel und öffentliche'!M69+Landwirtschaft!M69+Fischerei!M69</f>
        <v>3033.0549999999998</v>
      </c>
      <c r="N63" s="8">
        <f>'Handel und öffentliche'!N69+Landwirtschaft!N69+Fischerei!N69</f>
        <v>3377.7779999999998</v>
      </c>
      <c r="O63" s="8">
        <f>'Handel und öffentliche'!O69+Landwirtschaft!O69+Fischerei!O69</f>
        <v>4262.7780000000002</v>
      </c>
      <c r="P63" s="8">
        <f>'Handel und öffentliche'!P69+Landwirtschaft!P69+Fischerei!P69</f>
        <v>4603.3330000000005</v>
      </c>
      <c r="Q63" s="8">
        <f>'Handel und öffentliche'!Q69+Landwirtschaft!Q69+Fischerei!Q69</f>
        <v>5417.5059999999994</v>
      </c>
      <c r="R63" s="8">
        <f>'Handel und öffentliche'!R69+Landwirtschaft!R69+Fischerei!R69</f>
        <v>5131.2119999999995</v>
      </c>
      <c r="S63" s="8">
        <f>'Handel und öffentliche'!S69+Landwirtschaft!S69+Fischerei!S69</f>
        <v>4628.4049999999997</v>
      </c>
      <c r="T63" s="8">
        <f>'Handel und öffentliche'!T69+Landwirtschaft!T69+Fischerei!T69</f>
        <v>5767.2810000000009</v>
      </c>
      <c r="U63" s="8">
        <f>'Handel und öffentliche'!U69+Landwirtschaft!U69+Fischerei!U69</f>
        <v>6190.9809999999998</v>
      </c>
      <c r="V63" s="8">
        <f>'Handel und öffentliche'!V69+Landwirtschaft!V69+Fischerei!V69</f>
        <v>7228.0639999999994</v>
      </c>
      <c r="W63" s="8">
        <f>'Handel und öffentliche'!W69+Landwirtschaft!W69+Fischerei!W69</f>
        <v>7110.049</v>
      </c>
      <c r="X63" s="8">
        <f>'Handel und öffentliche'!X69+Landwirtschaft!X69+Fischerei!X69</f>
        <v>6221.0730000000003</v>
      </c>
      <c r="Y63" s="8">
        <f>'Handel und öffentliche'!Y69+Landwirtschaft!Y69+Fischerei!Y69</f>
        <v>7326.6170000000002</v>
      </c>
      <c r="Z63" s="8">
        <f>'Handel und öffentliche'!Z69+Landwirtschaft!Z69+Fischerei!Z69</f>
        <v>8799.8240000000005</v>
      </c>
      <c r="AA63" s="8">
        <f>'Handel und öffentliche'!AA69+Landwirtschaft!AA69+Fischerei!AA69</f>
        <v>8785.465000000002</v>
      </c>
      <c r="AB63" s="8">
        <f>'Handel und öffentliche'!AB69+Landwirtschaft!AB69+Fischerei!AB69</f>
        <v>9025.8140000000003</v>
      </c>
      <c r="AC63" s="8">
        <f>'Handel und öffentliche'!AC69+Landwirtschaft!AC69+Fischerei!AC69</f>
        <v>10698.807000000001</v>
      </c>
      <c r="AD63" s="8">
        <f>'Handel und öffentliche'!AD69+Landwirtschaft!AD69+Fischerei!AD69</f>
        <v>12037.847000000002</v>
      </c>
      <c r="AE63" s="8">
        <f>'Handel und öffentliche'!AE69+Landwirtschaft!AE69+Fischerei!AE69</f>
        <v>12643.839000000002</v>
      </c>
      <c r="AF63" s="8">
        <f>'Handel und öffentliche'!AF69+Landwirtschaft!AF69+Fischerei!AF69</f>
        <v>13094.106000000002</v>
      </c>
    </row>
    <row r="64" spans="1:32" x14ac:dyDescent="0.25">
      <c r="A64" s="6" t="s">
        <v>18</v>
      </c>
      <c r="B64" s="6" t="s">
        <v>47</v>
      </c>
      <c r="C64" s="8">
        <f>'Handel und öffentliche'!C70+Landwirtschaft!C70+Fischerei!C70</f>
        <v>82868</v>
      </c>
      <c r="D64" s="8">
        <f>'Handel und öffentliche'!D70+Landwirtschaft!D70+Fischerei!D70</f>
        <v>89787</v>
      </c>
      <c r="E64" s="8">
        <f>'Handel und öffentliche'!E70+Landwirtschaft!E70+Fischerei!E70</f>
        <v>92057</v>
      </c>
      <c r="F64" s="8">
        <f>'Handel und öffentliche'!F70+Landwirtschaft!F70+Fischerei!F70</f>
        <v>92990</v>
      </c>
      <c r="G64" s="8">
        <f>'Handel und öffentliche'!G70+Landwirtschaft!G70+Fischerei!G70</f>
        <v>97563</v>
      </c>
      <c r="H64" s="8">
        <f>'Handel und öffentliche'!H70+Landwirtschaft!H70+Fischerei!H70</f>
        <v>97629</v>
      </c>
      <c r="I64" s="8">
        <f>'Handel und öffentliche'!I70+Landwirtschaft!I70+Fischerei!I70</f>
        <v>99754</v>
      </c>
      <c r="J64" s="8">
        <f>'Handel und öffentliche'!J70+Landwirtschaft!J70+Fischerei!J70</f>
        <v>97521</v>
      </c>
      <c r="K64" s="8">
        <f>'Handel und öffentliche'!K70+Landwirtschaft!K70+Fischerei!K70</f>
        <v>99449</v>
      </c>
      <c r="L64" s="8">
        <f>'Handel und öffentliche'!L70+Landwirtschaft!L70+Fischerei!L70</f>
        <v>102438</v>
      </c>
      <c r="M64" s="8">
        <f>'Handel und öffentliche'!M70+Landwirtschaft!M70+Fischerei!M70</f>
        <v>109039</v>
      </c>
      <c r="N64" s="8">
        <f>'Handel und öffentliche'!N70+Landwirtschaft!N70+Fischerei!N70</f>
        <v>111657</v>
      </c>
      <c r="O64" s="8">
        <f>'Handel und öffentliche'!O70+Landwirtschaft!O70+Fischerei!O70</f>
        <v>111714</v>
      </c>
      <c r="P64" s="8">
        <f>'Handel und öffentliche'!P70+Landwirtschaft!P70+Fischerei!P70</f>
        <v>119571</v>
      </c>
      <c r="Q64" s="8">
        <f>'Handel und öffentliche'!Q70+Landwirtschaft!Q70+Fischerei!Q70</f>
        <v>127341</v>
      </c>
      <c r="R64" s="8">
        <f>'Handel und öffentliche'!R70+Landwirtschaft!R70+Fischerei!R70</f>
        <v>132623</v>
      </c>
      <c r="S64" s="8">
        <f>'Handel und öffentliche'!S70+Landwirtschaft!S70+Fischerei!S70</f>
        <v>137522</v>
      </c>
      <c r="T64" s="8">
        <f>'Handel und öffentliche'!T70+Landwirtschaft!T70+Fischerei!T70</f>
        <v>140239</v>
      </c>
      <c r="U64" s="8">
        <f>'Handel und öffentliche'!U70+Landwirtschaft!U70+Fischerei!U70</f>
        <v>139206</v>
      </c>
      <c r="V64" s="8">
        <f>'Handel und öffentliche'!V70+Landwirtschaft!V70+Fischerei!V70</f>
        <v>144246</v>
      </c>
      <c r="W64" s="8">
        <f>'Handel und öffentliche'!W70+Landwirtschaft!W70+Fischerei!W70</f>
        <v>152403</v>
      </c>
      <c r="X64" s="8">
        <f>'Handel und öffentliche'!X70+Landwirtschaft!X70+Fischerei!X70</f>
        <v>145998.016</v>
      </c>
      <c r="Y64" s="8">
        <f>'Handel und öffentliche'!Y70+Landwirtschaft!Y70+Fischerei!Y70</f>
        <v>152512.75999999998</v>
      </c>
      <c r="Z64" s="8">
        <f>'Handel und öffentliche'!Z70+Landwirtschaft!Z70+Fischerei!Z70</f>
        <v>153051.255</v>
      </c>
      <c r="AA64" s="8">
        <f>'Handel und öffentliche'!AA70+Landwirtschaft!AA70+Fischerei!AA70</f>
        <v>146206.56399999998</v>
      </c>
      <c r="AB64" s="8">
        <f>'Handel und öffentliche'!AB70+Landwirtschaft!AB70+Fischerei!AB70</f>
        <v>150264.64500000002</v>
      </c>
      <c r="AC64" s="8">
        <f>'Handel und öffentliche'!AC70+Landwirtschaft!AC70+Fischerei!AC70</f>
        <v>150789.42199999999</v>
      </c>
      <c r="AD64" s="8">
        <f>'Handel und öffentliche'!AD70+Landwirtschaft!AD70+Fischerei!AD70</f>
        <v>150327.95700000002</v>
      </c>
      <c r="AE64" s="8">
        <f>'Handel und öffentliche'!AE70+Landwirtschaft!AE70+Fischerei!AE70</f>
        <v>149133.40700000001</v>
      </c>
      <c r="AF64" s="8">
        <f>'Handel und öffentliche'!AF70+Landwirtschaft!AF70+Fischerei!AF70</f>
        <v>145480.94699999999</v>
      </c>
    </row>
    <row r="65" spans="1:32" x14ac:dyDescent="0.25">
      <c r="A65" s="6" t="s">
        <v>19</v>
      </c>
      <c r="B65" s="6" t="s">
        <v>42</v>
      </c>
      <c r="C65" s="8">
        <f>'Handel und öffentliche'!C71+Landwirtschaft!C71+Fischerei!C71</f>
        <v>10838.518</v>
      </c>
      <c r="D65" s="8">
        <f>'Handel und öffentliche'!D71+Landwirtschaft!D71+Fischerei!D71</f>
        <v>7822.7430000000004</v>
      </c>
      <c r="E65" s="8">
        <f>'Handel und öffentliche'!E71+Landwirtschaft!E71+Fischerei!E71</f>
        <v>6711.1929999999993</v>
      </c>
      <c r="F65" s="8">
        <f>'Handel und öffentliche'!F71+Landwirtschaft!F71+Fischerei!F71</f>
        <v>6656.8389999999999</v>
      </c>
      <c r="G65" s="8">
        <f>'Handel und öffentliche'!G71+Landwirtschaft!G71+Fischerei!G71</f>
        <v>7154.5190000000002</v>
      </c>
      <c r="H65" s="8">
        <f>'Handel und öffentliche'!H71+Landwirtschaft!H71+Fischerei!H71</f>
        <v>8131.0349999999999</v>
      </c>
      <c r="I65" s="8">
        <f>'Handel und öffentliche'!I71+Landwirtschaft!I71+Fischerei!I71</f>
        <v>7867.4939999999997</v>
      </c>
      <c r="J65" s="8">
        <f>'Handel und öffentliche'!J71+Landwirtschaft!J71+Fischerei!J71</f>
        <v>8467.4320000000007</v>
      </c>
      <c r="K65" s="8">
        <f>'Handel und öffentliche'!K71+Landwirtschaft!K71+Fischerei!K71</f>
        <v>8826.0750000000007</v>
      </c>
      <c r="L65" s="8">
        <f>'Handel und öffentliche'!L71+Landwirtschaft!L71+Fischerei!L71</f>
        <v>9546.2389999999996</v>
      </c>
      <c r="M65" s="8">
        <f>'Handel und öffentliche'!M71+Landwirtschaft!M71+Fischerei!M71</f>
        <v>9478.68</v>
      </c>
      <c r="N65" s="8">
        <f>'Handel und öffentliche'!N71+Landwirtschaft!N71+Fischerei!N71</f>
        <v>10143.331</v>
      </c>
      <c r="O65" s="8">
        <f>'Handel und öffentliche'!O71+Landwirtschaft!O71+Fischerei!O71</f>
        <v>10294.986000000001</v>
      </c>
      <c r="P65" s="8">
        <f>'Handel und öffentliche'!P71+Landwirtschaft!P71+Fischerei!P71</f>
        <v>10784.798000000001</v>
      </c>
      <c r="Q65" s="8">
        <f>'Handel und öffentliche'!Q71+Landwirtschaft!Q71+Fischerei!Q71</f>
        <v>10846.168</v>
      </c>
      <c r="R65" s="8">
        <f>'Handel und öffentliche'!R71+Landwirtschaft!R71+Fischerei!R71</f>
        <v>11268.882</v>
      </c>
      <c r="S65" s="8">
        <f>'Handel und öffentliche'!S71+Landwirtschaft!S71+Fischerei!S71</f>
        <v>11232.672</v>
      </c>
      <c r="T65" s="8">
        <f>'Handel und öffentliche'!T71+Landwirtschaft!T71+Fischerei!T71</f>
        <v>11082.978000000001</v>
      </c>
      <c r="U65" s="8">
        <f>'Handel und öffentliche'!U71+Landwirtschaft!U71+Fischerei!U71</f>
        <v>11792.237999999999</v>
      </c>
      <c r="V65" s="8">
        <f>'Handel und öffentliche'!V71+Landwirtschaft!V71+Fischerei!V71</f>
        <v>11779.65</v>
      </c>
      <c r="W65" s="8">
        <f>'Handel und öffentliche'!W71+Landwirtschaft!W71+Fischerei!W71</f>
        <v>12197.649000000001</v>
      </c>
      <c r="X65" s="8">
        <f>'Handel und öffentliche'!X71+Landwirtschaft!X71+Fischerei!X71</f>
        <v>12122.608</v>
      </c>
      <c r="Y65" s="8">
        <f>'Handel und öffentliche'!Y71+Landwirtschaft!Y71+Fischerei!Y71</f>
        <v>11566.002</v>
      </c>
      <c r="Z65" s="8">
        <f>'Handel und öffentliche'!Z71+Landwirtschaft!Z71+Fischerei!Z71</f>
        <v>11332.674999999999</v>
      </c>
      <c r="AA65" s="8">
        <f>'Handel und öffentliche'!AA71+Landwirtschaft!AA71+Fischerei!AA71</f>
        <v>10864.504000000001</v>
      </c>
      <c r="AB65" s="8">
        <f>'Handel und öffentliche'!AB71+Landwirtschaft!AB71+Fischerei!AB71</f>
        <v>11636.54</v>
      </c>
      <c r="AC65" s="8">
        <f>'Handel und öffentliche'!AC71+Landwirtschaft!AC71+Fischerei!AC71</f>
        <v>11871.954000000002</v>
      </c>
      <c r="AD65" s="8">
        <f>'Handel und öffentliche'!AD71+Landwirtschaft!AD71+Fischerei!AD71</f>
        <v>12269.791999999999</v>
      </c>
      <c r="AE65" s="8">
        <f>'Handel und öffentliche'!AE71+Landwirtschaft!AE71+Fischerei!AE71</f>
        <v>12500.35</v>
      </c>
      <c r="AF65" s="8">
        <f>'Handel und öffentliche'!AF71+Landwirtschaft!AF71+Fischerei!AF71</f>
        <v>12562.293</v>
      </c>
    </row>
    <row r="66" spans="1:32" x14ac:dyDescent="0.25">
      <c r="A66" s="6" t="s">
        <v>19</v>
      </c>
      <c r="B66" s="6" t="s">
        <v>43</v>
      </c>
      <c r="C66" s="8">
        <f>'Handel und öffentliche'!C72+Landwirtschaft!C72+Fischerei!C72</f>
        <v>251.60300000000001</v>
      </c>
      <c r="D66" s="8">
        <f>'Handel und öffentliche'!D72+Landwirtschaft!D72+Fischerei!D72</f>
        <v>128.84200000000001</v>
      </c>
      <c r="E66" s="8">
        <f>'Handel und öffentliche'!E72+Landwirtschaft!E72+Fischerei!E72</f>
        <v>26.579000000000001</v>
      </c>
      <c r="F66" s="8">
        <f>'Handel und öffentliche'!F72+Landwirtschaft!F72+Fischerei!F72</f>
        <v>156.14099999999999</v>
      </c>
      <c r="G66" s="8">
        <f>'Handel und öffentliche'!G72+Landwirtschaft!G72+Fischerei!G72</f>
        <v>63.613</v>
      </c>
      <c r="H66" s="8">
        <f>'Handel und öffentliche'!H72+Landwirtschaft!H72+Fischerei!H72</f>
        <v>57.061999999999998</v>
      </c>
      <c r="I66" s="8">
        <f>'Handel und öffentliche'!I72+Landwirtschaft!I72+Fischerei!I72</f>
        <v>58.003</v>
      </c>
      <c r="J66" s="8">
        <f>'Handel und öffentliche'!J72+Landwirtschaft!J72+Fischerei!J72</f>
        <v>53.676000000000002</v>
      </c>
      <c r="K66" s="8">
        <f>'Handel und öffentliche'!K72+Landwirtschaft!K72+Fischerei!K72</f>
        <v>72.459999999999994</v>
      </c>
      <c r="L66" s="8">
        <f>'Handel und öffentliche'!L72+Landwirtschaft!L72+Fischerei!L72</f>
        <v>40.228000000000002</v>
      </c>
      <c r="M66" s="8">
        <f>'Handel und öffentliche'!M72+Landwirtschaft!M72+Fischerei!M72</f>
        <v>47.636000000000003</v>
      </c>
      <c r="N66" s="8">
        <f>'Handel und öffentliche'!N72+Landwirtschaft!N72+Fischerei!N72</f>
        <v>34.898000000000003</v>
      </c>
      <c r="O66" s="8">
        <f>'Handel und öffentliche'!O72+Landwirtschaft!O72+Fischerei!O72</f>
        <v>46.408000000000001</v>
      </c>
      <c r="P66" s="8">
        <f>'Handel und öffentliche'!P72+Landwirtschaft!P72+Fischerei!P72</f>
        <v>56.997999999999998</v>
      </c>
      <c r="Q66" s="8">
        <f>'Handel und öffentliche'!Q72+Landwirtschaft!Q72+Fischerei!Q72</f>
        <v>28.571999999999999</v>
      </c>
      <c r="R66" s="8">
        <f>'Handel und öffentliche'!R72+Landwirtschaft!R72+Fischerei!R72</f>
        <v>4.75</v>
      </c>
      <c r="S66" s="8">
        <f>'Handel und öffentliche'!S72+Landwirtschaft!S72+Fischerei!S72</f>
        <v>18.919</v>
      </c>
      <c r="T66" s="8">
        <f>'Handel und öffentliche'!T72+Landwirtschaft!T72+Fischerei!T72</f>
        <v>9.5</v>
      </c>
      <c r="U66" s="8">
        <f>'Handel und öffentliche'!U72+Landwirtschaft!U72+Fischerei!U72</f>
        <v>9.5</v>
      </c>
      <c r="V66" s="8">
        <f>'Handel und öffentliche'!V72+Landwirtschaft!V72+Fischerei!V72</f>
        <v>18.096</v>
      </c>
      <c r="W66" s="8">
        <f>'Handel und öffentliche'!W72+Landwirtschaft!W72+Fischerei!W72</f>
        <v>13.842000000000001</v>
      </c>
      <c r="X66" s="8">
        <f>'Handel und öffentliche'!X72+Landwirtschaft!X72+Fischerei!X72</f>
        <v>22.835000000000001</v>
      </c>
      <c r="Y66" s="8">
        <f>'Handel und öffentliche'!Y72+Landwirtschaft!Y72+Fischerei!Y72</f>
        <v>23.785</v>
      </c>
      <c r="Z66" s="8">
        <f>'Handel und öffentliche'!Z72+Landwirtschaft!Z72+Fischerei!Z72</f>
        <v>4.274</v>
      </c>
      <c r="AA66" s="8">
        <f>'Handel und öffentliche'!AA72+Landwirtschaft!AA72+Fischerei!AA72</f>
        <v>0</v>
      </c>
      <c r="AB66" s="8">
        <f>'Handel und öffentliche'!AB72+Landwirtschaft!AB72+Fischerei!AB72</f>
        <v>0</v>
      </c>
      <c r="AC66" s="8">
        <f>'Handel und öffentliche'!AC72+Landwirtschaft!AC72+Fischerei!AC72</f>
        <v>0</v>
      </c>
      <c r="AD66" s="8">
        <f>'Handel und öffentliche'!AD72+Landwirtschaft!AD72+Fischerei!AD72</f>
        <v>1.425</v>
      </c>
      <c r="AE66" s="8">
        <f>'Handel und öffentliche'!AE72+Landwirtschaft!AE72+Fischerei!AE72</f>
        <v>0.47499999999999998</v>
      </c>
      <c r="AF66" s="8">
        <f>'Handel und öffentliche'!AF72+Landwirtschaft!AF72+Fischerei!AF72</f>
        <v>0</v>
      </c>
    </row>
    <row r="67" spans="1:32" x14ac:dyDescent="0.25">
      <c r="A67" s="6" t="s">
        <v>19</v>
      </c>
      <c r="B67" s="6" t="s">
        <v>44</v>
      </c>
      <c r="C67" s="8">
        <f>'Handel und öffentliche'!C73+Landwirtschaft!C73+Fischerei!C73</f>
        <v>931</v>
      </c>
      <c r="D67" s="8">
        <f>'Handel und öffentliche'!D73+Landwirtschaft!D73+Fischerei!D73</f>
        <v>982.25</v>
      </c>
      <c r="E67" s="8">
        <f>'Handel und öffentliche'!E73+Landwirtschaft!E73+Fischerei!E73</f>
        <v>959.5</v>
      </c>
      <c r="F67" s="8">
        <f>'Handel und öffentliche'!F73+Landwirtschaft!F73+Fischerei!F73</f>
        <v>1268.25</v>
      </c>
      <c r="G67" s="8">
        <f>'Handel und öffentliche'!G73+Landwirtschaft!G73+Fischerei!G73</f>
        <v>1185.5</v>
      </c>
      <c r="H67" s="8">
        <f>'Handel und öffentliche'!H73+Landwirtschaft!H73+Fischerei!H73</f>
        <v>1407</v>
      </c>
      <c r="I67" s="8">
        <f>'Handel und öffentliche'!I73+Landwirtschaft!I73+Fischerei!I73</f>
        <v>1403.25</v>
      </c>
      <c r="J67" s="8">
        <f>'Handel und öffentliche'!J73+Landwirtschaft!J73+Fischerei!J73</f>
        <v>1292</v>
      </c>
      <c r="K67" s="8">
        <f>'Handel und öffentliche'!K73+Landwirtschaft!K73+Fischerei!K73</f>
        <v>1567.5</v>
      </c>
      <c r="L67" s="8">
        <f>'Handel und öffentliche'!L73+Landwirtschaft!L73+Fischerei!L73</f>
        <v>1278.75</v>
      </c>
      <c r="M67" s="8">
        <f>'Handel und öffentliche'!M73+Landwirtschaft!M73+Fischerei!M73</f>
        <v>1070.5</v>
      </c>
      <c r="N67" s="8">
        <f>'Handel und öffentliche'!N73+Landwirtschaft!N73+Fischerei!N73</f>
        <v>1487.75</v>
      </c>
      <c r="O67" s="8">
        <f>'Handel und öffentliche'!O73+Landwirtschaft!O73+Fischerei!O73</f>
        <v>1409.75</v>
      </c>
      <c r="P67" s="8">
        <f>'Handel und öffentliche'!P73+Landwirtschaft!P73+Fischerei!P73</f>
        <v>1423</v>
      </c>
      <c r="Q67" s="8">
        <f>'Handel und öffentliche'!Q73+Landwirtschaft!Q73+Fischerei!Q73</f>
        <v>1499</v>
      </c>
      <c r="R67" s="8">
        <f>'Handel und öffentliche'!R73+Landwirtschaft!R73+Fischerei!R73</f>
        <v>1643</v>
      </c>
      <c r="S67" s="8">
        <f>'Handel und öffentliche'!S73+Landwirtschaft!S73+Fischerei!S73</f>
        <v>1576</v>
      </c>
      <c r="T67" s="8">
        <f>'Handel und öffentliche'!T73+Landwirtschaft!T73+Fischerei!T73</f>
        <v>1540</v>
      </c>
      <c r="U67" s="8">
        <f>'Handel und öffentliche'!U73+Landwirtschaft!U73+Fischerei!U73</f>
        <v>1694.25</v>
      </c>
      <c r="V67" s="8">
        <f>'Handel und öffentliche'!V73+Landwirtschaft!V73+Fischerei!V73</f>
        <v>1719.75</v>
      </c>
      <c r="W67" s="8">
        <f>'Handel und öffentliche'!W73+Landwirtschaft!W73+Fischerei!W73</f>
        <v>2029.75</v>
      </c>
      <c r="X67" s="8">
        <f>'Handel und öffentliche'!X73+Landwirtschaft!X73+Fischerei!X73</f>
        <v>1841.75</v>
      </c>
      <c r="Y67" s="8">
        <f>'Handel und öffentliche'!Y73+Landwirtschaft!Y73+Fischerei!Y73</f>
        <v>1725.5</v>
      </c>
      <c r="Z67" s="8">
        <f>'Handel und öffentliche'!Z73+Landwirtschaft!Z73+Fischerei!Z73</f>
        <v>1774.5</v>
      </c>
      <c r="AA67" s="8">
        <f>'Handel und öffentliche'!AA73+Landwirtschaft!AA73+Fischerei!AA73</f>
        <v>1744.25</v>
      </c>
      <c r="AB67" s="8">
        <f>'Handel und öffentliche'!AB73+Landwirtschaft!AB73+Fischerei!AB73</f>
        <v>2174</v>
      </c>
      <c r="AC67" s="8">
        <f>'Handel und öffentliche'!AC73+Landwirtschaft!AC73+Fischerei!AC73</f>
        <v>2375</v>
      </c>
      <c r="AD67" s="8">
        <f>'Handel und öffentliche'!AD73+Landwirtschaft!AD73+Fischerei!AD73</f>
        <v>2460.808</v>
      </c>
      <c r="AE67" s="8">
        <f>'Handel und öffentliche'!AE73+Landwirtschaft!AE73+Fischerei!AE73</f>
        <v>2576.8309999999997</v>
      </c>
      <c r="AF67" s="8">
        <f>'Handel und öffentliche'!AF73+Landwirtschaft!AF73+Fischerei!AF73</f>
        <v>2685.5619999999999</v>
      </c>
    </row>
    <row r="68" spans="1:32" x14ac:dyDescent="0.25">
      <c r="A68" s="6" t="s">
        <v>19</v>
      </c>
      <c r="B68" s="6" t="s">
        <v>45</v>
      </c>
      <c r="C68" s="8">
        <f>'Handel und öffentliche'!C74+Landwirtschaft!C74+Fischerei!C74</f>
        <v>5807.5529999999999</v>
      </c>
      <c r="D68" s="8">
        <f>'Handel und öffentliche'!D74+Landwirtschaft!D74+Fischerei!D74</f>
        <v>3676.3890000000001</v>
      </c>
      <c r="E68" s="8">
        <f>'Handel und öffentliche'!E74+Landwirtschaft!E74+Fischerei!E74</f>
        <v>2899.2840000000001</v>
      </c>
      <c r="F68" s="8">
        <f>'Handel und öffentliche'!F74+Landwirtschaft!F74+Fischerei!F74</f>
        <v>3099.5030000000002</v>
      </c>
      <c r="G68" s="8">
        <f>'Handel und öffentliche'!G74+Landwirtschaft!G74+Fischerei!G74</f>
        <v>3536.3220000000001</v>
      </c>
      <c r="H68" s="8">
        <f>'Handel und öffentliche'!H74+Landwirtschaft!H74+Fischerei!H74</f>
        <v>3315.8090000000002</v>
      </c>
      <c r="I68" s="8">
        <f>'Handel und öffentliche'!I74+Landwirtschaft!I74+Fischerei!I74</f>
        <v>2888.886</v>
      </c>
      <c r="J68" s="8">
        <f>'Handel und öffentliche'!J74+Landwirtschaft!J74+Fischerei!J74</f>
        <v>3514.6970000000001</v>
      </c>
      <c r="K68" s="8">
        <f>'Handel und öffentliche'!K74+Landwirtschaft!K74+Fischerei!K74</f>
        <v>3693.5309999999999</v>
      </c>
      <c r="L68" s="8">
        <f>'Handel und öffentliche'!L74+Landwirtschaft!L74+Fischerei!L74</f>
        <v>4555.808</v>
      </c>
      <c r="M68" s="8">
        <f>'Handel und öffentliche'!M74+Landwirtschaft!M74+Fischerei!M74</f>
        <v>4663.0309999999999</v>
      </c>
      <c r="N68" s="8">
        <f>'Handel und öffentliche'!N74+Landwirtschaft!N74+Fischerei!N74</f>
        <v>4553.6480000000001</v>
      </c>
      <c r="O68" s="8">
        <f>'Handel und öffentliche'!O74+Landwirtschaft!O74+Fischerei!O74</f>
        <v>4524.5030000000006</v>
      </c>
      <c r="P68" s="8">
        <f>'Handel und öffentliche'!P74+Landwirtschaft!P74+Fischerei!P74</f>
        <v>4621.8590000000004</v>
      </c>
      <c r="Q68" s="8">
        <f>'Handel und öffentliche'!Q74+Landwirtschaft!Q74+Fischerei!Q74</f>
        <v>4387.7860000000001</v>
      </c>
      <c r="R68" s="8">
        <f>'Handel und öffentliche'!R74+Landwirtschaft!R74+Fischerei!R74</f>
        <v>4256.5219999999999</v>
      </c>
      <c r="S68" s="8">
        <f>'Handel und öffentliche'!S74+Landwirtschaft!S74+Fischerei!S74</f>
        <v>4105.3789999999999</v>
      </c>
      <c r="T68" s="8">
        <f>'Handel und öffentliche'!T74+Landwirtschaft!T74+Fischerei!T74</f>
        <v>3797.5590000000002</v>
      </c>
      <c r="U68" s="8">
        <f>'Handel und öffentliche'!U74+Landwirtschaft!U74+Fischerei!U74</f>
        <v>3894.152</v>
      </c>
      <c r="V68" s="8">
        <f>'Handel und öffentliche'!V74+Landwirtschaft!V74+Fischerei!V74</f>
        <v>3810.3389999999999</v>
      </c>
      <c r="W68" s="8">
        <f>'Handel und öffentliche'!W74+Landwirtschaft!W74+Fischerei!W74</f>
        <v>3692.8620000000001</v>
      </c>
      <c r="X68" s="8">
        <f>'Handel und öffentliche'!X74+Landwirtschaft!X74+Fischerei!X74</f>
        <v>3654.183</v>
      </c>
      <c r="Y68" s="8">
        <f>'Handel und öffentliche'!Y74+Landwirtschaft!Y74+Fischerei!Y74</f>
        <v>3251.453</v>
      </c>
      <c r="Z68" s="8">
        <f>'Handel und öffentliche'!Z74+Landwirtschaft!Z74+Fischerei!Z74</f>
        <v>3075.5389999999998</v>
      </c>
      <c r="AA68" s="8">
        <f>'Handel und öffentliche'!AA74+Landwirtschaft!AA74+Fischerei!AA74</f>
        <v>2959.989</v>
      </c>
      <c r="AB68" s="8">
        <f>'Handel und öffentliche'!AB74+Landwirtschaft!AB74+Fischerei!AB74</f>
        <v>3042.5169999999998</v>
      </c>
      <c r="AC68" s="8">
        <f>'Handel und öffentliche'!AC74+Landwirtschaft!AC74+Fischerei!AC74</f>
        <v>2996.9839999999995</v>
      </c>
      <c r="AD68" s="8">
        <f>'Handel und öffentliche'!AD74+Landwirtschaft!AD74+Fischerei!AD74</f>
        <v>2962.0339999999997</v>
      </c>
      <c r="AE68" s="8">
        <f>'Handel und öffentliche'!AE74+Landwirtschaft!AE74+Fischerei!AE74</f>
        <v>2927.2259999999997</v>
      </c>
      <c r="AF68" s="8">
        <f>'Handel und öffentliche'!AF74+Landwirtschaft!AF74+Fischerei!AF74</f>
        <v>2806.7070000000003</v>
      </c>
    </row>
    <row r="69" spans="1:32" x14ac:dyDescent="0.25">
      <c r="A69" s="6" t="s">
        <v>19</v>
      </c>
      <c r="B69" s="6" t="s">
        <v>46</v>
      </c>
      <c r="C69" s="8">
        <f>'Handel und öffentliche'!C75+Landwirtschaft!C75+Fischerei!C75</f>
        <v>0</v>
      </c>
      <c r="D69" s="8">
        <f>'Handel und öffentliche'!D75+Landwirtschaft!D75+Fischerei!D75</f>
        <v>0</v>
      </c>
      <c r="E69" s="8">
        <f>'Handel und öffentliche'!E75+Landwirtschaft!E75+Fischerei!E75</f>
        <v>0</v>
      </c>
      <c r="F69" s="8">
        <f>'Handel und öffentliche'!F75+Landwirtschaft!F75+Fischerei!F75</f>
        <v>0</v>
      </c>
      <c r="G69" s="8">
        <f>'Handel und öffentliche'!G75+Landwirtschaft!G75+Fischerei!G75</f>
        <v>0</v>
      </c>
      <c r="H69" s="8">
        <f>'Handel und öffentliche'!H75+Landwirtschaft!H75+Fischerei!H75</f>
        <v>0</v>
      </c>
      <c r="I69" s="8">
        <f>'Handel und öffentliche'!I75+Landwirtschaft!I75+Fischerei!I75</f>
        <v>0</v>
      </c>
      <c r="J69" s="8">
        <f>'Handel und öffentliche'!J75+Landwirtschaft!J75+Fischerei!J75</f>
        <v>0</v>
      </c>
      <c r="K69" s="8">
        <f>'Handel und öffentliche'!K75+Landwirtschaft!K75+Fischerei!K75</f>
        <v>3.3330000000000002</v>
      </c>
      <c r="L69" s="8">
        <f>'Handel und öffentliche'!L75+Landwirtschaft!L75+Fischerei!L75</f>
        <v>3.6110000000000002</v>
      </c>
      <c r="M69" s="8">
        <f>'Handel und öffentliche'!M75+Landwirtschaft!M75+Fischerei!M75</f>
        <v>3.8889999999999998</v>
      </c>
      <c r="N69" s="8">
        <f>'Handel und öffentliche'!N75+Landwirtschaft!N75+Fischerei!N75</f>
        <v>4.1669999999999998</v>
      </c>
      <c r="O69" s="8">
        <f>'Handel und öffentliche'!O75+Landwirtschaft!O75+Fischerei!O75</f>
        <v>5</v>
      </c>
      <c r="P69" s="8">
        <f>'Handel und öffentliche'!P75+Landwirtschaft!P75+Fischerei!P75</f>
        <v>5.8330000000000002</v>
      </c>
      <c r="Q69" s="8">
        <f>'Handel und öffentliche'!Q75+Landwirtschaft!Q75+Fischerei!Q75</f>
        <v>6.944</v>
      </c>
      <c r="R69" s="8">
        <f>'Handel und öffentliche'!R75+Landwirtschaft!R75+Fischerei!R75</f>
        <v>8.0559999999999992</v>
      </c>
      <c r="S69" s="8">
        <f>'Handel und öffentliche'!S75+Landwirtschaft!S75+Fischerei!S75</f>
        <v>9.4440000000000008</v>
      </c>
      <c r="T69" s="8">
        <f>'Handel und öffentliche'!T75+Landwirtschaft!T75+Fischerei!T75</f>
        <v>75</v>
      </c>
      <c r="U69" s="8">
        <f>'Handel und öffentliche'!U75+Landwirtschaft!U75+Fischerei!U75</f>
        <v>73.611000000000004</v>
      </c>
      <c r="V69" s="8">
        <f>'Handel und öffentliche'!V75+Landwirtschaft!V75+Fischerei!V75</f>
        <v>92.444000000000003</v>
      </c>
      <c r="W69" s="8">
        <f>'Handel und öffentliche'!W75+Landwirtschaft!W75+Fischerei!W75</f>
        <v>133.27799999999999</v>
      </c>
      <c r="X69" s="8">
        <f>'Handel und öffentliche'!X75+Landwirtschaft!X75+Fischerei!X75</f>
        <v>144.68100000000001</v>
      </c>
      <c r="Y69" s="8">
        <f>'Handel und öffentliche'!Y75+Landwirtschaft!Y75+Fischerei!Y75</f>
        <v>145.756</v>
      </c>
      <c r="Z69" s="8">
        <f>'Handel und öffentliche'!Z75+Landwirtschaft!Z75+Fischerei!Z75</f>
        <v>147.77799999999999</v>
      </c>
      <c r="AA69" s="8">
        <f>'Handel und öffentliche'!AA75+Landwirtschaft!AA75+Fischerei!AA75</f>
        <v>171.93799999999999</v>
      </c>
      <c r="AB69" s="8">
        <f>'Handel und öffentliche'!AB75+Landwirtschaft!AB75+Fischerei!AB75</f>
        <v>202.49299999999999</v>
      </c>
      <c r="AC69" s="8">
        <f>'Handel und öffentliche'!AC75+Landwirtschaft!AC75+Fischerei!AC75</f>
        <v>225.55500000000001</v>
      </c>
      <c r="AD69" s="8">
        <f>'Handel und öffentliche'!AD75+Landwirtschaft!AD75+Fischerei!AD75</f>
        <v>237</v>
      </c>
      <c r="AE69" s="8">
        <f>'Handel und öffentliche'!AE75+Landwirtschaft!AE75+Fischerei!AE75</f>
        <v>254.999</v>
      </c>
      <c r="AF69" s="8">
        <f>'Handel und öffentliche'!AF75+Landwirtschaft!AF75+Fischerei!AF75</f>
        <v>280.93200000000002</v>
      </c>
    </row>
    <row r="70" spans="1:32" x14ac:dyDescent="0.25">
      <c r="A70" s="6" t="s">
        <v>19</v>
      </c>
      <c r="B70" s="6" t="s">
        <v>47</v>
      </c>
      <c r="C70" s="8">
        <f>'Handel und öffentliche'!C76+Landwirtschaft!C76+Fischerei!C76</f>
        <v>2485</v>
      </c>
      <c r="D70" s="8">
        <f>'Handel und öffentliche'!D76+Landwirtschaft!D76+Fischerei!D76</f>
        <v>2039</v>
      </c>
      <c r="E70" s="8">
        <f>'Handel und öffentliche'!E76+Landwirtschaft!E76+Fischerei!E76</f>
        <v>1827</v>
      </c>
      <c r="F70" s="8">
        <f>'Handel und öffentliche'!F76+Landwirtschaft!F76+Fischerei!F76</f>
        <v>1951</v>
      </c>
      <c r="G70" s="8">
        <f>'Handel und öffentliche'!G76+Landwirtschaft!G76+Fischerei!G76</f>
        <v>2183</v>
      </c>
      <c r="H70" s="8">
        <f>'Handel und öffentliche'!H76+Landwirtschaft!H76+Fischerei!H76</f>
        <v>2401</v>
      </c>
      <c r="I70" s="8">
        <f>'Handel und öffentliche'!I76+Landwirtschaft!I76+Fischerei!I76</f>
        <v>2605</v>
      </c>
      <c r="J70" s="8">
        <f>'Handel und öffentliche'!J76+Landwirtschaft!J76+Fischerei!J76</f>
        <v>2818</v>
      </c>
      <c r="K70" s="8">
        <f>'Handel und öffentliche'!K76+Landwirtschaft!K76+Fischerei!K76</f>
        <v>2754</v>
      </c>
      <c r="L70" s="8">
        <f>'Handel und öffentliche'!L76+Landwirtschaft!L76+Fischerei!L76</f>
        <v>2929</v>
      </c>
      <c r="M70" s="8">
        <f>'Handel und öffentliche'!M76+Landwirtschaft!M76+Fischerei!M76</f>
        <v>2994</v>
      </c>
      <c r="N70" s="8">
        <f>'Handel und öffentliche'!N76+Landwirtschaft!N76+Fischerei!N76</f>
        <v>3292</v>
      </c>
      <c r="O70" s="8">
        <f>'Handel und öffentliche'!O76+Landwirtschaft!O76+Fischerei!O76</f>
        <v>3551</v>
      </c>
      <c r="P70" s="8">
        <f>'Handel und öffentliche'!P76+Landwirtschaft!P76+Fischerei!P76</f>
        <v>3820</v>
      </c>
      <c r="Q70" s="8">
        <f>'Handel und öffentliche'!Q76+Landwirtschaft!Q76+Fischerei!Q76</f>
        <v>4095</v>
      </c>
      <c r="R70" s="8">
        <f>'Handel und öffentliche'!R76+Landwirtschaft!R76+Fischerei!R76</f>
        <v>4480</v>
      </c>
      <c r="S70" s="8">
        <f>'Handel und öffentliche'!S76+Landwirtschaft!S76+Fischerei!S76</f>
        <v>4754</v>
      </c>
      <c r="T70" s="8">
        <f>'Handel und öffentliche'!T76+Landwirtschaft!T76+Fischerei!T76</f>
        <v>4941</v>
      </c>
      <c r="U70" s="8">
        <f>'Handel und öffentliche'!U76+Landwirtschaft!U76+Fischerei!U76</f>
        <v>5358</v>
      </c>
      <c r="V70" s="8">
        <f>'Handel und öffentliche'!V76+Landwirtschaft!V76+Fischerei!V76</f>
        <v>5381</v>
      </c>
      <c r="W70" s="8">
        <f>'Handel und öffentliche'!W76+Landwirtschaft!W76+Fischerei!W76</f>
        <v>5453</v>
      </c>
      <c r="X70" s="8">
        <f>'Handel und öffentliche'!X76+Landwirtschaft!X76+Fischerei!X76</f>
        <v>5584</v>
      </c>
      <c r="Y70" s="8">
        <f>'Handel und öffentliche'!Y76+Landwirtschaft!Y76+Fischerei!Y76</f>
        <v>5576</v>
      </c>
      <c r="Z70" s="8">
        <f>'Handel und öffentliche'!Z76+Landwirtschaft!Z76+Fischerei!Z76</f>
        <v>5449</v>
      </c>
      <c r="AA70" s="8">
        <f>'Handel und öffentliche'!AA76+Landwirtschaft!AA76+Fischerei!AA76</f>
        <v>5278</v>
      </c>
      <c r="AB70" s="8">
        <f>'Handel und öffentliche'!AB76+Landwirtschaft!AB76+Fischerei!AB76</f>
        <v>5467</v>
      </c>
      <c r="AC70" s="8">
        <f>'Handel und öffentliche'!AC76+Landwirtschaft!AC76+Fischerei!AC76</f>
        <v>5495</v>
      </c>
      <c r="AD70" s="8">
        <f>'Handel und öffentliche'!AD76+Landwirtschaft!AD76+Fischerei!AD76</f>
        <v>5838.7</v>
      </c>
      <c r="AE70" s="8">
        <f>'Handel und öffentliche'!AE76+Landwirtschaft!AE76+Fischerei!AE76</f>
        <v>6008.5</v>
      </c>
      <c r="AF70" s="8">
        <f>'Handel und öffentliche'!AF76+Landwirtschaft!AF76+Fischerei!AF76</f>
        <v>6064</v>
      </c>
    </row>
    <row r="71" spans="1:32" x14ac:dyDescent="0.25">
      <c r="A71" s="6" t="s">
        <v>20</v>
      </c>
      <c r="B71" s="6" t="s">
        <v>42</v>
      </c>
      <c r="C71" s="8">
        <f>'Handel und öffentliche'!C77+Landwirtschaft!C77+Fischerei!C77</f>
        <v>131215.52799999999</v>
      </c>
      <c r="D71" s="8">
        <f>'Handel und öffentliche'!D77+Landwirtschaft!D77+Fischerei!D77</f>
        <v>139208.27799999999</v>
      </c>
      <c r="E71" s="8">
        <f>'Handel und öffentliche'!E77+Landwirtschaft!E77+Fischerei!E77</f>
        <v>139882.94499999998</v>
      </c>
      <c r="F71" s="8">
        <f>'Handel und öffentliche'!F77+Landwirtschaft!F77+Fischerei!F77</f>
        <v>147114.05499999999</v>
      </c>
      <c r="G71" s="8">
        <f>'Handel und öffentliche'!G77+Landwirtschaft!G77+Fischerei!G77</f>
        <v>144572.36099999998</v>
      </c>
      <c r="H71" s="8">
        <f>'Handel und öffentliche'!H77+Landwirtschaft!H77+Fischerei!H77</f>
        <v>151984.38900000002</v>
      </c>
      <c r="I71" s="8">
        <f>'Handel und öffentliche'!I77+Landwirtschaft!I77+Fischerei!I77</f>
        <v>156608.111</v>
      </c>
      <c r="J71" s="8">
        <f>'Handel und öffentliche'!J77+Landwirtschaft!J77+Fischerei!J77</f>
        <v>156415.889</v>
      </c>
      <c r="K71" s="8">
        <f>'Handel und öffentliche'!K77+Landwirtschaft!K77+Fischerei!K77</f>
        <v>162527.527</v>
      </c>
      <c r="L71" s="8">
        <f>'Handel und öffentliche'!L77+Landwirtschaft!L77+Fischerei!L77</f>
        <v>168554.47299999997</v>
      </c>
      <c r="M71" s="8">
        <f>'Handel und öffentliche'!M77+Landwirtschaft!M77+Fischerei!M77</f>
        <v>171037.027</v>
      </c>
      <c r="N71" s="8">
        <f>'Handel und öffentliche'!N77+Landwirtschaft!N77+Fischerei!N77</f>
        <v>177687.16700000002</v>
      </c>
      <c r="O71" s="8">
        <f>'Handel und öffentliche'!O77+Landwirtschaft!O77+Fischerei!O77</f>
        <v>176773.658</v>
      </c>
      <c r="P71" s="8">
        <f>'Handel und öffentliche'!P77+Landwirtschaft!P77+Fischerei!P77</f>
        <v>191920.71299999999</v>
      </c>
      <c r="Q71" s="8">
        <f>'Handel und öffentliche'!Q77+Landwirtschaft!Q77+Fischerei!Q77</f>
        <v>194726.30500000002</v>
      </c>
      <c r="R71" s="8">
        <f>'Handel und öffentliche'!R77+Landwirtschaft!R77+Fischerei!R77</f>
        <v>213699.00000000003</v>
      </c>
      <c r="S71" s="8">
        <f>'Handel und öffentliche'!S77+Landwirtschaft!S77+Fischerei!S77</f>
        <v>219300.02799999999</v>
      </c>
      <c r="T71" s="8">
        <f>'Handel und öffentliche'!T77+Landwirtschaft!T77+Fischerei!T77</f>
        <v>213506.889</v>
      </c>
      <c r="U71" s="8">
        <f>'Handel und öffentliche'!U77+Landwirtschaft!U77+Fischerei!U77</f>
        <v>233815.5</v>
      </c>
      <c r="V71" s="8">
        <f>'Handel und öffentliche'!V77+Landwirtschaft!V77+Fischerei!V77</f>
        <v>233083.139</v>
      </c>
      <c r="W71" s="8">
        <f>'Handel und öffentliche'!W77+Landwirtschaft!W77+Fischerei!W77</f>
        <v>231658.52800000002</v>
      </c>
      <c r="X71" s="8">
        <f>'Handel und öffentliche'!X77+Landwirtschaft!X77+Fischerei!X77</f>
        <v>217197.69500000001</v>
      </c>
      <c r="Y71" s="8">
        <f>'Handel und öffentliche'!Y77+Landwirtschaft!Y77+Fischerei!Y77</f>
        <v>218109.94400000002</v>
      </c>
      <c r="Z71" s="8">
        <f>'Handel und öffentliche'!Z77+Landwirtschaft!Z77+Fischerei!Z77</f>
        <v>216684.66700000002</v>
      </c>
      <c r="AA71" s="8">
        <f>'Handel und öffentliche'!AA77+Landwirtschaft!AA77+Fischerei!AA77</f>
        <v>202857.55500000002</v>
      </c>
      <c r="AB71" s="8">
        <f>'Handel und öffentliche'!AB77+Landwirtschaft!AB77+Fischerei!AB77</f>
        <v>212165.44500000001</v>
      </c>
      <c r="AC71" s="8">
        <f>'Handel und öffentliche'!AC77+Landwirtschaft!AC77+Fischerei!AC77</f>
        <v>212954.91700000002</v>
      </c>
      <c r="AD71" s="8">
        <f>'Handel und öffentliche'!AD77+Landwirtschaft!AD77+Fischerei!AD77</f>
        <v>246088.56200000001</v>
      </c>
      <c r="AE71" s="8">
        <f>'Handel und öffentliche'!AE77+Landwirtschaft!AE77+Fischerei!AE77</f>
        <v>260172.87900000002</v>
      </c>
      <c r="AF71" s="8" t="e">
        <f>'Handel und öffentliche'!AF77+Landwirtschaft!AF77+Fischerei!AF77</f>
        <v>#VALUE!</v>
      </c>
    </row>
    <row r="72" spans="1:32" x14ac:dyDescent="0.25">
      <c r="A72" s="6" t="s">
        <v>20</v>
      </c>
      <c r="B72" s="6" t="s">
        <v>43</v>
      </c>
      <c r="C72" s="8">
        <f>'Handel und öffentliche'!C78+Landwirtschaft!C78+Fischerei!C78</f>
        <v>0</v>
      </c>
      <c r="D72" s="8">
        <f>'Handel und öffentliche'!D78+Landwirtschaft!D78+Fischerei!D78</f>
        <v>0</v>
      </c>
      <c r="E72" s="8">
        <f>'Handel und öffentliche'!E78+Landwirtschaft!E78+Fischerei!E78</f>
        <v>0</v>
      </c>
      <c r="F72" s="8">
        <f>'Handel und öffentliche'!F78+Landwirtschaft!F78+Fischerei!F78</f>
        <v>0</v>
      </c>
      <c r="G72" s="8">
        <f>'Handel und öffentliche'!G78+Landwirtschaft!G78+Fischerei!G78</f>
        <v>0</v>
      </c>
      <c r="H72" s="8">
        <f>'Handel und öffentliche'!H78+Landwirtschaft!H78+Fischerei!H78</f>
        <v>0</v>
      </c>
      <c r="I72" s="8">
        <f>'Handel und öffentliche'!I78+Landwirtschaft!I78+Fischerei!I78</f>
        <v>0</v>
      </c>
      <c r="J72" s="8">
        <f>'Handel und öffentliche'!J78+Landwirtschaft!J78+Fischerei!J78</f>
        <v>0</v>
      </c>
      <c r="K72" s="8">
        <f>'Handel und öffentliche'!K78+Landwirtschaft!K78+Fischerei!K78</f>
        <v>0</v>
      </c>
      <c r="L72" s="8">
        <f>'Handel und öffentliche'!L78+Landwirtschaft!L78+Fischerei!L78</f>
        <v>0</v>
      </c>
      <c r="M72" s="8">
        <f>'Handel und öffentliche'!M78+Landwirtschaft!M78+Fischerei!M78</f>
        <v>0</v>
      </c>
      <c r="N72" s="8">
        <f>'Handel und öffentliche'!N78+Landwirtschaft!N78+Fischerei!N78</f>
        <v>0</v>
      </c>
      <c r="O72" s="8">
        <f>'Handel und öffentliche'!O78+Landwirtschaft!O78+Fischerei!O78</f>
        <v>2.907</v>
      </c>
      <c r="P72" s="8">
        <f>'Handel und öffentliche'!P78+Landwirtschaft!P78+Fischerei!P78</f>
        <v>2.9079999999999999</v>
      </c>
      <c r="Q72" s="8">
        <f>'Handel und öffentliche'!Q78+Landwirtschaft!Q78+Fischerei!Q78</f>
        <v>0</v>
      </c>
      <c r="R72" s="8">
        <f>'Handel und öffentliche'!R78+Landwirtschaft!R78+Fischerei!R78</f>
        <v>0</v>
      </c>
      <c r="S72" s="8">
        <f>'Handel und öffentliche'!S78+Landwirtschaft!S78+Fischerei!S78</f>
        <v>0</v>
      </c>
      <c r="T72" s="8">
        <f>'Handel und öffentliche'!T78+Landwirtschaft!T78+Fischerei!T78</f>
        <v>0</v>
      </c>
      <c r="U72" s="8">
        <f>'Handel und öffentliche'!U78+Landwirtschaft!U78+Fischerei!U78</f>
        <v>0</v>
      </c>
      <c r="V72" s="8">
        <f>'Handel und öffentliche'!V78+Landwirtschaft!V78+Fischerei!V78</f>
        <v>0</v>
      </c>
      <c r="W72" s="8">
        <f>'Handel und öffentliche'!W78+Landwirtschaft!W78+Fischerei!W78</f>
        <v>0</v>
      </c>
      <c r="X72" s="8">
        <f>'Handel und öffentliche'!X78+Landwirtschaft!X78+Fischerei!X78</f>
        <v>0</v>
      </c>
      <c r="Y72" s="8">
        <f>'Handel und öffentliche'!Y78+Landwirtschaft!Y78+Fischerei!Y78</f>
        <v>0</v>
      </c>
      <c r="Z72" s="8">
        <f>'Handel und öffentliche'!Z78+Landwirtschaft!Z78+Fischerei!Z78</f>
        <v>0</v>
      </c>
      <c r="AA72" s="8">
        <f>'Handel und öffentliche'!AA78+Landwirtschaft!AA78+Fischerei!AA78</f>
        <v>0</v>
      </c>
      <c r="AB72" s="8">
        <f>'Handel und öffentliche'!AB78+Landwirtschaft!AB78+Fischerei!AB78</f>
        <v>0</v>
      </c>
      <c r="AC72" s="8">
        <f>'Handel und öffentliche'!AC78+Landwirtschaft!AC78+Fischerei!AC78</f>
        <v>0</v>
      </c>
      <c r="AD72" s="8">
        <f>'Handel und öffentliche'!AD78+Landwirtschaft!AD78+Fischerei!AD78</f>
        <v>0</v>
      </c>
      <c r="AE72" s="8">
        <f>'Handel und öffentliche'!AE78+Landwirtschaft!AE78+Fischerei!AE78</f>
        <v>0</v>
      </c>
      <c r="AF72" s="8" t="e">
        <f>'Handel und öffentliche'!AF78+Landwirtschaft!AF78+Fischerei!AF78</f>
        <v>#VALUE!</v>
      </c>
    </row>
    <row r="73" spans="1:32" x14ac:dyDescent="0.25">
      <c r="A73" s="6" t="s">
        <v>20</v>
      </c>
      <c r="B73" s="6" t="s">
        <v>44</v>
      </c>
      <c r="C73" s="8">
        <f>'Handel und öffentliche'!C79+Landwirtschaft!C79+Fischerei!C79</f>
        <v>49228.25</v>
      </c>
      <c r="D73" s="8">
        <f>'Handel und öffentliche'!D79+Landwirtschaft!D79+Fischerei!D79</f>
        <v>57834.5</v>
      </c>
      <c r="E73" s="8">
        <f>'Handel und öffentliche'!E79+Landwirtschaft!E79+Fischerei!E79</f>
        <v>55753</v>
      </c>
      <c r="F73" s="8">
        <f>'Handel und öffentliche'!F79+Landwirtschaft!F79+Fischerei!F79</f>
        <v>58404.5</v>
      </c>
      <c r="G73" s="8">
        <f>'Handel und öffentliche'!G79+Landwirtschaft!G79+Fischerei!G79</f>
        <v>53999.75</v>
      </c>
      <c r="H73" s="8">
        <f>'Handel und öffentliche'!H79+Landwirtschaft!H79+Fischerei!H79</f>
        <v>59722.5</v>
      </c>
      <c r="I73" s="8">
        <f>'Handel und öffentliche'!I79+Landwirtschaft!I79+Fischerei!I79</f>
        <v>62588.5</v>
      </c>
      <c r="J73" s="8">
        <f>'Handel und öffentliche'!J79+Landwirtschaft!J79+Fischerei!J79</f>
        <v>61319</v>
      </c>
      <c r="K73" s="8">
        <f>'Handel und öffentliche'!K79+Landwirtschaft!K79+Fischerei!K79</f>
        <v>65941.75</v>
      </c>
      <c r="L73" s="8">
        <f>'Handel und öffentliche'!L79+Landwirtschaft!L79+Fischerei!L79</f>
        <v>68874.25</v>
      </c>
      <c r="M73" s="8">
        <f>'Handel und öffentliche'!M79+Landwirtschaft!M79+Fischerei!M79</f>
        <v>66161.75</v>
      </c>
      <c r="N73" s="8">
        <f>'Handel und öffentliche'!N79+Landwirtschaft!N79+Fischerei!N79</f>
        <v>69577</v>
      </c>
      <c r="O73" s="8">
        <f>'Handel und öffentliche'!O79+Landwirtschaft!O79+Fischerei!O79</f>
        <v>64986.75</v>
      </c>
      <c r="P73" s="8">
        <f>'Handel und öffentliche'!P79+Landwirtschaft!P79+Fischerei!P79</f>
        <v>73999.75</v>
      </c>
      <c r="Q73" s="8">
        <f>'Handel und öffentliche'!Q79+Landwirtschaft!Q79+Fischerei!Q79</f>
        <v>73781.25</v>
      </c>
      <c r="R73" s="8">
        <f>'Handel und öffentliche'!R79+Landwirtschaft!R79+Fischerei!R79</f>
        <v>88425</v>
      </c>
      <c r="S73" s="8">
        <f>'Handel und öffentliche'!S79+Landwirtschaft!S79+Fischerei!S79</f>
        <v>89680.75</v>
      </c>
      <c r="T73" s="8">
        <f>'Handel und öffentliche'!T79+Landwirtschaft!T79+Fischerei!T79</f>
        <v>84053.5</v>
      </c>
      <c r="U73" s="8">
        <f>'Handel und öffentliche'!U79+Landwirtschaft!U79+Fischerei!U79</f>
        <v>101881</v>
      </c>
      <c r="V73" s="8">
        <f>'Handel und öffentliche'!V79+Landwirtschaft!V79+Fischerei!V79</f>
        <v>101785.25</v>
      </c>
      <c r="W73" s="8">
        <f>'Handel und öffentliche'!W79+Landwirtschaft!W79+Fischerei!W79</f>
        <v>101833.25</v>
      </c>
      <c r="X73" s="8">
        <f>'Handel und öffentliche'!X79+Landwirtschaft!X79+Fischerei!X79</f>
        <v>85883.75</v>
      </c>
      <c r="Y73" s="8">
        <f>'Handel und öffentliche'!Y79+Landwirtschaft!Y79+Fischerei!Y79</f>
        <v>86120.5</v>
      </c>
      <c r="Z73" s="8">
        <f>'Handel und öffentliche'!Z79+Landwirtschaft!Z79+Fischerei!Z79</f>
        <v>85914</v>
      </c>
      <c r="AA73" s="8">
        <f>'Handel und öffentliche'!AA79+Landwirtschaft!AA79+Fischerei!AA79</f>
        <v>71330.5</v>
      </c>
      <c r="AB73" s="8">
        <f>'Handel und öffentliche'!AB79+Landwirtschaft!AB79+Fischerei!AB79</f>
        <v>77195</v>
      </c>
      <c r="AC73" s="8">
        <f>'Handel und öffentliche'!AC79+Landwirtschaft!AC79+Fischerei!AC79</f>
        <v>77594.25</v>
      </c>
      <c r="AD73" s="8">
        <f>'Handel und öffentliche'!AD79+Landwirtschaft!AD79+Fischerei!AD79</f>
        <v>78225.081000000006</v>
      </c>
      <c r="AE73" s="8">
        <f>'Handel und öffentliche'!AE79+Landwirtschaft!AE79+Fischerei!AE79</f>
        <v>85910.153000000006</v>
      </c>
      <c r="AF73" s="8" t="e">
        <f>'Handel und öffentliche'!AF79+Landwirtschaft!AF79+Fischerei!AF79</f>
        <v>#VALUE!</v>
      </c>
    </row>
    <row r="74" spans="1:32" x14ac:dyDescent="0.25">
      <c r="A74" s="6" t="s">
        <v>20</v>
      </c>
      <c r="B74" s="6" t="s">
        <v>45</v>
      </c>
      <c r="C74" s="8">
        <f>'Handel und öffentliche'!C80+Landwirtschaft!C80+Fischerei!C80</f>
        <v>37732.277999999998</v>
      </c>
      <c r="D74" s="8">
        <f>'Handel und öffentliche'!D80+Landwirtschaft!D80+Fischerei!D80</f>
        <v>34636.778000000006</v>
      </c>
      <c r="E74" s="8">
        <f>'Handel und öffentliche'!E80+Landwirtschaft!E80+Fischerei!E80</f>
        <v>34878.945</v>
      </c>
      <c r="F74" s="8">
        <f>'Handel und öffentliche'!F80+Landwirtschaft!F80+Fischerei!F80</f>
        <v>37762.555</v>
      </c>
      <c r="G74" s="8">
        <f>'Handel und öffentliche'!G80+Landwirtschaft!G80+Fischerei!G80</f>
        <v>37802.611000000004</v>
      </c>
      <c r="H74" s="8">
        <f>'Handel und öffentliche'!H80+Landwirtschaft!H80+Fischerei!H80</f>
        <v>38558.888999999996</v>
      </c>
      <c r="I74" s="8">
        <f>'Handel und öffentliche'!I80+Landwirtschaft!I80+Fischerei!I80</f>
        <v>38514.611000000004</v>
      </c>
      <c r="J74" s="8">
        <f>'Handel und öffentliche'!J80+Landwirtschaft!J80+Fischerei!J80</f>
        <v>37031.889000000003</v>
      </c>
      <c r="K74" s="8">
        <f>'Handel und öffentliche'!K80+Landwirtschaft!K80+Fischerei!K80</f>
        <v>36023.777000000002</v>
      </c>
      <c r="L74" s="8">
        <f>'Handel und öffentliche'!L80+Landwirtschaft!L80+Fischerei!L80</f>
        <v>41100.222999999998</v>
      </c>
      <c r="M74" s="8">
        <f>'Handel und öffentliche'!M80+Landwirtschaft!M80+Fischerei!M80</f>
        <v>40803</v>
      </c>
      <c r="N74" s="8">
        <f>'Handel und öffentliche'!N80+Landwirtschaft!N80+Fischerei!N80</f>
        <v>41085.054999999993</v>
      </c>
      <c r="O74" s="8">
        <f>'Handel und öffentliche'!O80+Landwirtschaft!O80+Fischerei!O80</f>
        <v>41440.943999999996</v>
      </c>
      <c r="P74" s="8">
        <f>'Handel und öffentliche'!P80+Landwirtschaft!P80+Fischerei!P80</f>
        <v>42700.055999999997</v>
      </c>
      <c r="Q74" s="8">
        <f>'Handel und öffentliche'!Q80+Landwirtschaft!Q80+Fischerei!Q80</f>
        <v>42401.444000000003</v>
      </c>
      <c r="R74" s="8">
        <f>'Handel und öffentliche'!R80+Landwirtschaft!R80+Fischerei!R80</f>
        <v>42590.832999999999</v>
      </c>
      <c r="S74" s="8">
        <f>'Handel und öffentliche'!S80+Landwirtschaft!S80+Fischerei!S80</f>
        <v>42238.555999999997</v>
      </c>
      <c r="T74" s="8">
        <f>'Handel und öffentliche'!T80+Landwirtschaft!T80+Fischerei!T80</f>
        <v>40030.222000000002</v>
      </c>
      <c r="U74" s="8">
        <f>'Handel und öffentliche'!U80+Landwirtschaft!U80+Fischerei!U80</f>
        <v>39892.055</v>
      </c>
      <c r="V74" s="8">
        <f>'Handel und öffentliche'!V80+Landwirtschaft!V80+Fischerei!V80</f>
        <v>37655.666999999994</v>
      </c>
      <c r="W74" s="8">
        <f>'Handel und öffentliche'!W80+Landwirtschaft!W80+Fischerei!W80</f>
        <v>35997.110999999997</v>
      </c>
      <c r="X74" s="8">
        <f>'Handel und öffentliche'!X80+Landwirtschaft!X80+Fischerei!X80</f>
        <v>34711.889000000003</v>
      </c>
      <c r="Y74" s="8">
        <f>'Handel und öffentliche'!Y80+Landwirtschaft!Y80+Fischerei!Y80</f>
        <v>32119.5</v>
      </c>
      <c r="Z74" s="8">
        <f>'Handel und öffentliche'!Z80+Landwirtschaft!Z80+Fischerei!Z80</f>
        <v>31611.945</v>
      </c>
      <c r="AA74" s="8">
        <f>'Handel und öffentliche'!AA80+Landwirtschaft!AA80+Fischerei!AA80</f>
        <v>31375.333999999999</v>
      </c>
      <c r="AB74" s="8">
        <f>'Handel und öffentliche'!AB80+Landwirtschaft!AB80+Fischerei!AB80</f>
        <v>31480.722999999998</v>
      </c>
      <c r="AC74" s="8">
        <f>'Handel und öffentliche'!AC80+Landwirtschaft!AC80+Fischerei!AC80</f>
        <v>31739.444</v>
      </c>
      <c r="AD74" s="8">
        <f>'Handel und öffentliche'!AD80+Landwirtschaft!AD80+Fischerei!AD80</f>
        <v>31602.2</v>
      </c>
      <c r="AE74" s="8">
        <f>'Handel und öffentliche'!AE80+Landwirtschaft!AE80+Fischerei!AE80</f>
        <v>33053.152000000002</v>
      </c>
      <c r="AF74" s="8" t="e">
        <f>'Handel und öffentliche'!AF80+Landwirtschaft!AF80+Fischerei!AF80</f>
        <v>#VALUE!</v>
      </c>
    </row>
    <row r="75" spans="1:32" x14ac:dyDescent="0.25">
      <c r="A75" s="6" t="s">
        <v>20</v>
      </c>
      <c r="B75" s="6" t="s">
        <v>46</v>
      </c>
      <c r="C75" s="8">
        <f>'Handel und öffentliche'!C81+Landwirtschaft!C81+Fischerei!C81</f>
        <v>0</v>
      </c>
      <c r="D75" s="8">
        <f>'Handel und öffentliche'!D81+Landwirtschaft!D81+Fischerei!D81</f>
        <v>0</v>
      </c>
      <c r="E75" s="8">
        <f>'Handel und öffentliche'!E81+Landwirtschaft!E81+Fischerei!E81</f>
        <v>0</v>
      </c>
      <c r="F75" s="8">
        <f>'Handel und öffentliche'!F81+Landwirtschaft!F81+Fischerei!F81</f>
        <v>0</v>
      </c>
      <c r="G75" s="8">
        <f>'Handel und öffentliche'!G81+Landwirtschaft!G81+Fischerei!G81</f>
        <v>0</v>
      </c>
      <c r="H75" s="8">
        <f>'Handel und öffentliche'!H81+Landwirtschaft!H81+Fischerei!H81</f>
        <v>0</v>
      </c>
      <c r="I75" s="8">
        <f>'Handel und öffentliche'!I81+Landwirtschaft!I81+Fischerei!I81</f>
        <v>0</v>
      </c>
      <c r="J75" s="8">
        <f>'Handel und öffentliche'!J81+Landwirtschaft!J81+Fischerei!J81</f>
        <v>0</v>
      </c>
      <c r="K75" s="8">
        <f>'Handel und öffentliche'!K81+Landwirtschaft!K81+Fischerei!K81</f>
        <v>0</v>
      </c>
      <c r="L75" s="8">
        <f>'Handel und öffentliche'!L81+Landwirtschaft!L81+Fischerei!L81</f>
        <v>0</v>
      </c>
      <c r="M75" s="8">
        <f>'Handel und öffentliche'!M81+Landwirtschaft!M81+Fischerei!M81</f>
        <v>2570.277</v>
      </c>
      <c r="N75" s="8">
        <f>'Handel und öffentliche'!N81+Landwirtschaft!N81+Fischerei!N81</f>
        <v>2626.1109999999999</v>
      </c>
      <c r="O75" s="8">
        <f>'Handel und öffentliche'!O81+Landwirtschaft!O81+Fischerei!O81</f>
        <v>2623.0550000000003</v>
      </c>
      <c r="P75" s="8">
        <f>'Handel und öffentliche'!P81+Landwirtschaft!P81+Fischerei!P81</f>
        <v>2630</v>
      </c>
      <c r="Q75" s="8">
        <f>'Handel und öffentliche'!Q81+Landwirtschaft!Q81+Fischerei!Q81</f>
        <v>2590.556</v>
      </c>
      <c r="R75" s="8">
        <f>'Handel und öffentliche'!R81+Landwirtschaft!R81+Fischerei!R81</f>
        <v>2615.8319999999999</v>
      </c>
      <c r="S75" s="8">
        <f>'Handel und öffentliche'!S81+Landwirtschaft!S81+Fischerei!S81</f>
        <v>2664.1660000000002</v>
      </c>
      <c r="T75" s="8">
        <f>'Handel und öffentliche'!T81+Landwirtschaft!T81+Fischerei!T81</f>
        <v>2685.2779999999998</v>
      </c>
      <c r="U75" s="8">
        <f>'Handel und öffentliche'!U81+Landwirtschaft!U81+Fischerei!U81</f>
        <v>2725.8330000000001</v>
      </c>
      <c r="V75" s="8">
        <f>'Handel und öffentliche'!V81+Landwirtschaft!V81+Fischerei!V81</f>
        <v>2828.61</v>
      </c>
      <c r="W75" s="8">
        <f>'Handel und öffentliche'!W81+Landwirtschaft!W81+Fischerei!W81</f>
        <v>2010.278</v>
      </c>
      <c r="X75" s="8">
        <f>'Handel und öffentliche'!X81+Landwirtschaft!X81+Fischerei!X81</f>
        <v>2056.3879999999999</v>
      </c>
      <c r="Y75" s="8">
        <f>'Handel und öffentliche'!Y81+Landwirtschaft!Y81+Fischerei!Y81</f>
        <v>2266.3890000000001</v>
      </c>
      <c r="Z75" s="8">
        <f>'Handel und öffentliche'!Z81+Landwirtschaft!Z81+Fischerei!Z81</f>
        <v>2473.61</v>
      </c>
      <c r="AA75" s="8">
        <f>'Handel und öffentliche'!AA81+Landwirtschaft!AA81+Fischerei!AA81</f>
        <v>2932.221</v>
      </c>
      <c r="AB75" s="8">
        <f>'Handel und öffentliche'!AB81+Landwirtschaft!AB81+Fischerei!AB81</f>
        <v>3032.7779999999998</v>
      </c>
      <c r="AC75" s="8">
        <f>'Handel und öffentliche'!AC81+Landwirtschaft!AC81+Fischerei!AC81</f>
        <v>3336.9439999999995</v>
      </c>
      <c r="AD75" s="8">
        <f>'Handel und öffentliche'!AD81+Landwirtschaft!AD81+Fischerei!AD81</f>
        <v>33073.519</v>
      </c>
      <c r="AE75" s="8">
        <f>'Handel und öffentliche'!AE81+Landwirtschaft!AE81+Fischerei!AE81</f>
        <v>32447.909</v>
      </c>
      <c r="AF75" s="8" t="e">
        <f>'Handel und öffentliche'!AF81+Landwirtschaft!AF81+Fischerei!AF81</f>
        <v>#VALUE!</v>
      </c>
    </row>
    <row r="76" spans="1:32" x14ac:dyDescent="0.25">
      <c r="A76" s="6" t="s">
        <v>20</v>
      </c>
      <c r="B76" s="6" t="s">
        <v>47</v>
      </c>
      <c r="C76" s="8">
        <f>'Handel und öffentliche'!C82+Landwirtschaft!C82+Fischerei!C82</f>
        <v>44255</v>
      </c>
      <c r="D76" s="8">
        <f>'Handel und öffentliche'!D82+Landwirtschaft!D82+Fischerei!D82</f>
        <v>46737</v>
      </c>
      <c r="E76" s="8">
        <f>'Handel und öffentliche'!E82+Landwirtschaft!E82+Fischerei!E82</f>
        <v>49251</v>
      </c>
      <c r="F76" s="8">
        <f>'Handel und öffentliche'!F82+Landwirtschaft!F82+Fischerei!F82</f>
        <v>50947</v>
      </c>
      <c r="G76" s="8">
        <f>'Handel und öffentliche'!G82+Landwirtschaft!G82+Fischerei!G82</f>
        <v>52770</v>
      </c>
      <c r="H76" s="8">
        <f>'Handel und öffentliche'!H82+Landwirtschaft!H82+Fischerei!H82</f>
        <v>53703</v>
      </c>
      <c r="I76" s="8">
        <f>'Handel und öffentliche'!I82+Landwirtschaft!I82+Fischerei!I82</f>
        <v>55505</v>
      </c>
      <c r="J76" s="8">
        <f>'Handel und öffentliche'!J82+Landwirtschaft!J82+Fischerei!J82</f>
        <v>58065</v>
      </c>
      <c r="K76" s="8">
        <f>'Handel und öffentliche'!K82+Landwirtschaft!K82+Fischerei!K82</f>
        <v>60562</v>
      </c>
      <c r="L76" s="8">
        <f>'Handel und öffentliche'!L82+Landwirtschaft!L82+Fischerei!L82</f>
        <v>58580</v>
      </c>
      <c r="M76" s="8">
        <f>'Handel und öffentliche'!M82+Landwirtschaft!M82+Fischerei!M82</f>
        <v>61502</v>
      </c>
      <c r="N76" s="8">
        <f>'Handel und öffentliche'!N82+Landwirtschaft!N82+Fischerei!N82</f>
        <v>64399</v>
      </c>
      <c r="O76" s="8">
        <f>'Handel und öffentliche'!O82+Landwirtschaft!O82+Fischerei!O82</f>
        <v>67720</v>
      </c>
      <c r="P76" s="8">
        <f>'Handel und öffentliche'!P82+Landwirtschaft!P82+Fischerei!P82</f>
        <v>72588</v>
      </c>
      <c r="Q76" s="8">
        <f>'Handel und öffentliche'!Q82+Landwirtschaft!Q82+Fischerei!Q82</f>
        <v>75140</v>
      </c>
      <c r="R76" s="8">
        <f>'Handel und öffentliche'!R82+Landwirtschaft!R82+Fischerei!R82</f>
        <v>79239</v>
      </c>
      <c r="S76" s="8">
        <f>'Handel und öffentliche'!S82+Landwirtschaft!S82+Fischerei!S82</f>
        <v>83561</v>
      </c>
      <c r="T76" s="8">
        <f>'Handel und öffentliche'!T82+Landwirtschaft!T82+Fischerei!T82</f>
        <v>85524</v>
      </c>
      <c r="U76" s="8">
        <f>'Handel und öffentliche'!U82+Landwirtschaft!U82+Fischerei!U82</f>
        <v>88443</v>
      </c>
      <c r="V76" s="8">
        <f>'Handel und öffentliche'!V82+Landwirtschaft!V82+Fischerei!V82</f>
        <v>89950</v>
      </c>
      <c r="W76" s="8">
        <f>'Handel und öffentliche'!W82+Landwirtschaft!W82+Fischerei!W82</f>
        <v>91229</v>
      </c>
      <c r="X76" s="8">
        <f>'Handel und öffentliche'!X82+Landwirtschaft!X82+Fischerei!X82</f>
        <v>92819</v>
      </c>
      <c r="Y76" s="8">
        <f>'Handel und öffentliche'!Y82+Landwirtschaft!Y82+Fischerei!Y82</f>
        <v>96203</v>
      </c>
      <c r="Z76" s="8">
        <f>'Handel und öffentliche'!Z82+Landwirtschaft!Z82+Fischerei!Z82</f>
        <v>94659</v>
      </c>
      <c r="AA76" s="8">
        <f>'Handel und öffentliche'!AA82+Landwirtschaft!AA82+Fischerei!AA82</f>
        <v>93862</v>
      </c>
      <c r="AB76" s="8">
        <f>'Handel und öffentliche'!AB82+Landwirtschaft!AB82+Fischerei!AB82</f>
        <v>97775</v>
      </c>
      <c r="AC76" s="8">
        <f>'Handel und öffentliche'!AC82+Landwirtschaft!AC82+Fischerei!AC82</f>
        <v>97304</v>
      </c>
      <c r="AD76" s="8">
        <f>'Handel und öffentliche'!AD82+Landwirtschaft!AD82+Fischerei!AD82</f>
        <v>99482.339000000007</v>
      </c>
      <c r="AE76" s="8">
        <f>'Handel und öffentliche'!AE82+Landwirtschaft!AE82+Fischerei!AE82</f>
        <v>100333.13499999999</v>
      </c>
      <c r="AF76" s="8" t="e">
        <f>'Handel und öffentliche'!AF82+Landwirtschaft!AF82+Fischerei!AF82</f>
        <v>#VALUE!</v>
      </c>
    </row>
    <row r="77" spans="1:32" x14ac:dyDescent="0.25">
      <c r="A77" s="6" t="s">
        <v>21</v>
      </c>
      <c r="B77" s="6" t="s">
        <v>42</v>
      </c>
      <c r="C77" s="8">
        <f>'Handel und öffentliche'!C83+Landwirtschaft!C83+Fischerei!C83</f>
        <v>20043.603000000003</v>
      </c>
      <c r="D77" s="8">
        <f>'Handel und öffentliche'!D83+Landwirtschaft!D83+Fischerei!D83</f>
        <v>19721.261000000002</v>
      </c>
      <c r="E77" s="8">
        <f>'Handel und öffentliche'!E83+Landwirtschaft!E83+Fischerei!E83</f>
        <v>14853.404999999999</v>
      </c>
      <c r="F77" s="8">
        <f>'Handel und öffentliche'!F83+Landwirtschaft!F83+Fischerei!F83</f>
        <v>12144.651</v>
      </c>
      <c r="G77" s="8">
        <f>'Handel und öffentliche'!G83+Landwirtschaft!G83+Fischerei!G83</f>
        <v>11004.839</v>
      </c>
      <c r="H77" s="8">
        <f>'Handel und öffentliche'!H83+Landwirtschaft!H83+Fischerei!H83</f>
        <v>9654.9220000000005</v>
      </c>
      <c r="I77" s="8">
        <f>'Handel und öffentliche'!I83+Landwirtschaft!I83+Fischerei!I83</f>
        <v>8502.9030000000002</v>
      </c>
      <c r="J77" s="8">
        <f>'Handel und öffentliche'!J83+Landwirtschaft!J83+Fischerei!J83</f>
        <v>8586.780999999999</v>
      </c>
      <c r="K77" s="8">
        <f>'Handel und öffentliche'!K83+Landwirtschaft!K83+Fischerei!K83</f>
        <v>8029.646999999999</v>
      </c>
      <c r="L77" s="8">
        <f>'Handel und öffentliche'!L83+Landwirtschaft!L83+Fischerei!L83</f>
        <v>7646.9930000000004</v>
      </c>
      <c r="M77" s="8">
        <f>'Handel und öffentliche'!M83+Landwirtschaft!M83+Fischerei!M83</f>
        <v>7005.2209999999995</v>
      </c>
      <c r="N77" s="8">
        <f>'Handel und öffentliche'!N83+Landwirtschaft!N83+Fischerei!N83</f>
        <v>7419.3470000000007</v>
      </c>
      <c r="O77" s="8">
        <f>'Handel und öffentliche'!O83+Landwirtschaft!O83+Fischerei!O83</f>
        <v>7716.3679999999995</v>
      </c>
      <c r="P77" s="8">
        <f>'Handel und öffentliche'!P83+Landwirtschaft!P83+Fischerei!P83</f>
        <v>8271.7060000000001</v>
      </c>
      <c r="Q77" s="8">
        <f>'Handel und öffentliche'!Q83+Landwirtschaft!Q83+Fischerei!Q83</f>
        <v>8747.8029999999999</v>
      </c>
      <c r="R77" s="8">
        <f>'Handel und öffentliche'!R83+Landwirtschaft!R83+Fischerei!R83</f>
        <v>8686.7649999999994</v>
      </c>
      <c r="S77" s="8">
        <f>'Handel und öffentliche'!S83+Landwirtschaft!S83+Fischerei!S83</f>
        <v>9194.646999999999</v>
      </c>
      <c r="T77" s="8">
        <f>'Handel und öffentliche'!T83+Landwirtschaft!T83+Fischerei!T83</f>
        <v>9760.8939999999984</v>
      </c>
      <c r="U77" s="8">
        <f>'Handel und öffentliche'!U83+Landwirtschaft!U83+Fischerei!U83</f>
        <v>8627.6779999999999</v>
      </c>
      <c r="V77" s="8">
        <f>'Handel und öffentliche'!V83+Landwirtschaft!V83+Fischerei!V83</f>
        <v>8275.8160000000007</v>
      </c>
      <c r="W77" s="8">
        <f>'Handel und öffentliche'!W83+Landwirtschaft!W83+Fischerei!W83</f>
        <v>8765.9339999999993</v>
      </c>
      <c r="X77" s="8">
        <f>'Handel und öffentliche'!X83+Landwirtschaft!X83+Fischerei!X83</f>
        <v>8256.0609999999997</v>
      </c>
      <c r="Y77" s="8">
        <f>'Handel und öffentliche'!Y83+Landwirtschaft!Y83+Fischerei!Y83</f>
        <v>8995.4329999999991</v>
      </c>
      <c r="Z77" s="8">
        <f>'Handel und öffentliche'!Z83+Landwirtschaft!Z83+Fischerei!Z83</f>
        <v>8796.5330000000013</v>
      </c>
      <c r="AA77" s="8">
        <f>'Handel und öffentliche'!AA83+Landwirtschaft!AA83+Fischerei!AA83</f>
        <v>8871.2060000000001</v>
      </c>
      <c r="AB77" s="8">
        <f>'Handel und öffentliche'!AB83+Landwirtschaft!AB83+Fischerei!AB83</f>
        <v>8697.7579999999998</v>
      </c>
      <c r="AC77" s="8">
        <f>'Handel und öffentliche'!AC83+Landwirtschaft!AC83+Fischerei!AC83</f>
        <v>8944.9880000000012</v>
      </c>
      <c r="AD77" s="8">
        <f>'Handel und öffentliche'!AD83+Landwirtschaft!AD83+Fischerei!AD83</f>
        <v>9313.9080000000013</v>
      </c>
      <c r="AE77" s="8">
        <f>'Handel und öffentliche'!AE83+Landwirtschaft!AE83+Fischerei!AE83</f>
        <v>9077.6380000000008</v>
      </c>
      <c r="AF77" s="8">
        <f>'Handel und öffentliche'!AF83+Landwirtschaft!AF83+Fischerei!AF83</f>
        <v>9040.6820000000007</v>
      </c>
    </row>
    <row r="78" spans="1:32" x14ac:dyDescent="0.25">
      <c r="A78" s="6" t="s">
        <v>21</v>
      </c>
      <c r="B78" s="6" t="s">
        <v>43</v>
      </c>
      <c r="C78" s="8">
        <f>'Handel und öffentliche'!C84+Landwirtschaft!C84+Fischerei!C84</f>
        <v>1154.211</v>
      </c>
      <c r="D78" s="8">
        <f>'Handel und öffentliche'!D84+Landwirtschaft!D84+Fischerei!D84</f>
        <v>972.38300000000004</v>
      </c>
      <c r="E78" s="8">
        <f>'Handel und öffentliche'!E84+Landwirtschaft!E84+Fischerei!E84</f>
        <v>411.089</v>
      </c>
      <c r="F78" s="8">
        <f>'Handel und öffentliche'!F84+Landwirtschaft!F84+Fischerei!F84</f>
        <v>379.46699999999998</v>
      </c>
      <c r="G78" s="8">
        <f>'Handel und öffentliche'!G84+Landwirtschaft!G84+Fischerei!G84</f>
        <v>1130.4949999999999</v>
      </c>
      <c r="H78" s="8">
        <f>'Handel und öffentliche'!H84+Landwirtschaft!H84+Fischerei!H84</f>
        <v>727.31099999999992</v>
      </c>
      <c r="I78" s="8">
        <f>'Handel und öffentliche'!I84+Landwirtschaft!I84+Fischerei!I84</f>
        <v>656.16099999999994</v>
      </c>
      <c r="J78" s="8">
        <f>'Handel und öffentliche'!J84+Landwirtschaft!J84+Fischerei!J84</f>
        <v>664.06700000000001</v>
      </c>
      <c r="K78" s="8">
        <f>'Handel und öffentliche'!K84+Landwirtschaft!K84+Fischerei!K84</f>
        <v>656.16099999999994</v>
      </c>
      <c r="L78" s="8">
        <f>'Handel und öffentliche'!L84+Landwirtschaft!L84+Fischerei!L84</f>
        <v>561.29499999999996</v>
      </c>
      <c r="M78" s="8">
        <f>'Handel und öffentliche'!M84+Landwirtschaft!M84+Fischerei!M84</f>
        <v>418.99399999999997</v>
      </c>
      <c r="N78" s="8">
        <f>'Handel und öffentliche'!N84+Landwirtschaft!N84+Fischerei!N84</f>
        <v>426.9</v>
      </c>
      <c r="O78" s="8">
        <f>'Handel und öffentliche'!O84+Landwirtschaft!O84+Fischerei!O84</f>
        <v>403.18399999999997</v>
      </c>
      <c r="P78" s="8">
        <f>'Handel und öffentliche'!P84+Landwirtschaft!P84+Fischerei!P84</f>
        <v>364.16700000000003</v>
      </c>
      <c r="Q78" s="8">
        <f>'Handel und öffentliche'!Q84+Landwirtschaft!Q84+Fischerei!Q84</f>
        <v>349.6</v>
      </c>
      <c r="R78" s="8">
        <f>'Handel und öffentliche'!R84+Landwirtschaft!R84+Fischerei!R84</f>
        <v>284.05</v>
      </c>
      <c r="S78" s="8">
        <f>'Handel und öffentliche'!S84+Landwirtschaft!S84+Fischerei!S84</f>
        <v>291.334</v>
      </c>
      <c r="T78" s="8">
        <f>'Handel und öffentliche'!T84+Landwirtschaft!T84+Fischerei!T84</f>
        <v>284.05</v>
      </c>
      <c r="U78" s="8">
        <f>'Handel und öffentliche'!U84+Landwirtschaft!U84+Fischerei!U84</f>
        <v>247.63400000000001</v>
      </c>
      <c r="V78" s="8">
        <f>'Handel und öffentliche'!V84+Landwirtschaft!V84+Fischerei!V84</f>
        <v>182.083</v>
      </c>
      <c r="W78" s="8">
        <f>'Handel und öffentliche'!W84+Landwirtschaft!W84+Fischerei!W84</f>
        <v>254.916</v>
      </c>
      <c r="X78" s="8">
        <f>'Handel und öffentliche'!X84+Landwirtschaft!X84+Fischerei!X84</f>
        <v>225.78299999999999</v>
      </c>
      <c r="Y78" s="8">
        <f>'Handel und öffentliche'!Y84+Landwirtschaft!Y84+Fischerei!Y84</f>
        <v>123.81700000000001</v>
      </c>
      <c r="Z78" s="8">
        <f>'Handel und öffentliche'!Z84+Landwirtschaft!Z84+Fischerei!Z84</f>
        <v>133.666</v>
      </c>
      <c r="AA78" s="8">
        <f>'Handel und öffentliche'!AA84+Landwirtschaft!AA84+Fischerei!AA84</f>
        <v>100.675</v>
      </c>
      <c r="AB78" s="8">
        <f>'Handel und öffentliche'!AB84+Landwirtschaft!AB84+Fischerei!AB84</f>
        <v>73.058000000000007</v>
      </c>
      <c r="AC78" s="8">
        <f>'Handel und öffentliche'!AC84+Landwirtschaft!AC84+Fischerei!AC84</f>
        <v>66.92</v>
      </c>
      <c r="AD78" s="8">
        <f>'Handel und öffentliche'!AD84+Landwirtschaft!AD84+Fischerei!AD84</f>
        <v>42.271000000000001</v>
      </c>
      <c r="AE78" s="8">
        <f>'Handel und öffentliche'!AE84+Landwirtschaft!AE84+Fischerei!AE84</f>
        <v>34.277999999999999</v>
      </c>
      <c r="AF78" s="8">
        <f>'Handel und öffentliche'!AF84+Landwirtschaft!AF84+Fischerei!AF84</f>
        <v>24.974</v>
      </c>
    </row>
    <row r="79" spans="1:32" x14ac:dyDescent="0.25">
      <c r="A79" s="6" t="s">
        <v>21</v>
      </c>
      <c r="B79" s="6" t="s">
        <v>44</v>
      </c>
      <c r="C79" s="8">
        <f>'Handel und öffentliche'!C85+Landwirtschaft!C85+Fischerei!C85</f>
        <v>1508</v>
      </c>
      <c r="D79" s="8">
        <f>'Handel und öffentliche'!D85+Landwirtschaft!D85+Fischerei!D85</f>
        <v>1563.5</v>
      </c>
      <c r="E79" s="8">
        <f>'Handel und öffentliche'!E85+Landwirtschaft!E85+Fischerei!E85</f>
        <v>1531.25</v>
      </c>
      <c r="F79" s="8">
        <f>'Handel und öffentliche'!F85+Landwirtschaft!F85+Fischerei!F85</f>
        <v>688</v>
      </c>
      <c r="G79" s="8">
        <f>'Handel und öffentliche'!G85+Landwirtschaft!G85+Fischerei!G85</f>
        <v>606.25</v>
      </c>
      <c r="H79" s="8">
        <f>'Handel und öffentliche'!H85+Landwirtschaft!H85+Fischerei!H85</f>
        <v>693</v>
      </c>
      <c r="I79" s="8">
        <f>'Handel und öffentliche'!I85+Landwirtschaft!I85+Fischerei!I85</f>
        <v>702.75</v>
      </c>
      <c r="J79" s="8">
        <f>'Handel und öffentliche'!J85+Landwirtschaft!J85+Fischerei!J85</f>
        <v>582.5</v>
      </c>
      <c r="K79" s="8">
        <f>'Handel und öffentliche'!K85+Landwirtschaft!K85+Fischerei!K85</f>
        <v>656.75</v>
      </c>
      <c r="L79" s="8">
        <f>'Handel und öffentliche'!L85+Landwirtschaft!L85+Fischerei!L85</f>
        <v>665.75</v>
      </c>
      <c r="M79" s="8">
        <f>'Handel und öffentliche'!M85+Landwirtschaft!M85+Fischerei!M85</f>
        <v>654.5</v>
      </c>
      <c r="N79" s="8">
        <f>'Handel und öffentliche'!N85+Landwirtschaft!N85+Fischerei!N85</f>
        <v>721</v>
      </c>
      <c r="O79" s="8">
        <f>'Handel und öffentliche'!O85+Landwirtschaft!O85+Fischerei!O85</f>
        <v>989.5</v>
      </c>
      <c r="P79" s="8">
        <f>'Handel und öffentliche'!P85+Landwirtschaft!P85+Fischerei!P85</f>
        <v>1074.25</v>
      </c>
      <c r="Q79" s="8">
        <f>'Handel und öffentliche'!Q85+Landwirtschaft!Q85+Fischerei!Q85</f>
        <v>1295.25</v>
      </c>
      <c r="R79" s="8">
        <f>'Handel und öffentliche'!R85+Landwirtschaft!R85+Fischerei!R85</f>
        <v>1295</v>
      </c>
      <c r="S79" s="8">
        <f>'Handel und öffentliche'!S85+Landwirtschaft!S85+Fischerei!S85</f>
        <v>1379</v>
      </c>
      <c r="T79" s="8">
        <f>'Handel und öffentliche'!T85+Landwirtschaft!T85+Fischerei!T85</f>
        <v>1506.75</v>
      </c>
      <c r="U79" s="8">
        <f>'Handel und öffentliche'!U85+Landwirtschaft!U85+Fischerei!U85</f>
        <v>1471.25</v>
      </c>
      <c r="V79" s="8">
        <f>'Handel und öffentliche'!V85+Landwirtschaft!V85+Fischerei!V85</f>
        <v>1363.75</v>
      </c>
      <c r="W79" s="8">
        <f>'Handel und öffentliche'!W85+Landwirtschaft!W85+Fischerei!W85</f>
        <v>1521.5</v>
      </c>
      <c r="X79" s="8">
        <f>'Handel und öffentliche'!X85+Landwirtschaft!X85+Fischerei!X85</f>
        <v>1354.5</v>
      </c>
      <c r="Y79" s="8">
        <f>'Handel und öffentliche'!Y85+Landwirtschaft!Y85+Fischerei!Y85</f>
        <v>1326.25</v>
      </c>
      <c r="Z79" s="8">
        <f>'Handel und öffentliche'!Z85+Landwirtschaft!Z85+Fischerei!Z85</f>
        <v>1154</v>
      </c>
      <c r="AA79" s="8">
        <f>'Handel und öffentliche'!AA85+Landwirtschaft!AA85+Fischerei!AA85</f>
        <v>1226.5</v>
      </c>
      <c r="AB79" s="8">
        <f>'Handel und öffentliche'!AB85+Landwirtschaft!AB85+Fischerei!AB85</f>
        <v>1138</v>
      </c>
      <c r="AC79" s="8">
        <f>'Handel und öffentliche'!AC85+Landwirtschaft!AC85+Fischerei!AC85</f>
        <v>1247.739</v>
      </c>
      <c r="AD79" s="8">
        <f>'Handel und öffentliche'!AD85+Landwirtschaft!AD85+Fischerei!AD85</f>
        <v>1268.933</v>
      </c>
      <c r="AE79" s="8">
        <f>'Handel und öffentliche'!AE85+Landwirtschaft!AE85+Fischerei!AE85</f>
        <v>1296.4060000000002</v>
      </c>
      <c r="AF79" s="8">
        <f>'Handel und öffentliche'!AF85+Landwirtschaft!AF85+Fischerei!AF85</f>
        <v>1341.665</v>
      </c>
    </row>
    <row r="80" spans="1:32" x14ac:dyDescent="0.25">
      <c r="A80" s="6" t="s">
        <v>21</v>
      </c>
      <c r="B80" s="6" t="s">
        <v>45</v>
      </c>
      <c r="C80" s="8">
        <f>'Handel und öffentliche'!C86+Landwirtschaft!C86+Fischerei!C86</f>
        <v>5002.1290000000008</v>
      </c>
      <c r="D80" s="8">
        <f>'Handel und öffentliche'!D86+Landwirtschaft!D86+Fischerei!D86</f>
        <v>6166.6420000000007</v>
      </c>
      <c r="E80" s="8">
        <f>'Handel und öffentliche'!E86+Landwirtschaft!E86+Fischerei!E86</f>
        <v>4211.3900000000003</v>
      </c>
      <c r="F80" s="8">
        <f>'Handel und öffentliche'!F86+Landwirtschaft!F86+Fischerei!F86</f>
        <v>4515.067</v>
      </c>
      <c r="G80" s="8">
        <f>'Handel und öffentliche'!G86+Landwirtschaft!G86+Fischerei!G86</f>
        <v>2794.924</v>
      </c>
      <c r="H80" s="8">
        <f>'Handel und öffentliche'!H86+Landwirtschaft!H86+Fischerei!H86</f>
        <v>1935.6899999999998</v>
      </c>
      <c r="I80" s="8">
        <f>'Handel und öffentliche'!I86+Landwirtschaft!I86+Fischerei!I86</f>
        <v>1989.2339999999999</v>
      </c>
      <c r="J80" s="8">
        <f>'Handel und öffentliche'!J86+Landwirtschaft!J86+Fischerei!J86</f>
        <v>1621.1859999999999</v>
      </c>
      <c r="K80" s="8">
        <f>'Handel und öffentliche'!K86+Landwirtschaft!K86+Fischerei!K86</f>
        <v>1435.673</v>
      </c>
      <c r="L80" s="8">
        <f>'Handel und öffentliche'!L86+Landwirtschaft!L86+Fischerei!L86</f>
        <v>1596.7560000000001</v>
      </c>
      <c r="M80" s="8">
        <f>'Handel und öffentliche'!M86+Landwirtschaft!M86+Fischerei!M86</f>
        <v>1501.51</v>
      </c>
      <c r="N80" s="8">
        <f>'Handel und öffentliche'!N86+Landwirtschaft!N86+Fischerei!N86</f>
        <v>1644.644</v>
      </c>
      <c r="O80" s="8">
        <f>'Handel und öffentliche'!O86+Landwirtschaft!O86+Fischerei!O86</f>
        <v>1538.9070000000002</v>
      </c>
      <c r="P80" s="8">
        <f>'Handel und öffentliche'!P86+Landwirtschaft!P86+Fischerei!P86</f>
        <v>1808.5099999999998</v>
      </c>
      <c r="Q80" s="8">
        <f>'Handel und öffentliche'!Q86+Landwirtschaft!Q86+Fischerei!Q86</f>
        <v>1843.23</v>
      </c>
      <c r="R80" s="8">
        <f>'Handel und öffentliche'!R86+Landwirtschaft!R86+Fischerei!R86</f>
        <v>1737.4929999999999</v>
      </c>
      <c r="S80" s="8">
        <f>'Handel und öffentliche'!S86+Landwirtschaft!S86+Fischerei!S86</f>
        <v>1908.0349999999999</v>
      </c>
      <c r="T80" s="8">
        <f>'Handel und öffentliche'!T86+Landwirtschaft!T86+Fischerei!T86</f>
        <v>1795.8010000000002</v>
      </c>
      <c r="U80" s="8">
        <f>'Handel und öffentliche'!U86+Landwirtschaft!U86+Fischerei!U86</f>
        <v>1594.0030000000002</v>
      </c>
      <c r="V80" s="8">
        <f>'Handel und öffentliche'!V86+Landwirtschaft!V86+Fischerei!V86</f>
        <v>1595.8020000000001</v>
      </c>
      <c r="W80" s="8">
        <f>'Handel und öffentliche'!W86+Landwirtschaft!W86+Fischerei!W86</f>
        <v>1653.97</v>
      </c>
      <c r="X80" s="8">
        <f>'Handel und öffentliche'!X86+Landwirtschaft!X86+Fischerei!X86</f>
        <v>1679.3339999999998</v>
      </c>
      <c r="Y80" s="8">
        <f>'Handel und öffentliche'!Y86+Landwirtschaft!Y86+Fischerei!Y86</f>
        <v>1679.769</v>
      </c>
      <c r="Z80" s="8">
        <f>'Handel und öffentliche'!Z86+Landwirtschaft!Z86+Fischerei!Z86</f>
        <v>1715.5890000000002</v>
      </c>
      <c r="AA80" s="8">
        <f>'Handel und öffentliche'!AA86+Landwirtschaft!AA86+Fischerei!AA86</f>
        <v>1774.6269999999997</v>
      </c>
      <c r="AB80" s="8">
        <f>'Handel und öffentliche'!AB86+Landwirtschaft!AB86+Fischerei!AB86</f>
        <v>1881.6999999999998</v>
      </c>
      <c r="AC80" s="8">
        <f>'Handel und öffentliche'!AC86+Landwirtschaft!AC86+Fischerei!AC86</f>
        <v>1789.3830000000003</v>
      </c>
      <c r="AD80" s="8">
        <f>'Handel und öffentliche'!AD86+Landwirtschaft!AD86+Fischerei!AD86</f>
        <v>1906.1309999999999</v>
      </c>
      <c r="AE80" s="8">
        <f>'Handel und öffentliche'!AE86+Landwirtschaft!AE86+Fischerei!AE86</f>
        <v>1941.492</v>
      </c>
      <c r="AF80" s="8">
        <f>'Handel und öffentliche'!AF86+Landwirtschaft!AF86+Fischerei!AF86</f>
        <v>1966.1220000000001</v>
      </c>
    </row>
    <row r="81" spans="1:32" x14ac:dyDescent="0.25">
      <c r="A81" s="6" t="s">
        <v>21</v>
      </c>
      <c r="B81" s="6" t="s">
        <v>46</v>
      </c>
      <c r="C81" s="8">
        <f>'Handel und öffentliche'!C87+Landwirtschaft!C87+Fischerei!C87</f>
        <v>1526.1110000000001</v>
      </c>
      <c r="D81" s="8">
        <f>'Handel und öffentliche'!D87+Landwirtschaft!D87+Fischerei!D87</f>
        <v>1538.8890000000001</v>
      </c>
      <c r="E81" s="8">
        <f>'Handel und öffentliche'!E87+Landwirtschaft!E87+Fischerei!E87</f>
        <v>1553.0549999999998</v>
      </c>
      <c r="F81" s="8">
        <f>'Handel und öffentliche'!F87+Landwirtschaft!F87+Fischerei!F87</f>
        <v>1564.722</v>
      </c>
      <c r="G81" s="8">
        <f>'Handel und öffentliche'!G87+Landwirtschaft!G87+Fischerei!G87</f>
        <v>1570.8339999999998</v>
      </c>
      <c r="H81" s="8">
        <f>'Handel und öffentliche'!H87+Landwirtschaft!H87+Fischerei!H87</f>
        <v>1321.3889999999999</v>
      </c>
      <c r="I81" s="8">
        <f>'Handel und öffentliche'!I87+Landwirtschaft!I87+Fischerei!I87</f>
        <v>1185.5559999999998</v>
      </c>
      <c r="J81" s="8">
        <f>'Handel und öffentliche'!J87+Landwirtschaft!J87+Fischerei!J87</f>
        <v>1174.722</v>
      </c>
      <c r="K81" s="8">
        <f>'Handel und öffentliche'!K87+Landwirtschaft!K87+Fischerei!K87</f>
        <v>1043.8889999999999</v>
      </c>
      <c r="L81" s="8">
        <f>'Handel und öffentliche'!L87+Landwirtschaft!L87+Fischerei!L87</f>
        <v>1312.777</v>
      </c>
      <c r="M81" s="8">
        <f>'Handel und öffentliche'!M87+Landwirtschaft!M87+Fischerei!M87</f>
        <v>1056.944</v>
      </c>
      <c r="N81" s="8">
        <f>'Handel und öffentliche'!N87+Landwirtschaft!N87+Fischerei!N87</f>
        <v>1174.722</v>
      </c>
      <c r="O81" s="8">
        <f>'Handel und öffentliche'!O87+Landwirtschaft!O87+Fischerei!O87</f>
        <v>1147.499</v>
      </c>
      <c r="P81" s="8">
        <f>'Handel und öffentliche'!P87+Landwirtschaft!P87+Fischerei!P87</f>
        <v>1189.1669999999999</v>
      </c>
      <c r="Q81" s="8">
        <f>'Handel und öffentliche'!Q87+Landwirtschaft!Q87+Fischerei!Q87</f>
        <v>1400</v>
      </c>
      <c r="R81" s="8">
        <f>'Handel und öffentliche'!R87+Landwirtschaft!R87+Fischerei!R87</f>
        <v>1358.8879999999999</v>
      </c>
      <c r="S81" s="8">
        <f>'Handel und öffentliche'!S87+Landwirtschaft!S87+Fischerei!S87</f>
        <v>1421.1109999999999</v>
      </c>
      <c r="T81" s="8">
        <f>'Handel und öffentliche'!T87+Landwirtschaft!T87+Fischerei!T87</f>
        <v>1684.444</v>
      </c>
      <c r="U81" s="8">
        <f>'Handel und öffentliche'!U87+Landwirtschaft!U87+Fischerei!U87</f>
        <v>979.72199999999998</v>
      </c>
      <c r="V81" s="8">
        <f>'Handel und öffentliche'!V87+Landwirtschaft!V87+Fischerei!V87</f>
        <v>1088.056</v>
      </c>
      <c r="W81" s="8">
        <f>'Handel und öffentliche'!W87+Landwirtschaft!W87+Fischerei!W87</f>
        <v>1093.4940000000001</v>
      </c>
      <c r="X81" s="8">
        <f>'Handel und öffentliche'!X87+Landwirtschaft!X87+Fischerei!X87</f>
        <v>914.44500000000005</v>
      </c>
      <c r="Y81" s="8">
        <f>'Handel und öffentliche'!Y87+Landwirtschaft!Y87+Fischerei!Y87</f>
        <v>1241.501</v>
      </c>
      <c r="Z81" s="8">
        <f>'Handel und öffentliche'!Z87+Landwirtschaft!Z87+Fischerei!Z87</f>
        <v>1326.277</v>
      </c>
      <c r="AA81" s="8">
        <f>'Handel und öffentliche'!AA87+Landwirtschaft!AA87+Fischerei!AA87</f>
        <v>1172.0550000000001</v>
      </c>
      <c r="AB81" s="8">
        <f>'Handel und öffentliche'!AB87+Landwirtschaft!AB87+Fischerei!AB87</f>
        <v>1173.444</v>
      </c>
      <c r="AC81" s="8">
        <f>'Handel und öffentliche'!AC87+Landwirtschaft!AC87+Fischerei!AC87</f>
        <v>1161.222</v>
      </c>
      <c r="AD81" s="8">
        <f>'Handel und öffentliche'!AD87+Landwirtschaft!AD87+Fischerei!AD87</f>
        <v>1347.8600000000001</v>
      </c>
      <c r="AE81" s="8">
        <f>'Handel und öffentliche'!AE87+Landwirtschaft!AE87+Fischerei!AE87</f>
        <v>1119.0419999999999</v>
      </c>
      <c r="AF81" s="8">
        <f>'Handel und öffentliche'!AF87+Landwirtschaft!AF87+Fischerei!AF87</f>
        <v>1101.0040000000001</v>
      </c>
    </row>
    <row r="82" spans="1:32" x14ac:dyDescent="0.25">
      <c r="A82" s="6" t="s">
        <v>21</v>
      </c>
      <c r="B82" s="6" t="s">
        <v>47</v>
      </c>
      <c r="C82" s="8">
        <f>'Handel und öffentliche'!C88+Landwirtschaft!C88+Fischerei!C88</f>
        <v>3589</v>
      </c>
      <c r="D82" s="8">
        <f>'Handel und öffentliche'!D88+Landwirtschaft!D88+Fischerei!D88</f>
        <v>3494</v>
      </c>
      <c r="E82" s="8">
        <f>'Handel und öffentliche'!E88+Landwirtschaft!E88+Fischerei!E88</f>
        <v>2643</v>
      </c>
      <c r="F82" s="8">
        <f>'Handel und öffentliche'!F88+Landwirtschaft!F88+Fischerei!F88</f>
        <v>2166</v>
      </c>
      <c r="G82" s="8">
        <f>'Handel und öffentliche'!G88+Landwirtschaft!G88+Fischerei!G88</f>
        <v>1856</v>
      </c>
      <c r="H82" s="8">
        <f>'Handel und öffentliche'!H88+Landwirtschaft!H88+Fischerei!H88</f>
        <v>1691</v>
      </c>
      <c r="I82" s="8">
        <f>'Handel und öffentliche'!I88+Landwirtschaft!I88+Fischerei!I88</f>
        <v>1481</v>
      </c>
      <c r="J82" s="8">
        <f>'Handel und öffentliche'!J88+Landwirtschaft!J88+Fischerei!J88</f>
        <v>1400</v>
      </c>
      <c r="K82" s="8">
        <f>'Handel und öffentliche'!K88+Landwirtschaft!K88+Fischerei!K88</f>
        <v>1753</v>
      </c>
      <c r="L82" s="8">
        <f>'Handel und öffentliche'!L88+Landwirtschaft!L88+Fischerei!L88</f>
        <v>1735</v>
      </c>
      <c r="M82" s="8">
        <f>'Handel und öffentliche'!M88+Landwirtschaft!M88+Fischerei!M88</f>
        <v>1703</v>
      </c>
      <c r="N82" s="8">
        <f>'Handel und öffentliche'!N88+Landwirtschaft!N88+Fischerei!N88</f>
        <v>1615</v>
      </c>
      <c r="O82" s="8">
        <f>'Handel und öffentliche'!O88+Landwirtschaft!O88+Fischerei!O88</f>
        <v>1882</v>
      </c>
      <c r="P82" s="8">
        <f>'Handel und öffentliche'!P88+Landwirtschaft!P88+Fischerei!P88</f>
        <v>2027</v>
      </c>
      <c r="Q82" s="8">
        <f>'Handel und öffentliche'!Q88+Landwirtschaft!Q88+Fischerei!Q88</f>
        <v>2150</v>
      </c>
      <c r="R82" s="8">
        <f>'Handel und öffentliche'!R88+Landwirtschaft!R88+Fischerei!R88</f>
        <v>2298</v>
      </c>
      <c r="S82" s="8">
        <f>'Handel und öffentliche'!S88+Landwirtschaft!S88+Fischerei!S88</f>
        <v>2496</v>
      </c>
      <c r="T82" s="8">
        <f>'Handel und öffentliche'!T88+Landwirtschaft!T88+Fischerei!T88</f>
        <v>2849</v>
      </c>
      <c r="U82" s="8">
        <f>'Handel und öffentliche'!U88+Landwirtschaft!U88+Fischerei!U88</f>
        <v>2767</v>
      </c>
      <c r="V82" s="8">
        <f>'Handel und öffentliche'!V88+Landwirtschaft!V88+Fischerei!V88</f>
        <v>2470</v>
      </c>
      <c r="W82" s="8">
        <f>'Handel und öffentliche'!W88+Landwirtschaft!W88+Fischerei!W88</f>
        <v>2559</v>
      </c>
      <c r="X82" s="8">
        <f>'Handel und öffentliche'!X88+Landwirtschaft!X88+Fischerei!X88</f>
        <v>2622</v>
      </c>
      <c r="Y82" s="8">
        <f>'Handel und öffentliche'!Y88+Landwirtschaft!Y88+Fischerei!Y88</f>
        <v>2946</v>
      </c>
      <c r="Z82" s="8">
        <f>'Handel und öffentliche'!Z88+Landwirtschaft!Z88+Fischerei!Z88</f>
        <v>2857</v>
      </c>
      <c r="AA82" s="8">
        <f>'Handel und öffentliche'!AA88+Landwirtschaft!AA88+Fischerei!AA88</f>
        <v>3049</v>
      </c>
      <c r="AB82" s="8">
        <f>'Handel und öffentliche'!AB88+Landwirtschaft!AB88+Fischerei!AB88</f>
        <v>2891</v>
      </c>
      <c r="AC82" s="8">
        <f>'Handel und öffentliche'!AC88+Landwirtschaft!AC88+Fischerei!AC88</f>
        <v>2915</v>
      </c>
      <c r="AD82" s="8">
        <f>'Handel und öffentliche'!AD88+Landwirtschaft!AD88+Fischerei!AD88</f>
        <v>2959.1410000000001</v>
      </c>
      <c r="AE82" s="8">
        <f>'Handel und öffentliche'!AE88+Landwirtschaft!AE88+Fischerei!AE88</f>
        <v>3046.1440000000002</v>
      </c>
      <c r="AF82" s="8">
        <f>'Handel und öffentliche'!AF88+Landwirtschaft!AF88+Fischerei!AF88</f>
        <v>3040.067</v>
      </c>
    </row>
    <row r="83" spans="1:32" x14ac:dyDescent="0.25">
      <c r="A83" s="6" t="s">
        <v>22</v>
      </c>
      <c r="B83" s="6" t="s">
        <v>42</v>
      </c>
      <c r="C83" s="8">
        <f>'Handel und öffentliche'!C89+Landwirtschaft!C89+Fischerei!C89</f>
        <v>29200.911</v>
      </c>
      <c r="D83" s="8">
        <f>'Handel und öffentliche'!D89+Landwirtschaft!D89+Fischerei!D89</f>
        <v>30337.934000000001</v>
      </c>
      <c r="E83" s="8">
        <f>'Handel und öffentliche'!E89+Landwirtschaft!E89+Fischerei!E89</f>
        <v>16796.644</v>
      </c>
      <c r="F83" s="8">
        <f>'Handel und öffentliche'!F89+Landwirtschaft!F89+Fischerei!F89</f>
        <v>11802.002999999999</v>
      </c>
      <c r="G83" s="8">
        <f>'Handel und öffentliche'!G89+Landwirtschaft!G89+Fischerei!G89</f>
        <v>11902.573</v>
      </c>
      <c r="H83" s="8">
        <f>'Handel und öffentliche'!H89+Landwirtschaft!H89+Fischerei!H89</f>
        <v>10398.081</v>
      </c>
      <c r="I83" s="8">
        <f>'Handel und öffentliche'!I89+Landwirtschaft!I89+Fischerei!I89</f>
        <v>9541.2639999999992</v>
      </c>
      <c r="J83" s="8">
        <f>'Handel und öffentliche'!J89+Landwirtschaft!J89+Fischerei!J89</f>
        <v>8901.0779999999995</v>
      </c>
      <c r="K83" s="8">
        <f>'Handel und öffentliche'!K89+Landwirtschaft!K89+Fischerei!K89</f>
        <v>8172.9079999999994</v>
      </c>
      <c r="L83" s="8">
        <f>'Handel und öffentliche'!L89+Landwirtschaft!L89+Fischerei!L89</f>
        <v>7484.0450000000001</v>
      </c>
      <c r="M83" s="8">
        <f>'Handel und öffentliche'!M89+Landwirtschaft!M89+Fischerei!M89</f>
        <v>6547.585</v>
      </c>
      <c r="N83" s="8">
        <f>'Handel und öffentliche'!N89+Landwirtschaft!N89+Fischerei!N89</f>
        <v>6626.9030000000002</v>
      </c>
      <c r="O83" s="8">
        <f>'Handel und öffentliche'!O89+Landwirtschaft!O89+Fischerei!O89</f>
        <v>6856.232</v>
      </c>
      <c r="P83" s="8">
        <f>'Handel und öffentliche'!P89+Landwirtschaft!P89+Fischerei!P89</f>
        <v>7218.1100000000006</v>
      </c>
      <c r="Q83" s="8">
        <f>'Handel und öffentliche'!Q89+Landwirtschaft!Q89+Fischerei!Q89</f>
        <v>7525.7709999999997</v>
      </c>
      <c r="R83" s="8">
        <f>'Handel und öffentliche'!R89+Landwirtschaft!R89+Fischerei!R89</f>
        <v>7764.9159999999993</v>
      </c>
      <c r="S83" s="8">
        <f>'Handel und öffentliche'!S89+Landwirtschaft!S89+Fischerei!S89</f>
        <v>8389.6530000000002</v>
      </c>
      <c r="T83" s="8">
        <f>'Handel und öffentliche'!T89+Landwirtschaft!T89+Fischerei!T89</f>
        <v>8717.8549999999996</v>
      </c>
      <c r="U83" s="8">
        <f>'Handel und öffentliche'!U89+Landwirtschaft!U89+Fischerei!U89</f>
        <v>8375.6419999999998</v>
      </c>
      <c r="V83" s="8">
        <f>'Handel und öffentliche'!V89+Landwirtschaft!V89+Fischerei!V89</f>
        <v>8090.9</v>
      </c>
      <c r="W83" s="8">
        <f>'Handel und öffentliche'!W89+Landwirtschaft!W89+Fischerei!W89</f>
        <v>8282.9570000000003</v>
      </c>
      <c r="X83" s="8">
        <f>'Handel und öffentliche'!X89+Landwirtschaft!X89+Fischerei!X89</f>
        <v>8081.982</v>
      </c>
      <c r="Y83" s="8">
        <f>'Handel und öffentliche'!Y89+Landwirtschaft!Y89+Fischerei!Y89</f>
        <v>8384.018</v>
      </c>
      <c r="Z83" s="8">
        <f>'Handel und öffentliche'!Z89+Landwirtschaft!Z89+Fischerei!Z89</f>
        <v>8135.5</v>
      </c>
      <c r="AA83" s="8">
        <f>'Handel und öffentliche'!AA89+Landwirtschaft!AA89+Fischerei!AA89</f>
        <v>8047.3969999999999</v>
      </c>
      <c r="AB83" s="8">
        <f>'Handel und öffentliche'!AB89+Landwirtschaft!AB89+Fischerei!AB89</f>
        <v>7850.7639999999992</v>
      </c>
      <c r="AC83" s="8">
        <f>'Handel und öffentliche'!AC89+Landwirtschaft!AC89+Fischerei!AC89</f>
        <v>8237.1540000000005</v>
      </c>
      <c r="AD83" s="8">
        <f>'Handel und öffentliche'!AD89+Landwirtschaft!AD89+Fischerei!AD89</f>
        <v>8654.8680000000004</v>
      </c>
      <c r="AE83" s="8">
        <f>'Handel und öffentliche'!AE89+Landwirtschaft!AE89+Fischerei!AE89</f>
        <v>8839.3339999999989</v>
      </c>
      <c r="AF83" s="8">
        <f>'Handel und öffentliche'!AF89+Landwirtschaft!AF89+Fischerei!AF89</f>
        <v>8590.4509999999991</v>
      </c>
    </row>
    <row r="84" spans="1:32" x14ac:dyDescent="0.25">
      <c r="A84" s="6" t="s">
        <v>22</v>
      </c>
      <c r="B84" s="6" t="s">
        <v>43</v>
      </c>
      <c r="C84" s="8">
        <f>'Handel und öffentliche'!C90+Landwirtschaft!C90+Fischerei!C90</f>
        <v>3865.6889999999999</v>
      </c>
      <c r="D84" s="8">
        <f>'Handel und öffentliche'!D90+Landwirtschaft!D90+Fischerei!D90</f>
        <v>4542.5339999999997</v>
      </c>
      <c r="E84" s="8">
        <f>'Handel und öffentliche'!E90+Landwirtschaft!E90+Fischerei!E90</f>
        <v>2218.933</v>
      </c>
      <c r="F84" s="8">
        <f>'Handel und öffentliche'!F90+Landwirtschaft!F90+Fischerei!F90</f>
        <v>2170.0880000000002</v>
      </c>
      <c r="G84" s="8">
        <f>'Handel und öffentliche'!G90+Landwirtschaft!G90+Fischerei!G90</f>
        <v>2037.511</v>
      </c>
      <c r="H84" s="8">
        <f>'Handel und öffentliche'!H90+Landwirtschaft!H90+Fischerei!H90</f>
        <v>1856.0889999999999</v>
      </c>
      <c r="I84" s="8">
        <f>'Handel und öffentliche'!I90+Landwirtschaft!I90+Fischerei!I90</f>
        <v>1486.2670000000001</v>
      </c>
      <c r="J84" s="8">
        <f>'Handel und öffentliche'!J90+Landwirtschaft!J90+Fischerei!J90</f>
        <v>1029.2169999999999</v>
      </c>
      <c r="K84" s="8">
        <f>'Handel und öffentliche'!K90+Landwirtschaft!K90+Fischerei!K90</f>
        <v>1044.9199999999998</v>
      </c>
      <c r="L84" s="8">
        <f>'Handel und öffentliche'!L90+Landwirtschaft!L90+Fischerei!L90</f>
        <v>755.92199999999991</v>
      </c>
      <c r="M84" s="8">
        <f>'Handel und öffentliche'!M90+Landwirtschaft!M90+Fischerei!M90</f>
        <v>527.54600000000005</v>
      </c>
      <c r="N84" s="8">
        <f>'Handel und öffentliche'!N90+Landwirtschaft!N90+Fischerei!N90</f>
        <v>437.01100000000002</v>
      </c>
      <c r="O84" s="8">
        <f>'Handel und öffentliche'!O90+Landwirtschaft!O90+Fischerei!O90</f>
        <v>510.863</v>
      </c>
      <c r="P84" s="8">
        <f>'Handel und öffentliche'!P90+Landwirtschaft!P90+Fischerei!P90</f>
        <v>523.47699999999998</v>
      </c>
      <c r="Q84" s="8">
        <f>'Handel und öffentliche'!Q90+Landwirtschaft!Q90+Fischerei!Q90</f>
        <v>498.24900000000002</v>
      </c>
      <c r="R84" s="8">
        <f>'Handel und öffentliche'!R90+Landwirtschaft!R90+Fischerei!R90</f>
        <v>588.37800000000004</v>
      </c>
      <c r="S84" s="8">
        <f>'Handel und öffentliche'!S90+Landwirtschaft!S90+Fischerei!S90</f>
        <v>790.2</v>
      </c>
      <c r="T84" s="8">
        <f>'Handel und öffentliche'!T90+Landwirtschaft!T90+Fischerei!T90</f>
        <v>573.93200000000002</v>
      </c>
      <c r="U84" s="8">
        <f>'Handel und öffentliche'!U90+Landwirtschaft!U90+Fischerei!U90</f>
        <v>414.64699999999999</v>
      </c>
      <c r="V84" s="8">
        <f>'Handel und öffentliche'!V90+Landwirtschaft!V90+Fischerei!V90</f>
        <v>513.678</v>
      </c>
      <c r="W84" s="8">
        <f>'Handel und öffentliche'!W90+Landwirtschaft!W90+Fischerei!W90</f>
        <v>508.98200000000003</v>
      </c>
      <c r="X84" s="8">
        <f>'Handel und öffentliche'!X90+Landwirtschaft!X90+Fischerei!X90</f>
        <v>599.41800000000001</v>
      </c>
      <c r="Y84" s="8">
        <f>'Handel und öffentliche'!Y90+Landwirtschaft!Y90+Fischerei!Y90</f>
        <v>369.822</v>
      </c>
      <c r="Z84" s="8">
        <f>'Handel und öffentliche'!Z90+Landwirtschaft!Z90+Fischerei!Z90</f>
        <v>453.55600000000004</v>
      </c>
      <c r="AA84" s="8">
        <f>'Handel und öffentliche'!AA90+Landwirtschaft!AA90+Fischerei!AA90</f>
        <v>397.733</v>
      </c>
      <c r="AB84" s="8">
        <f>'Handel und öffentliche'!AB90+Landwirtschaft!AB90+Fischerei!AB90</f>
        <v>320.97699999999998</v>
      </c>
      <c r="AC84" s="8">
        <f>'Handel und öffentliche'!AC90+Landwirtschaft!AC90+Fischerei!AC90</f>
        <v>397.733</v>
      </c>
      <c r="AD84" s="8">
        <f>'Handel und öffentliche'!AD90+Landwirtschaft!AD90+Fischerei!AD90</f>
        <v>408.76400000000001</v>
      </c>
      <c r="AE84" s="8">
        <f>'Handel und öffentliche'!AE90+Landwirtschaft!AE90+Fischerei!AE90</f>
        <v>410.226</v>
      </c>
      <c r="AF84" s="8">
        <f>'Handel und öffentliche'!AF90+Landwirtschaft!AF90+Fischerei!AF90</f>
        <v>352.31099999999998</v>
      </c>
    </row>
    <row r="85" spans="1:32" x14ac:dyDescent="0.25">
      <c r="A85" s="6" t="s">
        <v>22</v>
      </c>
      <c r="B85" s="6" t="s">
        <v>44</v>
      </c>
      <c r="C85" s="8">
        <f>'Handel und öffentliche'!C91+Landwirtschaft!C91+Fischerei!C91</f>
        <v>4382.5</v>
      </c>
      <c r="D85" s="8">
        <f>'Handel und öffentliche'!D91+Landwirtschaft!D91+Fischerei!D91</f>
        <v>4692.5</v>
      </c>
      <c r="E85" s="8">
        <f>'Handel und öffentliche'!E91+Landwirtschaft!E91+Fischerei!E91</f>
        <v>2161</v>
      </c>
      <c r="F85" s="8">
        <f>'Handel und öffentliche'!F91+Landwirtschaft!F91+Fischerei!F91</f>
        <v>903.75</v>
      </c>
      <c r="G85" s="8">
        <f>'Handel und öffentliche'!G91+Landwirtschaft!G91+Fischerei!G91</f>
        <v>1161.5</v>
      </c>
      <c r="H85" s="8">
        <f>'Handel und öffentliche'!H91+Landwirtschaft!H91+Fischerei!H91</f>
        <v>1254.5</v>
      </c>
      <c r="I85" s="8">
        <f>'Handel und öffentliche'!I91+Landwirtschaft!I91+Fischerei!I91</f>
        <v>752.5</v>
      </c>
      <c r="J85" s="8">
        <f>'Handel und öffentliche'!J91+Landwirtschaft!J91+Fischerei!J91</f>
        <v>852</v>
      </c>
      <c r="K85" s="8">
        <f>'Handel und öffentliche'!K91+Landwirtschaft!K91+Fischerei!K91</f>
        <v>580.5</v>
      </c>
      <c r="L85" s="8">
        <f>'Handel und öffentliche'!L91+Landwirtschaft!L91+Fischerei!L91</f>
        <v>708.25</v>
      </c>
      <c r="M85" s="8">
        <f>'Handel und öffentliche'!M91+Landwirtschaft!M91+Fischerei!M91</f>
        <v>638</v>
      </c>
      <c r="N85" s="8">
        <f>'Handel und öffentliche'!N91+Landwirtschaft!N91+Fischerei!N91</f>
        <v>718.75</v>
      </c>
      <c r="O85" s="8">
        <f>'Handel und öffentliche'!O91+Landwirtschaft!O91+Fischerei!O91</f>
        <v>772.25</v>
      </c>
      <c r="P85" s="8">
        <f>'Handel und öffentliche'!P91+Landwirtschaft!P91+Fischerei!P91</f>
        <v>772.5</v>
      </c>
      <c r="Q85" s="8">
        <f>'Handel und öffentliche'!Q91+Landwirtschaft!Q91+Fischerei!Q91</f>
        <v>957.25</v>
      </c>
      <c r="R85" s="8">
        <f>'Handel und öffentliche'!R91+Landwirtschaft!R91+Fischerei!R91</f>
        <v>919.25</v>
      </c>
      <c r="S85" s="8">
        <f>'Handel und öffentliche'!S91+Landwirtschaft!S91+Fischerei!S91</f>
        <v>1065</v>
      </c>
      <c r="T85" s="8">
        <f>'Handel und öffentliche'!T91+Landwirtschaft!T91+Fischerei!T91</f>
        <v>1302.5</v>
      </c>
      <c r="U85" s="8">
        <f>'Handel und öffentliche'!U91+Landwirtschaft!U91+Fischerei!U91</f>
        <v>1195.25</v>
      </c>
      <c r="V85" s="8">
        <f>'Handel und öffentliche'!V91+Landwirtschaft!V91+Fischerei!V91</f>
        <v>1037.25</v>
      </c>
      <c r="W85" s="8">
        <f>'Handel und öffentliche'!W91+Landwirtschaft!W91+Fischerei!W91</f>
        <v>1135</v>
      </c>
      <c r="X85" s="8">
        <f>'Handel und öffentliche'!X91+Landwirtschaft!X91+Fischerei!X91</f>
        <v>1053</v>
      </c>
      <c r="Y85" s="8">
        <f>'Handel und öffentliche'!Y91+Landwirtschaft!Y91+Fischerei!Y91</f>
        <v>1056.75</v>
      </c>
      <c r="Z85" s="8">
        <f>'Handel und öffentliche'!Z91+Landwirtschaft!Z91+Fischerei!Z91</f>
        <v>1032.75</v>
      </c>
      <c r="AA85" s="8">
        <f>'Handel und öffentliche'!AA91+Landwirtschaft!AA91+Fischerei!AA91</f>
        <v>868.5</v>
      </c>
      <c r="AB85" s="8">
        <f>'Handel und öffentliche'!AB91+Landwirtschaft!AB91+Fischerei!AB91</f>
        <v>957.5</v>
      </c>
      <c r="AC85" s="8">
        <f>'Handel und öffentliche'!AC91+Landwirtschaft!AC91+Fischerei!AC91</f>
        <v>1011</v>
      </c>
      <c r="AD85" s="8">
        <f>'Handel und öffentliche'!AD91+Landwirtschaft!AD91+Fischerei!AD91</f>
        <v>1053.7629999999999</v>
      </c>
      <c r="AE85" s="8">
        <f>'Handel und öffentliche'!AE91+Landwirtschaft!AE91+Fischerei!AE91</f>
        <v>1093.492</v>
      </c>
      <c r="AF85" s="8">
        <f>'Handel und öffentliche'!AF91+Landwirtschaft!AF91+Fischerei!AF91</f>
        <v>1084.7719999999999</v>
      </c>
    </row>
    <row r="86" spans="1:32" x14ac:dyDescent="0.25">
      <c r="A86" s="6" t="s">
        <v>22</v>
      </c>
      <c r="B86" s="6" t="s">
        <v>45</v>
      </c>
      <c r="C86" s="8">
        <f>'Handel und öffentliche'!C92+Landwirtschaft!C92+Fischerei!C92</f>
        <v>8687.9919999999984</v>
      </c>
      <c r="D86" s="8">
        <f>'Handel und öffentliche'!D92+Landwirtschaft!D92+Fischerei!D92</f>
        <v>7659.2280000000001</v>
      </c>
      <c r="E86" s="8">
        <f>'Handel und öffentliche'!E92+Landwirtschaft!E92+Fischerei!E92</f>
        <v>3643.2750000000001</v>
      </c>
      <c r="F86" s="8">
        <f>'Handel und öffentliche'!F92+Landwirtschaft!F92+Fischerei!F92</f>
        <v>3152.8720000000003</v>
      </c>
      <c r="G86" s="8">
        <f>'Handel und öffentliche'!G92+Landwirtschaft!G92+Fischerei!G92</f>
        <v>2849.0439999999999</v>
      </c>
      <c r="H86" s="8">
        <f>'Handel und öffentliche'!H92+Landwirtschaft!H92+Fischerei!H92</f>
        <v>2472.1530000000002</v>
      </c>
      <c r="I86" s="8">
        <f>'Handel und öffentliche'!I92+Landwirtschaft!I92+Fischerei!I92</f>
        <v>2209.8450000000003</v>
      </c>
      <c r="J86" s="8">
        <f>'Handel und öffentliche'!J92+Landwirtschaft!J92+Fischerei!J92</f>
        <v>1589.875</v>
      </c>
      <c r="K86" s="8">
        <f>'Handel und öffentliche'!K92+Landwirtschaft!K92+Fischerei!K92</f>
        <v>1376.144</v>
      </c>
      <c r="L86" s="8">
        <f>'Handel und öffentliche'!L92+Landwirtschaft!L92+Fischerei!L92</f>
        <v>1021.25</v>
      </c>
      <c r="M86" s="8">
        <f>'Handel und öffentliche'!M92+Landwirtschaft!M92+Fischerei!M92</f>
        <v>682.87200000000007</v>
      </c>
      <c r="N86" s="8">
        <f>'Handel und öffentliche'!N92+Landwirtschaft!N92+Fischerei!N92</f>
        <v>519.4190000000001</v>
      </c>
      <c r="O86" s="8">
        <f>'Handel und öffentliche'!O92+Landwirtschaft!O92+Fischerei!O92</f>
        <v>567.73</v>
      </c>
      <c r="P86" s="8">
        <f>'Handel und öffentliche'!P92+Landwirtschaft!P92+Fischerei!P92</f>
        <v>554.745</v>
      </c>
      <c r="Q86" s="8">
        <f>'Handel und öffentliche'!Q92+Landwirtschaft!Q92+Fischerei!Q92</f>
        <v>556.30000000000007</v>
      </c>
      <c r="R86" s="8">
        <f>'Handel und öffentliche'!R92+Landwirtschaft!R92+Fischerei!R92</f>
        <v>581.54200000000003</v>
      </c>
      <c r="S86" s="8">
        <f>'Handel und öffentliche'!S92+Landwirtschaft!S92+Fischerei!S92</f>
        <v>559.65499999999997</v>
      </c>
      <c r="T86" s="8">
        <f>'Handel und öffentliche'!T92+Landwirtschaft!T92+Fischerei!T92</f>
        <v>574.09799999999996</v>
      </c>
      <c r="U86" s="8">
        <f>'Handel und öffentliche'!U92+Landwirtschaft!U92+Fischerei!U92</f>
        <v>597.09500000000003</v>
      </c>
      <c r="V86" s="8">
        <f>'Handel und öffentliche'!V92+Landwirtschaft!V92+Fischerei!V92</f>
        <v>514.18399999999997</v>
      </c>
      <c r="W86" s="8">
        <f>'Handel und öffentliche'!W92+Landwirtschaft!W92+Fischerei!W92</f>
        <v>573.84199999999998</v>
      </c>
      <c r="X86" s="8">
        <f>'Handel und öffentliche'!X92+Landwirtschaft!X92+Fischerei!X92</f>
        <v>609.74700000000007</v>
      </c>
      <c r="Y86" s="8">
        <f>'Handel und öffentliche'!Y92+Landwirtschaft!Y92+Fischerei!Y92</f>
        <v>610.6400000000001</v>
      </c>
      <c r="Z86" s="8">
        <f>'Handel und öffentliche'!Z92+Landwirtschaft!Z92+Fischerei!Z92</f>
        <v>599.61700000000008</v>
      </c>
      <c r="AA86" s="8">
        <f>'Handel und öffentliche'!AA92+Landwirtschaft!AA92+Fischerei!AA92</f>
        <v>660.28499999999997</v>
      </c>
      <c r="AB86" s="8">
        <f>'Handel und öffentliche'!AB92+Landwirtschaft!AB92+Fischerei!AB92</f>
        <v>548.78600000000006</v>
      </c>
      <c r="AC86" s="8">
        <f>'Handel und öffentliche'!AC92+Landwirtschaft!AC92+Fischerei!AC92</f>
        <v>586.10799999999995</v>
      </c>
      <c r="AD86" s="8">
        <f>'Handel und öffentliche'!AD92+Landwirtschaft!AD92+Fischerei!AD92</f>
        <v>606.85299999999995</v>
      </c>
      <c r="AE86" s="8">
        <f>'Handel und öffentliche'!AE92+Landwirtschaft!AE92+Fischerei!AE92</f>
        <v>573.78399999999999</v>
      </c>
      <c r="AF86" s="8">
        <f>'Handel und öffentliche'!AF92+Landwirtschaft!AF92+Fischerei!AF92</f>
        <v>631.72099999999989</v>
      </c>
    </row>
    <row r="87" spans="1:32" x14ac:dyDescent="0.25">
      <c r="A87" s="6" t="s">
        <v>22</v>
      </c>
      <c r="B87" s="6" t="s">
        <v>46</v>
      </c>
      <c r="C87" s="8">
        <f>'Handel und öffentliche'!C93+Landwirtschaft!C93+Fischerei!C93</f>
        <v>523.88800000000003</v>
      </c>
      <c r="D87" s="8">
        <f>'Handel und öffentliche'!D93+Landwirtschaft!D93+Fischerei!D93</f>
        <v>434.72200000000004</v>
      </c>
      <c r="E87" s="8">
        <f>'Handel und öffentliche'!E93+Landwirtschaft!E93+Fischerei!E93</f>
        <v>381.94499999999999</v>
      </c>
      <c r="F87" s="8">
        <f>'Handel und öffentliche'!F93+Landwirtschaft!F93+Fischerei!F93</f>
        <v>318.61099999999999</v>
      </c>
      <c r="G87" s="8">
        <f>'Handel und öffentliche'!G93+Landwirtschaft!G93+Fischerei!G93</f>
        <v>488.61099999999999</v>
      </c>
      <c r="H87" s="8">
        <f>'Handel und öffentliche'!H93+Landwirtschaft!H93+Fischerei!H93</f>
        <v>365.27799999999996</v>
      </c>
      <c r="I87" s="8">
        <f>'Handel und öffentliche'!I93+Landwirtschaft!I93+Fischerei!I93</f>
        <v>458.05600000000004</v>
      </c>
      <c r="J87" s="8">
        <f>'Handel und öffentliche'!J93+Landwirtschaft!J93+Fischerei!J93</f>
        <v>420.55499999999995</v>
      </c>
      <c r="K87" s="8">
        <f>'Handel und öffentliche'!K93+Landwirtschaft!K93+Fischerei!K93</f>
        <v>487.77800000000002</v>
      </c>
      <c r="L87" s="8">
        <f>'Handel und öffentliche'!L93+Landwirtschaft!L93+Fischerei!L93</f>
        <v>611.66600000000005</v>
      </c>
      <c r="M87" s="8">
        <f>'Handel und öffentliche'!M93+Landwirtschaft!M93+Fischerei!M93</f>
        <v>548.61199999999997</v>
      </c>
      <c r="N87" s="8">
        <f>'Handel und öffentliche'!N93+Landwirtschaft!N93+Fischerei!N93</f>
        <v>566.94500000000005</v>
      </c>
      <c r="O87" s="8">
        <f>'Handel und öffentliche'!O93+Landwirtschaft!O93+Fischerei!O93</f>
        <v>578.33299999999997</v>
      </c>
      <c r="P87" s="8">
        <f>'Handel und öffentliche'!P93+Landwirtschaft!P93+Fischerei!P93</f>
        <v>548.05600000000004</v>
      </c>
      <c r="Q87" s="8">
        <f>'Handel und öffentliche'!Q93+Landwirtschaft!Q93+Fischerei!Q93</f>
        <v>456.11099999999999</v>
      </c>
      <c r="R87" s="8">
        <f>'Handel und öffentliche'!R93+Landwirtschaft!R93+Fischerei!R93</f>
        <v>442.84700000000004</v>
      </c>
      <c r="S87" s="8">
        <f>'Handel und öffentliche'!S93+Landwirtschaft!S93+Fischerei!S93</f>
        <v>439.51400000000001</v>
      </c>
      <c r="T87" s="8">
        <f>'Handel und öffentliche'!T93+Landwirtschaft!T93+Fischerei!T93</f>
        <v>450.625</v>
      </c>
      <c r="U87" s="8">
        <f>'Handel und öffentliche'!U93+Landwirtschaft!U93+Fischerei!U93</f>
        <v>481.27799999999996</v>
      </c>
      <c r="V87" s="8">
        <f>'Handel und öffentliche'!V93+Landwirtschaft!V93+Fischerei!V93</f>
        <v>486.33300000000003</v>
      </c>
      <c r="W87" s="8">
        <f>'Handel und öffentliche'!W93+Landwirtschaft!W93+Fischerei!W93</f>
        <v>499.33400000000006</v>
      </c>
      <c r="X87" s="8">
        <f>'Handel und öffentliche'!X93+Landwirtschaft!X93+Fischerei!X93</f>
        <v>546.83299999999997</v>
      </c>
      <c r="Y87" s="8">
        <f>'Handel und öffentliche'!Y93+Landwirtschaft!Y93+Fischerei!Y93</f>
        <v>549.38900000000001</v>
      </c>
      <c r="Z87" s="8">
        <f>'Handel und öffentliche'!Z93+Landwirtschaft!Z93+Fischerei!Z93</f>
        <v>570.77800000000002</v>
      </c>
      <c r="AA87" s="8">
        <f>'Handel und öffentliche'!AA93+Landwirtschaft!AA93+Fischerei!AA93</f>
        <v>584.38900000000001</v>
      </c>
      <c r="AB87" s="8">
        <f>'Handel und öffentliche'!AB93+Landwirtschaft!AB93+Fischerei!AB93</f>
        <v>572.38900000000001</v>
      </c>
      <c r="AC87" s="8">
        <f>'Handel und öffentliche'!AC93+Landwirtschaft!AC93+Fischerei!AC93</f>
        <v>601</v>
      </c>
      <c r="AD87" s="8">
        <f>'Handel und öffentliche'!AD93+Landwirtschaft!AD93+Fischerei!AD93</f>
        <v>584.678</v>
      </c>
      <c r="AE87" s="8">
        <f>'Handel und öffentliche'!AE93+Landwirtschaft!AE93+Fischerei!AE93</f>
        <v>617.79999999999995</v>
      </c>
      <c r="AF87" s="8">
        <f>'Handel und öffentliche'!AF93+Landwirtschaft!AF93+Fischerei!AF93</f>
        <v>610.22199999999998</v>
      </c>
    </row>
    <row r="88" spans="1:32" x14ac:dyDescent="0.25">
      <c r="A88" s="6" t="s">
        <v>22</v>
      </c>
      <c r="B88" s="6" t="s">
        <v>47</v>
      </c>
      <c r="C88" s="8">
        <f>'Handel und öffentliche'!C94+Landwirtschaft!C94+Fischerei!C94</f>
        <v>4579</v>
      </c>
      <c r="D88" s="8">
        <f>'Handel und öffentliche'!D94+Landwirtschaft!D94+Fischerei!D94</f>
        <v>4604</v>
      </c>
      <c r="E88" s="8">
        <f>'Handel und öffentliche'!E94+Landwirtschaft!E94+Fischerei!E94</f>
        <v>3580</v>
      </c>
      <c r="F88" s="8">
        <f>'Handel und öffentliche'!F94+Landwirtschaft!F94+Fischerei!F94</f>
        <v>2278</v>
      </c>
      <c r="G88" s="8">
        <f>'Handel und öffentliche'!G94+Landwirtschaft!G94+Fischerei!G94</f>
        <v>2073</v>
      </c>
      <c r="H88" s="8">
        <f>'Handel und öffentliche'!H94+Landwirtschaft!H94+Fischerei!H94</f>
        <v>2010</v>
      </c>
      <c r="I88" s="8">
        <f>'Handel und öffentliche'!I94+Landwirtschaft!I94+Fischerei!I94</f>
        <v>2121</v>
      </c>
      <c r="J88" s="8">
        <f>'Handel und öffentliche'!J94+Landwirtschaft!J94+Fischerei!J94</f>
        <v>2150</v>
      </c>
      <c r="K88" s="8">
        <f>'Handel und öffentliche'!K94+Landwirtschaft!K94+Fischerei!K94</f>
        <v>2309</v>
      </c>
      <c r="L88" s="8">
        <f>'Handel und öffentliche'!L94+Landwirtschaft!L94+Fischerei!L94</f>
        <v>2175</v>
      </c>
      <c r="M88" s="8">
        <f>'Handel und öffentliche'!M94+Landwirtschaft!M94+Fischerei!M94</f>
        <v>2060</v>
      </c>
      <c r="N88" s="8">
        <f>'Handel und öffentliche'!N94+Landwirtschaft!N94+Fischerei!N94</f>
        <v>2192</v>
      </c>
      <c r="O88" s="8">
        <f>'Handel und öffentliche'!O94+Landwirtschaft!O94+Fischerei!O94</f>
        <v>2284</v>
      </c>
      <c r="P88" s="8">
        <f>'Handel und öffentliche'!P94+Landwirtschaft!P94+Fischerei!P94</f>
        <v>2541</v>
      </c>
      <c r="Q88" s="8">
        <f>'Handel und öffentliche'!Q94+Landwirtschaft!Q94+Fischerei!Q94</f>
        <v>2724</v>
      </c>
      <c r="R88" s="8">
        <f>'Handel und öffentliche'!R94+Landwirtschaft!R94+Fischerei!R94</f>
        <v>2879</v>
      </c>
      <c r="S88" s="8">
        <f>'Handel und öffentliche'!S94+Landwirtschaft!S94+Fischerei!S94</f>
        <v>3034</v>
      </c>
      <c r="T88" s="8">
        <f>'Handel und öffentliche'!T94+Landwirtschaft!T94+Fischerei!T94</f>
        <v>3219</v>
      </c>
      <c r="U88" s="8">
        <f>'Handel und öffentliche'!U94+Landwirtschaft!U94+Fischerei!U94</f>
        <v>3437</v>
      </c>
      <c r="V88" s="8">
        <f>'Handel und öffentliche'!V94+Landwirtschaft!V94+Fischerei!V94</f>
        <v>3139</v>
      </c>
      <c r="W88" s="8">
        <f>'Handel und öffentliche'!W94+Landwirtschaft!W94+Fischerei!W94</f>
        <v>3012</v>
      </c>
      <c r="X88" s="8">
        <f>'Handel und öffentliche'!X94+Landwirtschaft!X94+Fischerei!X94</f>
        <v>3120</v>
      </c>
      <c r="Y88" s="8">
        <f>'Handel und öffentliche'!Y94+Landwirtschaft!Y94+Fischerei!Y94</f>
        <v>3296</v>
      </c>
      <c r="Z88" s="8">
        <f>'Handel und öffentliche'!Z94+Landwirtschaft!Z94+Fischerei!Z94</f>
        <v>3304</v>
      </c>
      <c r="AA88" s="8">
        <f>'Handel und öffentliche'!AA94+Landwirtschaft!AA94+Fischerei!AA94</f>
        <v>3399</v>
      </c>
      <c r="AB88" s="8">
        <f>'Handel und öffentliche'!AB94+Landwirtschaft!AB94+Fischerei!AB94</f>
        <v>3302</v>
      </c>
      <c r="AC88" s="8">
        <f>'Handel und öffentliche'!AC94+Landwirtschaft!AC94+Fischerei!AC94</f>
        <v>3486</v>
      </c>
      <c r="AD88" s="8">
        <f>'Handel und öffentliche'!AD94+Landwirtschaft!AD94+Fischerei!AD94</f>
        <v>3512</v>
      </c>
      <c r="AE88" s="8">
        <f>'Handel und öffentliche'!AE94+Landwirtschaft!AE94+Fischerei!AE94</f>
        <v>3648.2999999999997</v>
      </c>
      <c r="AF88" s="8">
        <f>'Handel und öffentliche'!AF94+Landwirtschaft!AF94+Fischerei!AF94</f>
        <v>3756.8999999999996</v>
      </c>
    </row>
    <row r="89" spans="1:32" x14ac:dyDescent="0.25">
      <c r="A89" s="6" t="s">
        <v>23</v>
      </c>
      <c r="B89" s="6" t="s">
        <v>42</v>
      </c>
      <c r="C89" s="8">
        <f>'Handel und öffentliche'!C95+Landwirtschaft!C95+Fischerei!C95</f>
        <v>768.00700000000006</v>
      </c>
      <c r="D89" s="8">
        <f>'Handel und öffentliche'!D95+Landwirtschaft!D95+Fischerei!D95</f>
        <v>831.80799999999999</v>
      </c>
      <c r="E89" s="8">
        <f>'Handel und öffentliche'!E95+Landwirtschaft!E95+Fischerei!E95</f>
        <v>856.80799999999999</v>
      </c>
      <c r="F89" s="8">
        <f>'Handel und öffentliche'!F95+Landwirtschaft!F95+Fischerei!F95</f>
        <v>908.00700000000006</v>
      </c>
      <c r="G89" s="8">
        <f>'Handel und öffentliche'!G95+Landwirtschaft!G95+Fischerei!G95</f>
        <v>925.80799999999999</v>
      </c>
      <c r="H89" s="8">
        <f>'Handel und öffentliche'!H95+Landwirtschaft!H95+Fischerei!H95</f>
        <v>950.00700000000006</v>
      </c>
      <c r="I89" s="8">
        <f>'Handel und öffentliche'!I95+Landwirtschaft!I95+Fischerei!I95</f>
        <v>1008.808</v>
      </c>
      <c r="J89" s="8">
        <f>'Handel und öffentliche'!J95+Landwirtschaft!J95+Fischerei!J95</f>
        <v>1016.61</v>
      </c>
      <c r="K89" s="8">
        <f>'Handel und öffentliche'!K95+Landwirtschaft!K95+Fischerei!K95</f>
        <v>1102.444</v>
      </c>
      <c r="L89" s="8">
        <f>'Handel und öffentliche'!L95+Landwirtschaft!L95+Fischerei!L95</f>
        <v>1167.1569999999999</v>
      </c>
      <c r="M89" s="8">
        <f>'Handel und öffentliche'!M95+Landwirtschaft!M95+Fischerei!M95</f>
        <v>4427.84</v>
      </c>
      <c r="N89" s="8">
        <f>'Handel und öffentliche'!N95+Landwirtschaft!N95+Fischerei!N95</f>
        <v>4510.8239999999996</v>
      </c>
      <c r="O89" s="8">
        <f>'Handel und öffentliche'!O95+Landwirtschaft!O95+Fischerei!O95</f>
        <v>4270.7349999999997</v>
      </c>
      <c r="P89" s="8">
        <f>'Handel und öffentliche'!P95+Landwirtschaft!P95+Fischerei!P95</f>
        <v>4821.57</v>
      </c>
      <c r="Q89" s="8">
        <f>'Handel und öffentliche'!Q95+Landwirtschaft!Q95+Fischerei!Q95</f>
        <v>4569.5649999999996</v>
      </c>
      <c r="R89" s="8">
        <f>'Handel und öffentliche'!R95+Landwirtschaft!R95+Fischerei!R95</f>
        <v>4530.6210000000001</v>
      </c>
      <c r="S89" s="8">
        <f>'Handel und öffentliche'!S95+Landwirtschaft!S95+Fischerei!S95</f>
        <v>4547.6729999999998</v>
      </c>
      <c r="T89" s="8">
        <f>'Handel und öffentliche'!T95+Landwirtschaft!T95+Fischerei!T95</f>
        <v>4572.384</v>
      </c>
      <c r="U89" s="8">
        <f>'Handel und öffentliche'!U95+Landwirtschaft!U95+Fischerei!U95</f>
        <v>4795.4039999999995</v>
      </c>
      <c r="V89" s="8">
        <f>'Handel und öffentliche'!V95+Landwirtschaft!V95+Fischerei!V95</f>
        <v>4718.1329999999998</v>
      </c>
      <c r="W89" s="8">
        <f>'Handel und öffentliche'!W95+Landwirtschaft!W95+Fischerei!W95</f>
        <v>5273.2509999999993</v>
      </c>
      <c r="X89" s="8">
        <f>'Handel und öffentliche'!X95+Landwirtschaft!X95+Fischerei!X95</f>
        <v>4391.192</v>
      </c>
      <c r="Y89" s="8">
        <f>'Handel und öffentliche'!Y95+Landwirtschaft!Y95+Fischerei!Y95</f>
        <v>4902.1610000000001</v>
      </c>
      <c r="Z89" s="8">
        <f>'Handel und öffentliche'!Z95+Landwirtschaft!Z95+Fischerei!Z95</f>
        <v>5082.4959999999992</v>
      </c>
      <c r="AA89" s="8">
        <f>'Handel und öffentliche'!AA95+Landwirtschaft!AA95+Fischerei!AA95</f>
        <v>4491.29</v>
      </c>
      <c r="AB89" s="8">
        <f>'Handel und öffentliche'!AB95+Landwirtschaft!AB95+Fischerei!AB95</f>
        <v>4906.79</v>
      </c>
      <c r="AC89" s="8">
        <f>'Handel und öffentliche'!AC95+Landwirtschaft!AC95+Fischerei!AC95</f>
        <v>4989.902</v>
      </c>
      <c r="AD89" s="8">
        <f>'Handel und öffentliche'!AD95+Landwirtschaft!AD95+Fischerei!AD95</f>
        <v>5582.3249999999998</v>
      </c>
      <c r="AE89" s="8">
        <f>'Handel und öffentliche'!AE95+Landwirtschaft!AE95+Fischerei!AE95</f>
        <v>5834.7179999999998</v>
      </c>
      <c r="AF89" s="8">
        <f>'Handel und öffentliche'!AF95+Landwirtschaft!AF95+Fischerei!AF95</f>
        <v>6440.74</v>
      </c>
    </row>
    <row r="90" spans="1:32" x14ac:dyDescent="0.25">
      <c r="A90" s="6" t="s">
        <v>23</v>
      </c>
      <c r="B90" s="6" t="s">
        <v>43</v>
      </c>
      <c r="C90" s="8">
        <f>'Handel und öffentliche'!C96+Landwirtschaft!C96+Fischerei!C96</f>
        <v>0</v>
      </c>
      <c r="D90" s="8">
        <f>'Handel und öffentliche'!D96+Landwirtschaft!D96+Fischerei!D96</f>
        <v>0</v>
      </c>
      <c r="E90" s="8">
        <f>'Handel und öffentliche'!E96+Landwirtschaft!E96+Fischerei!E96</f>
        <v>0</v>
      </c>
      <c r="F90" s="8">
        <f>'Handel und öffentliche'!F96+Landwirtschaft!F96+Fischerei!F96</f>
        <v>0</v>
      </c>
      <c r="G90" s="8">
        <f>'Handel und öffentliche'!G96+Landwirtschaft!G96+Fischerei!G96</f>
        <v>0</v>
      </c>
      <c r="H90" s="8">
        <f>'Handel und öffentliche'!H96+Landwirtschaft!H96+Fischerei!H96</f>
        <v>0</v>
      </c>
      <c r="I90" s="8">
        <f>'Handel und öffentliche'!I96+Landwirtschaft!I96+Fischerei!I96</f>
        <v>0</v>
      </c>
      <c r="J90" s="8">
        <f>'Handel und öffentliche'!J96+Landwirtschaft!J96+Fischerei!J96</f>
        <v>0</v>
      </c>
      <c r="K90" s="8">
        <f>'Handel und öffentliche'!K96+Landwirtschaft!K96+Fischerei!K96</f>
        <v>0</v>
      </c>
      <c r="L90" s="8">
        <f>'Handel und öffentliche'!L96+Landwirtschaft!L96+Fischerei!L96</f>
        <v>0</v>
      </c>
      <c r="M90" s="8">
        <f>'Handel und öffentliche'!M96+Landwirtschaft!M96+Fischerei!M96</f>
        <v>0</v>
      </c>
      <c r="N90" s="8">
        <f>'Handel und öffentliche'!N96+Landwirtschaft!N96+Fischerei!N96</f>
        <v>0</v>
      </c>
      <c r="O90" s="8">
        <f>'Handel und öffentliche'!O96+Landwirtschaft!O96+Fischerei!O96</f>
        <v>0</v>
      </c>
      <c r="P90" s="8">
        <f>'Handel und öffentliche'!P96+Landwirtschaft!P96+Fischerei!P96</f>
        <v>0</v>
      </c>
      <c r="Q90" s="8">
        <f>'Handel und öffentliche'!Q96+Landwirtschaft!Q96+Fischerei!Q96</f>
        <v>0</v>
      </c>
      <c r="R90" s="8">
        <f>'Handel und öffentliche'!R96+Landwirtschaft!R96+Fischerei!R96</f>
        <v>0</v>
      </c>
      <c r="S90" s="8">
        <f>'Handel und öffentliche'!S96+Landwirtschaft!S96+Fischerei!S96</f>
        <v>0</v>
      </c>
      <c r="T90" s="8">
        <f>'Handel und öffentliche'!T96+Landwirtschaft!T96+Fischerei!T96</f>
        <v>0</v>
      </c>
      <c r="U90" s="8">
        <f>'Handel und öffentliche'!U96+Landwirtschaft!U96+Fischerei!U96</f>
        <v>0</v>
      </c>
      <c r="V90" s="8">
        <f>'Handel und öffentliche'!V96+Landwirtschaft!V96+Fischerei!V96</f>
        <v>0</v>
      </c>
      <c r="W90" s="8">
        <f>'Handel und öffentliche'!W96+Landwirtschaft!W96+Fischerei!W96</f>
        <v>0</v>
      </c>
      <c r="X90" s="8">
        <f>'Handel und öffentliche'!X96+Landwirtschaft!X96+Fischerei!X96</f>
        <v>0</v>
      </c>
      <c r="Y90" s="8">
        <f>'Handel und öffentliche'!Y96+Landwirtschaft!Y96+Fischerei!Y96</f>
        <v>0</v>
      </c>
      <c r="Z90" s="8">
        <f>'Handel und öffentliche'!Z96+Landwirtschaft!Z96+Fischerei!Z96</f>
        <v>0</v>
      </c>
      <c r="AA90" s="8">
        <f>'Handel und öffentliche'!AA96+Landwirtschaft!AA96+Fischerei!AA96</f>
        <v>0</v>
      </c>
      <c r="AB90" s="8">
        <f>'Handel und öffentliche'!AB96+Landwirtschaft!AB96+Fischerei!AB96</f>
        <v>0</v>
      </c>
      <c r="AC90" s="8">
        <f>'Handel und öffentliche'!AC96+Landwirtschaft!AC96+Fischerei!AC96</f>
        <v>0</v>
      </c>
      <c r="AD90" s="8">
        <f>'Handel und öffentliche'!AD96+Landwirtschaft!AD96+Fischerei!AD96</f>
        <v>0</v>
      </c>
      <c r="AE90" s="8">
        <f>'Handel und öffentliche'!AE96+Landwirtschaft!AE96+Fischerei!AE96</f>
        <v>0</v>
      </c>
      <c r="AF90" s="8">
        <f>'Handel und öffentliche'!AF96+Landwirtschaft!AF96+Fischerei!AF96</f>
        <v>0</v>
      </c>
    </row>
    <row r="91" spans="1:32" x14ac:dyDescent="0.25">
      <c r="A91" s="6" t="s">
        <v>23</v>
      </c>
      <c r="B91" s="6" t="s">
        <v>44</v>
      </c>
      <c r="C91" s="8">
        <f>'Handel und öffentliche'!C97+Landwirtschaft!C97+Fischerei!C97</f>
        <v>0</v>
      </c>
      <c r="D91" s="8">
        <f>'Handel und öffentliche'!D97+Landwirtschaft!D97+Fischerei!D97</f>
        <v>0</v>
      </c>
      <c r="E91" s="8">
        <f>'Handel und öffentliche'!E97+Landwirtschaft!E97+Fischerei!E97</f>
        <v>0</v>
      </c>
      <c r="F91" s="8">
        <f>'Handel und öffentliche'!F97+Landwirtschaft!F97+Fischerei!F97</f>
        <v>0</v>
      </c>
      <c r="G91" s="8">
        <f>'Handel und öffentliche'!G97+Landwirtschaft!G97+Fischerei!G97</f>
        <v>0</v>
      </c>
      <c r="H91" s="8">
        <f>'Handel und öffentliche'!H97+Landwirtschaft!H97+Fischerei!H97</f>
        <v>0</v>
      </c>
      <c r="I91" s="8">
        <f>'Handel und öffentliche'!I97+Landwirtschaft!I97+Fischerei!I97</f>
        <v>0</v>
      </c>
      <c r="J91" s="8">
        <f>'Handel und öffentliche'!J97+Landwirtschaft!J97+Fischerei!J97</f>
        <v>0</v>
      </c>
      <c r="K91" s="8">
        <f>'Handel und öffentliche'!K97+Landwirtschaft!K97+Fischerei!K97</f>
        <v>0</v>
      </c>
      <c r="L91" s="8">
        <f>'Handel und öffentliche'!L97+Landwirtschaft!L97+Fischerei!L97</f>
        <v>0</v>
      </c>
      <c r="M91" s="8">
        <f>'Handel und öffentliche'!M97+Landwirtschaft!M97+Fischerei!M97</f>
        <v>1727.6189999999999</v>
      </c>
      <c r="N91" s="8">
        <f>'Handel und öffentliche'!N97+Landwirtschaft!N97+Fischerei!N97</f>
        <v>1250.633</v>
      </c>
      <c r="O91" s="8">
        <f>'Handel und öffentliche'!O97+Landwirtschaft!O97+Fischerei!O97</f>
        <v>1364.2270000000001</v>
      </c>
      <c r="P91" s="8">
        <f>'Handel und öffentliche'!P97+Landwirtschaft!P97+Fischerei!P97</f>
        <v>1459.3870000000002</v>
      </c>
      <c r="Q91" s="8">
        <f>'Handel und öffentliche'!Q97+Landwirtschaft!Q97+Fischerei!Q97</f>
        <v>1291.307</v>
      </c>
      <c r="R91" s="8">
        <f>'Handel und öffentliche'!R97+Landwirtschaft!R97+Fischerei!R97</f>
        <v>1136.6690000000001</v>
      </c>
      <c r="S91" s="8">
        <f>'Handel und öffentliche'!S97+Landwirtschaft!S97+Fischerei!S97</f>
        <v>1383.1309999999999</v>
      </c>
      <c r="T91" s="8">
        <f>'Handel und öffentliche'!T97+Landwirtschaft!T97+Fischerei!T97</f>
        <v>1200.154</v>
      </c>
      <c r="U91" s="8">
        <f>'Handel und öffentliche'!U97+Landwirtschaft!U97+Fischerei!U97</f>
        <v>1450.3219999999999</v>
      </c>
      <c r="V91" s="8">
        <f>'Handel und öffentliche'!V97+Landwirtschaft!V97+Fischerei!V97</f>
        <v>1465.2149999999999</v>
      </c>
      <c r="W91" s="8">
        <f>'Handel und öffentliche'!W97+Landwirtschaft!W97+Fischerei!W97</f>
        <v>1586.365</v>
      </c>
      <c r="X91" s="8">
        <f>'Handel und öffentliche'!X97+Landwirtschaft!X97+Fischerei!X97</f>
        <v>949.68299999999999</v>
      </c>
      <c r="Y91" s="8">
        <f>'Handel und öffentliche'!Y97+Landwirtschaft!Y97+Fischerei!Y97</f>
        <v>1402.2860000000001</v>
      </c>
      <c r="Z91" s="8">
        <f>'Handel und öffentliche'!Z97+Landwirtschaft!Z97+Fischerei!Z97</f>
        <v>1365.35</v>
      </c>
      <c r="AA91" s="8">
        <f>'Handel und öffentliche'!AA97+Landwirtschaft!AA97+Fischerei!AA97</f>
        <v>1131.471</v>
      </c>
      <c r="AB91" s="8">
        <f>'Handel und öffentliche'!AB97+Landwirtschaft!AB97+Fischerei!AB97</f>
        <v>1204.2660000000001</v>
      </c>
      <c r="AC91" s="8">
        <f>'Handel und öffentliche'!AC97+Landwirtschaft!AC97+Fischerei!AC97</f>
        <v>1357.5650000000001</v>
      </c>
      <c r="AD91" s="8">
        <f>'Handel und öffentliche'!AD97+Landwirtschaft!AD97+Fischerei!AD97</f>
        <v>1046.2750000000001</v>
      </c>
      <c r="AE91" s="8">
        <f>'Handel und öffentliche'!AE97+Landwirtschaft!AE97+Fischerei!AE97</f>
        <v>1183.9390000000001</v>
      </c>
      <c r="AF91" s="8">
        <f>'Handel und öffentliche'!AF97+Landwirtschaft!AF97+Fischerei!AF97</f>
        <v>1244.9380000000001</v>
      </c>
    </row>
    <row r="92" spans="1:32" x14ac:dyDescent="0.25">
      <c r="A92" s="6" t="s">
        <v>23</v>
      </c>
      <c r="B92" s="6" t="s">
        <v>45</v>
      </c>
      <c r="C92" s="8">
        <f>'Handel und öffentliche'!C98+Landwirtschaft!C98+Fischerei!C98</f>
        <v>59.006999999999998</v>
      </c>
      <c r="D92" s="8">
        <f>'Handel und öffentliche'!D98+Landwirtschaft!D98+Fischerei!D98</f>
        <v>70.808000000000007</v>
      </c>
      <c r="E92" s="8">
        <f>'Handel und öffentliche'!E98+Landwirtschaft!E98+Fischerei!E98</f>
        <v>70.808000000000007</v>
      </c>
      <c r="F92" s="8">
        <f>'Handel und öffentliche'!F98+Landwirtschaft!F98+Fischerei!F98</f>
        <v>59.006999999999998</v>
      </c>
      <c r="G92" s="8">
        <f>'Handel und öffentliche'!G98+Landwirtschaft!G98+Fischerei!G98</f>
        <v>70.808000000000007</v>
      </c>
      <c r="H92" s="8">
        <f>'Handel und öffentliche'!H98+Landwirtschaft!H98+Fischerei!H98</f>
        <v>59.006999999999998</v>
      </c>
      <c r="I92" s="8">
        <f>'Handel und öffentliche'!I98+Landwirtschaft!I98+Fischerei!I98</f>
        <v>70.808000000000007</v>
      </c>
      <c r="J92" s="8">
        <f>'Handel und öffentliche'!J98+Landwirtschaft!J98+Fischerei!J98</f>
        <v>82.61</v>
      </c>
      <c r="K92" s="8">
        <f>'Handel und öffentliche'!K98+Landwirtschaft!K98+Fischerei!K98</f>
        <v>82.61</v>
      </c>
      <c r="L92" s="8">
        <f>'Handel und öffentliche'!L98+Landwirtschaft!L98+Fischerei!L98</f>
        <v>106.21299999999999</v>
      </c>
      <c r="M92" s="8">
        <f>'Handel und öffentliche'!M98+Landwirtschaft!M98+Fischerei!M98</f>
        <v>872.8309999999999</v>
      </c>
      <c r="N92" s="8">
        <f>'Handel und öffentliche'!N98+Landwirtschaft!N98+Fischerei!N98</f>
        <v>1069.194</v>
      </c>
      <c r="O92" s="8">
        <f>'Handel und öffentliche'!O98+Landwirtschaft!O98+Fischerei!O98</f>
        <v>1000.522</v>
      </c>
      <c r="P92" s="8">
        <f>'Handel und öffentliche'!P98+Landwirtschaft!P98+Fischerei!P98</f>
        <v>934.6110000000001</v>
      </c>
      <c r="Q92" s="8">
        <f>'Handel und öffentliche'!Q98+Landwirtschaft!Q98+Fischerei!Q98</f>
        <v>929.37100000000009</v>
      </c>
      <c r="R92" s="8">
        <f>'Handel und öffentliche'!R98+Landwirtschaft!R98+Fischerei!R98</f>
        <v>863.17700000000002</v>
      </c>
      <c r="S92" s="8">
        <f>'Handel und öffentliche'!S98+Landwirtschaft!S98+Fischerei!S98</f>
        <v>595.14400000000001</v>
      </c>
      <c r="T92" s="8">
        <f>'Handel und öffentliche'!T98+Landwirtschaft!T98+Fischerei!T98</f>
        <v>588.60599999999999</v>
      </c>
      <c r="U92" s="8">
        <f>'Handel und öffentliche'!U98+Landwirtschaft!U98+Fischerei!U98</f>
        <v>507.97900000000004</v>
      </c>
      <c r="V92" s="8">
        <f>'Handel und öffentliche'!V98+Landwirtschaft!V98+Fischerei!V98</f>
        <v>613.62599999999998</v>
      </c>
      <c r="W92" s="8">
        <f>'Handel und öffentliche'!W98+Landwirtschaft!W98+Fischerei!W98</f>
        <v>917.05400000000009</v>
      </c>
      <c r="X92" s="8">
        <f>'Handel und öffentliche'!X98+Landwirtschaft!X98+Fischerei!X98</f>
        <v>729.28</v>
      </c>
      <c r="Y92" s="8">
        <f>'Handel und öffentliche'!Y98+Landwirtschaft!Y98+Fischerei!Y98</f>
        <v>783.51800000000003</v>
      </c>
      <c r="Z92" s="8">
        <f>'Handel und öffentliche'!Z98+Landwirtschaft!Z98+Fischerei!Z98</f>
        <v>917.94100000000003</v>
      </c>
      <c r="AA92" s="8">
        <f>'Handel und öffentliche'!AA98+Landwirtschaft!AA98+Fischerei!AA98</f>
        <v>857.10500000000002</v>
      </c>
      <c r="AB92" s="8">
        <f>'Handel und öffentliche'!AB98+Landwirtschaft!AB98+Fischerei!AB98</f>
        <v>1117.498</v>
      </c>
      <c r="AC92" s="8">
        <f>'Handel und öffentliche'!AC98+Landwirtschaft!AC98+Fischerei!AC98</f>
        <v>1146.877</v>
      </c>
      <c r="AD92" s="8">
        <f>'Handel und öffentliche'!AD98+Landwirtschaft!AD98+Fischerei!AD98</f>
        <v>1526.3429999999998</v>
      </c>
      <c r="AE92" s="8">
        <f>'Handel und öffentliche'!AE98+Landwirtschaft!AE98+Fischerei!AE98</f>
        <v>1517.8429999999998</v>
      </c>
      <c r="AF92" s="8">
        <f>'Handel und öffentliche'!AF98+Landwirtschaft!AF98+Fischerei!AF98</f>
        <v>1859.692</v>
      </c>
    </row>
    <row r="93" spans="1:32" x14ac:dyDescent="0.25">
      <c r="A93" s="6" t="s">
        <v>23</v>
      </c>
      <c r="B93" s="6" t="s">
        <v>46</v>
      </c>
      <c r="C93" s="8">
        <f>'Handel und öffentliche'!C99+Landwirtschaft!C99+Fischerei!C99</f>
        <v>0</v>
      </c>
      <c r="D93" s="8">
        <f>'Handel und öffentliche'!D99+Landwirtschaft!D99+Fischerei!D99</f>
        <v>0</v>
      </c>
      <c r="E93" s="8">
        <f>'Handel und öffentliche'!E99+Landwirtschaft!E99+Fischerei!E99</f>
        <v>0</v>
      </c>
      <c r="F93" s="8">
        <f>'Handel und öffentliche'!F99+Landwirtschaft!F99+Fischerei!F99</f>
        <v>0</v>
      </c>
      <c r="G93" s="8">
        <f>'Handel und öffentliche'!G99+Landwirtschaft!G99+Fischerei!G99</f>
        <v>0</v>
      </c>
      <c r="H93" s="8">
        <f>'Handel und öffentliche'!H99+Landwirtschaft!H99+Fischerei!H99</f>
        <v>0</v>
      </c>
      <c r="I93" s="8">
        <f>'Handel und öffentliche'!I99+Landwirtschaft!I99+Fischerei!I99</f>
        <v>0</v>
      </c>
      <c r="J93" s="8">
        <f>'Handel und öffentliche'!J99+Landwirtschaft!J99+Fischerei!J99</f>
        <v>0</v>
      </c>
      <c r="K93" s="8">
        <f>'Handel und öffentliche'!K99+Landwirtschaft!K99+Fischerei!K99</f>
        <v>0.83400000000000007</v>
      </c>
      <c r="L93" s="8">
        <f>'Handel und öffentliche'!L99+Landwirtschaft!L99+Fischerei!L99</f>
        <v>1.6659999999999999</v>
      </c>
      <c r="M93" s="8">
        <f>'Handel und öffentliche'!M99+Landwirtschaft!M99+Fischerei!M99</f>
        <v>6.6219999999999999</v>
      </c>
      <c r="N93" s="8">
        <f>'Handel und öffentliche'!N99+Landwirtschaft!N99+Fischerei!N99</f>
        <v>12.274000000000001</v>
      </c>
      <c r="O93" s="8">
        <f>'Handel und öffentliche'!O99+Landwirtschaft!O99+Fischerei!O99</f>
        <v>14.081</v>
      </c>
      <c r="P93" s="8">
        <f>'Handel und öffentliche'!P99+Landwirtschaft!P99+Fischerei!P99</f>
        <v>21.98</v>
      </c>
      <c r="Q93" s="8">
        <f>'Handel und öffentliche'!Q99+Landwirtschaft!Q99+Fischerei!Q99</f>
        <v>29.489000000000001</v>
      </c>
      <c r="R93" s="8">
        <f>'Handel und öffentliche'!R99+Landwirtschaft!R99+Fischerei!R99</f>
        <v>38.929000000000002</v>
      </c>
      <c r="S93" s="8">
        <f>'Handel und öffentliche'!S99+Landwirtschaft!S99+Fischerei!S99</f>
        <v>45.927000000000007</v>
      </c>
      <c r="T93" s="8">
        <f>'Handel und öffentliche'!T99+Landwirtschaft!T99+Fischerei!T99</f>
        <v>51.548000000000002</v>
      </c>
      <c r="U93" s="8">
        <f>'Handel und öffentliche'!U99+Landwirtschaft!U99+Fischerei!U99</f>
        <v>62.332000000000001</v>
      </c>
      <c r="V93" s="8">
        <f>'Handel und öffentliche'!V99+Landwirtschaft!V99+Fischerei!V99</f>
        <v>76.739000000000004</v>
      </c>
      <c r="W93" s="8">
        <f>'Handel und öffentliche'!W99+Landwirtschaft!W99+Fischerei!W99</f>
        <v>61.338999999999999</v>
      </c>
      <c r="X93" s="8">
        <f>'Handel und öffentliche'!X99+Landwirtschaft!X99+Fischerei!X99</f>
        <v>56.871000000000002</v>
      </c>
      <c r="Y93" s="8">
        <f>'Handel und öffentliche'!Y99+Landwirtschaft!Y99+Fischerei!Y99</f>
        <v>58.167000000000002</v>
      </c>
      <c r="Z93" s="8">
        <f>'Handel und öffentliche'!Z99+Landwirtschaft!Z99+Fischerei!Z99</f>
        <v>56.816000000000003</v>
      </c>
      <c r="AA93" s="8">
        <f>'Handel und öffentliche'!AA99+Landwirtschaft!AA99+Fischerei!AA99</f>
        <v>47.198999999999998</v>
      </c>
      <c r="AB93" s="8">
        <f>'Handel und öffentliche'!AB99+Landwirtschaft!AB99+Fischerei!AB99</f>
        <v>42.561</v>
      </c>
      <c r="AC93" s="8">
        <f>'Handel und öffentliche'!AC99+Landwirtschaft!AC99+Fischerei!AC99</f>
        <v>58.731000000000002</v>
      </c>
      <c r="AD93" s="8">
        <f>'Handel und öffentliche'!AD99+Landwirtschaft!AD99+Fischerei!AD99</f>
        <v>54.884</v>
      </c>
      <c r="AE93" s="8">
        <f>'Handel und öffentliche'!AE99+Landwirtschaft!AE99+Fischerei!AE99</f>
        <v>62.039000000000001</v>
      </c>
      <c r="AF93" s="8">
        <f>'Handel und öffentliche'!AF99+Landwirtschaft!AF99+Fischerei!AF99</f>
        <v>39.295999999999999</v>
      </c>
    </row>
    <row r="94" spans="1:32" x14ac:dyDescent="0.25">
      <c r="A94" s="6" t="s">
        <v>23</v>
      </c>
      <c r="B94" s="6" t="s">
        <v>47</v>
      </c>
      <c r="C94" s="8">
        <f>'Handel und öffentliche'!C100+Landwirtschaft!C100+Fischerei!C100</f>
        <v>709</v>
      </c>
      <c r="D94" s="8">
        <f>'Handel und öffentliche'!D100+Landwirtschaft!D100+Fischerei!D100</f>
        <v>761</v>
      </c>
      <c r="E94" s="8">
        <f>'Handel und öffentliche'!E100+Landwirtschaft!E100+Fischerei!E100</f>
        <v>786</v>
      </c>
      <c r="F94" s="8">
        <f>'Handel und öffentliche'!F100+Landwirtschaft!F100+Fischerei!F100</f>
        <v>849</v>
      </c>
      <c r="G94" s="8">
        <f>'Handel und öffentliche'!G100+Landwirtschaft!G100+Fischerei!G100</f>
        <v>855</v>
      </c>
      <c r="H94" s="8">
        <f>'Handel und öffentliche'!H100+Landwirtschaft!H100+Fischerei!H100</f>
        <v>891</v>
      </c>
      <c r="I94" s="8">
        <f>'Handel und öffentliche'!I100+Landwirtschaft!I100+Fischerei!I100</f>
        <v>938</v>
      </c>
      <c r="J94" s="8">
        <f>'Handel und öffentliche'!J100+Landwirtschaft!J100+Fischerei!J100</f>
        <v>934</v>
      </c>
      <c r="K94" s="8">
        <f>'Handel und öffentliche'!K100+Landwirtschaft!K100+Fischerei!K100</f>
        <v>1019</v>
      </c>
      <c r="L94" s="8">
        <f>'Handel und öffentliche'!L100+Landwirtschaft!L100+Fischerei!L100</f>
        <v>1059</v>
      </c>
      <c r="M94" s="8">
        <f>'Handel und öffentliche'!M100+Landwirtschaft!M100+Fischerei!M100</f>
        <v>1680.797</v>
      </c>
      <c r="N94" s="8">
        <f>'Handel und öffentliche'!N100+Landwirtschaft!N100+Fischerei!N100</f>
        <v>2005.8520000000001</v>
      </c>
      <c r="O94" s="8">
        <f>'Handel und öffentliche'!O100+Landwirtschaft!O100+Fischerei!O100</f>
        <v>1591.759</v>
      </c>
      <c r="P94" s="8">
        <f>'Handel und öffentliche'!P100+Landwirtschaft!P100+Fischerei!P100</f>
        <v>1726.0229999999999</v>
      </c>
      <c r="Q94" s="8">
        <f>'Handel und öffentliche'!Q100+Landwirtschaft!Q100+Fischerei!Q100</f>
        <v>1617.921</v>
      </c>
      <c r="R94" s="8">
        <f>'Handel und öffentliche'!R100+Landwirtschaft!R100+Fischerei!R100</f>
        <v>1782.817</v>
      </c>
      <c r="S94" s="8">
        <f>'Handel und öffentliche'!S100+Landwirtschaft!S100+Fischerei!S100</f>
        <v>1807.153</v>
      </c>
      <c r="T94" s="8">
        <f>'Handel und öffentliche'!T100+Landwirtschaft!T100+Fischerei!T100</f>
        <v>2155.7649999999999</v>
      </c>
      <c r="U94" s="8">
        <f>'Handel und öffentliche'!U100+Landwirtschaft!U100+Fischerei!U100</f>
        <v>2106.402</v>
      </c>
      <c r="V94" s="8">
        <f>'Handel und öffentliche'!V100+Landwirtschaft!V100+Fischerei!V100</f>
        <v>1998.82</v>
      </c>
      <c r="W94" s="8">
        <f>'Handel und öffentliche'!W100+Landwirtschaft!W100+Fischerei!W100</f>
        <v>2032.846</v>
      </c>
      <c r="X94" s="8">
        <f>'Handel und öffentliche'!X100+Landwirtschaft!X100+Fischerei!X100</f>
        <v>1926.915</v>
      </c>
      <c r="Y94" s="8">
        <f>'Handel und öffentliche'!Y100+Landwirtschaft!Y100+Fischerei!Y100</f>
        <v>1984.011</v>
      </c>
      <c r="Z94" s="8">
        <f>'Handel und öffentliche'!Z100+Landwirtschaft!Z100+Fischerei!Z100</f>
        <v>2032.2850000000001</v>
      </c>
      <c r="AA94" s="8">
        <f>'Handel und öffentliche'!AA100+Landwirtschaft!AA100+Fischerei!AA100</f>
        <v>1964.3889999999999</v>
      </c>
      <c r="AB94" s="8">
        <f>'Handel und öffentliche'!AB100+Landwirtschaft!AB100+Fischerei!AB100</f>
        <v>1950.3309999999999</v>
      </c>
      <c r="AC94" s="8">
        <f>'Handel und öffentliche'!AC100+Landwirtschaft!AC100+Fischerei!AC100</f>
        <v>1821.1439999999998</v>
      </c>
      <c r="AD94" s="8">
        <f>'Handel und öffentliche'!AD100+Landwirtschaft!AD100+Fischerei!AD100</f>
        <v>2274.529</v>
      </c>
      <c r="AE94" s="8">
        <f>'Handel und öffentliche'!AE100+Landwirtschaft!AE100+Fischerei!AE100</f>
        <v>2297.828</v>
      </c>
      <c r="AF94" s="8">
        <f>'Handel und öffentliche'!AF100+Landwirtschaft!AF100+Fischerei!AF100</f>
        <v>2309.9289999999996</v>
      </c>
    </row>
    <row r="95" spans="1:32" x14ac:dyDescent="0.25">
      <c r="A95" s="6" t="s">
        <v>24</v>
      </c>
      <c r="B95" s="6" t="s">
        <v>42</v>
      </c>
      <c r="C95" s="8">
        <f>'Handel und öffentliche'!C101+Landwirtschaft!C101+Fischerei!C101</f>
        <v>36740.387999999999</v>
      </c>
      <c r="D95" s="8">
        <f>'Handel und öffentliche'!D101+Landwirtschaft!D101+Fischerei!D101</f>
        <v>39062.093000000001</v>
      </c>
      <c r="E95" s="8">
        <f>'Handel und öffentliche'!E101+Landwirtschaft!E101+Fischerei!E101</f>
        <v>31934.362000000001</v>
      </c>
      <c r="F95" s="8">
        <f>'Handel und öffentliche'!F101+Landwirtschaft!F101+Fischerei!F101</f>
        <v>35733.771999999997</v>
      </c>
      <c r="G95" s="8">
        <f>'Handel und öffentliche'!G101+Landwirtschaft!G101+Fischerei!G101</f>
        <v>38581.576999999997</v>
      </c>
      <c r="H95" s="8">
        <f>'Handel und öffentliche'!H101+Landwirtschaft!H101+Fischerei!H101</f>
        <v>38446.68</v>
      </c>
      <c r="I95" s="8">
        <f>'Handel und öffentliche'!I101+Landwirtschaft!I101+Fischerei!I101</f>
        <v>42959.081000000006</v>
      </c>
      <c r="J95" s="8">
        <f>'Handel und öffentliche'!J101+Landwirtschaft!J101+Fischerei!J101</f>
        <v>41642.038</v>
      </c>
      <c r="K95" s="8">
        <f>'Handel und öffentliche'!K101+Landwirtschaft!K101+Fischerei!K101</f>
        <v>42246.925999999992</v>
      </c>
      <c r="L95" s="8">
        <f>'Handel und öffentliche'!L101+Landwirtschaft!L101+Fischerei!L101</f>
        <v>42849.811999999998</v>
      </c>
      <c r="M95" s="8">
        <f>'Handel und öffentliche'!M101+Landwirtschaft!M101+Fischerei!M101</f>
        <v>42990.235000000001</v>
      </c>
      <c r="N95" s="8">
        <f>'Handel und öffentliche'!N101+Landwirtschaft!N101+Fischerei!N101</f>
        <v>44572.199000000001</v>
      </c>
      <c r="O95" s="8">
        <f>'Handel und öffentliche'!O101+Landwirtschaft!O101+Fischerei!O101</f>
        <v>42111.43</v>
      </c>
      <c r="P95" s="8">
        <f>'Handel und öffentliche'!P101+Landwirtschaft!P101+Fischerei!P101</f>
        <v>43046.520000000004</v>
      </c>
      <c r="Q95" s="8">
        <f>'Handel und öffentliche'!Q101+Landwirtschaft!Q101+Fischerei!Q101</f>
        <v>48063.134999999995</v>
      </c>
      <c r="R95" s="8">
        <f>'Handel und öffentliche'!R101+Landwirtschaft!R101+Fischerei!R101</f>
        <v>47231.105000000003</v>
      </c>
      <c r="S95" s="8">
        <f>'Handel und öffentliche'!S101+Landwirtschaft!S101+Fischerei!S101</f>
        <v>43418.432999999997</v>
      </c>
      <c r="T95" s="8">
        <f>'Handel und öffentliche'!T101+Landwirtschaft!T101+Fischerei!T101</f>
        <v>38324.858999999997</v>
      </c>
      <c r="U95" s="8">
        <f>'Handel und öffentliche'!U101+Landwirtschaft!U101+Fischerei!U101</f>
        <v>38007.738000000005</v>
      </c>
      <c r="V95" s="8">
        <f>'Handel und öffentliche'!V101+Landwirtschaft!V101+Fischerei!V101</f>
        <v>38908.661</v>
      </c>
      <c r="W95" s="8">
        <f>'Handel und öffentliche'!W101+Landwirtschaft!W101+Fischerei!W101</f>
        <v>41131.913999999997</v>
      </c>
      <c r="X95" s="8">
        <f>'Handel und öffentliche'!X101+Landwirtschaft!X101+Fischerei!X101</f>
        <v>41133.484000000004</v>
      </c>
      <c r="Y95" s="8">
        <f>'Handel und öffentliche'!Y101+Landwirtschaft!Y101+Fischerei!Y101</f>
        <v>32018.07</v>
      </c>
      <c r="Z95" s="8">
        <f>'Handel und öffentliche'!Z101+Landwirtschaft!Z101+Fischerei!Z101</f>
        <v>33261.764999999999</v>
      </c>
      <c r="AA95" s="8">
        <f>'Handel und öffentliche'!AA101+Landwirtschaft!AA101+Fischerei!AA101</f>
        <v>31516.556</v>
      </c>
      <c r="AB95" s="8">
        <f>'Handel und öffentliche'!AB101+Landwirtschaft!AB101+Fischerei!AB101</f>
        <v>32358.184999999998</v>
      </c>
      <c r="AC95" s="8">
        <f>'Handel und öffentliche'!AC101+Landwirtschaft!AC101+Fischerei!AC101</f>
        <v>33037.092000000004</v>
      </c>
      <c r="AD95" s="8">
        <f>'Handel und öffentliche'!AD101+Landwirtschaft!AD101+Fischerei!AD101</f>
        <v>32179.137999999999</v>
      </c>
      <c r="AE95" s="8">
        <f>'Handel und öffentliche'!AE101+Landwirtschaft!AE101+Fischerei!AE101</f>
        <v>31971.393</v>
      </c>
      <c r="AF95" s="8">
        <f>'Handel und öffentliche'!AF101+Landwirtschaft!AF101+Fischerei!AF101</f>
        <v>31820.397000000001</v>
      </c>
    </row>
    <row r="96" spans="1:32" x14ac:dyDescent="0.25">
      <c r="A96" s="6" t="s">
        <v>24</v>
      </c>
      <c r="B96" s="6" t="s">
        <v>43</v>
      </c>
      <c r="C96" s="8">
        <f>'Handel und öffentliche'!C102+Landwirtschaft!C102+Fischerei!C102</f>
        <v>1332.7199999999998</v>
      </c>
      <c r="D96" s="8">
        <f>'Handel und öffentliche'!D102+Landwirtschaft!D102+Fischerei!D102</f>
        <v>2629.759</v>
      </c>
      <c r="E96" s="8">
        <f>'Handel und öffentliche'!E102+Landwirtschaft!E102+Fischerei!E102</f>
        <v>1589.6959999999999</v>
      </c>
      <c r="F96" s="8">
        <f>'Handel und öffentliche'!F102+Landwirtschaft!F102+Fischerei!F102</f>
        <v>1615.3</v>
      </c>
      <c r="G96" s="8">
        <f>'Handel und öffentliche'!G102+Landwirtschaft!G102+Fischerei!G102</f>
        <v>1946.9939999999999</v>
      </c>
      <c r="H96" s="8">
        <f>'Handel und öffentliche'!H102+Landwirtschaft!H102+Fischerei!H102</f>
        <v>963.40200000000004</v>
      </c>
      <c r="I96" s="8">
        <f>'Handel und öffentliche'!I102+Landwirtschaft!I102+Fischerei!I102</f>
        <v>701.97</v>
      </c>
      <c r="J96" s="8">
        <f>'Handel und öffentliche'!J102+Landwirtschaft!J102+Fischerei!J102</f>
        <v>551.34400000000005</v>
      </c>
      <c r="K96" s="8">
        <f>'Handel und öffentliche'!K102+Landwirtschaft!K102+Fischerei!K102</f>
        <v>404.75900000000001</v>
      </c>
      <c r="L96" s="8">
        <f>'Handel und öffentliche'!L102+Landwirtschaft!L102+Fischerei!L102</f>
        <v>547.673</v>
      </c>
      <c r="M96" s="8">
        <f>'Handel und öffentliche'!M102+Landwirtschaft!M102+Fischerei!M102</f>
        <v>582.37400000000002</v>
      </c>
      <c r="N96" s="8">
        <f>'Handel und öffentliche'!N102+Landwirtschaft!N102+Fischerei!N102</f>
        <v>396.47699999999998</v>
      </c>
      <c r="O96" s="8">
        <f>'Handel und öffentliche'!O102+Landwirtschaft!O102+Fischerei!O102</f>
        <v>332.34800000000001</v>
      </c>
      <c r="P96" s="8">
        <f>'Handel und öffentliche'!P102+Landwirtschaft!P102+Fischerei!P102</f>
        <v>313.54700000000003</v>
      </c>
      <c r="Q96" s="8">
        <f>'Handel und öffentliche'!Q102+Landwirtschaft!Q102+Fischerei!Q102</f>
        <v>128.88499999999999</v>
      </c>
      <c r="R96" s="8">
        <f>'Handel und öffentliche'!R102+Landwirtschaft!R102+Fischerei!R102</f>
        <v>77.075999999999993</v>
      </c>
      <c r="S96" s="8">
        <f>'Handel und öffentliche'!S102+Landwirtschaft!S102+Fischerei!S102</f>
        <v>86.62700000000001</v>
      </c>
      <c r="T96" s="8">
        <f>'Handel und öffentliche'!T102+Landwirtschaft!T102+Fischerei!T102</f>
        <v>78.581000000000003</v>
      </c>
      <c r="U96" s="8">
        <f>'Handel und öffentliche'!U102+Landwirtschaft!U102+Fischerei!U102</f>
        <v>66.628</v>
      </c>
      <c r="V96" s="8">
        <f>'Handel und öffentliche'!V102+Landwirtschaft!V102+Fischerei!V102</f>
        <v>42.689000000000007</v>
      </c>
      <c r="W96" s="8">
        <f>'Handel und öffentliche'!W102+Landwirtschaft!W102+Fischerei!W102</f>
        <v>36.58</v>
      </c>
      <c r="X96" s="8">
        <f>'Handel und öffentliche'!X102+Landwirtschaft!X102+Fischerei!X102</f>
        <v>42.150000000000006</v>
      </c>
      <c r="Y96" s="8">
        <f>'Handel und öffentliche'!Y102+Landwirtschaft!Y102+Fischerei!Y102</f>
        <v>14.875</v>
      </c>
      <c r="Z96" s="8">
        <f>'Handel und öffentliche'!Z102+Landwirtschaft!Z102+Fischerei!Z102</f>
        <v>39.457999999999998</v>
      </c>
      <c r="AA96" s="8">
        <f>'Handel und öffentliche'!AA102+Landwirtschaft!AA102+Fischerei!AA102</f>
        <v>26.638999999999999</v>
      </c>
      <c r="AB96" s="8">
        <f>'Handel und öffentliche'!AB102+Landwirtschaft!AB102+Fischerei!AB102</f>
        <v>39.241</v>
      </c>
      <c r="AC96" s="8">
        <f>'Handel und öffentliche'!AC102+Landwirtschaft!AC102+Fischerei!AC102</f>
        <v>38.652000000000001</v>
      </c>
      <c r="AD96" s="8">
        <f>'Handel und öffentliche'!AD102+Landwirtschaft!AD102+Fischerei!AD102</f>
        <v>20.583000000000002</v>
      </c>
      <c r="AE96" s="8">
        <f>'Handel und öffentliche'!AE102+Landwirtschaft!AE102+Fischerei!AE102</f>
        <v>27.902999999999999</v>
      </c>
      <c r="AF96" s="8">
        <f>'Handel und öffentliche'!AF102+Landwirtschaft!AF102+Fischerei!AF102</f>
        <v>34.302</v>
      </c>
    </row>
    <row r="97" spans="1:32" x14ac:dyDescent="0.25">
      <c r="A97" s="6" t="s">
        <v>24</v>
      </c>
      <c r="B97" s="6" t="s">
        <v>44</v>
      </c>
      <c r="C97" s="8">
        <f>'Handel und öffentliche'!C103+Landwirtschaft!C103+Fischerei!C103</f>
        <v>9303.25</v>
      </c>
      <c r="D97" s="8">
        <f>'Handel und öffentliche'!D103+Landwirtschaft!D103+Fischerei!D103</f>
        <v>11780</v>
      </c>
      <c r="E97" s="8">
        <f>'Handel und öffentliche'!E103+Landwirtschaft!E103+Fischerei!E103</f>
        <v>8368.75</v>
      </c>
      <c r="F97" s="8">
        <f>'Handel und öffentliche'!F103+Landwirtschaft!F103+Fischerei!F103</f>
        <v>12432.5</v>
      </c>
      <c r="G97" s="8">
        <f>'Handel und öffentliche'!G103+Landwirtschaft!G103+Fischerei!G103</f>
        <v>14388.25</v>
      </c>
      <c r="H97" s="8">
        <f>'Handel und öffentliche'!H103+Landwirtschaft!H103+Fischerei!H103</f>
        <v>16234.5</v>
      </c>
      <c r="I97" s="8">
        <f>'Handel und öffentliche'!I103+Landwirtschaft!I103+Fischerei!I103</f>
        <v>20686.25</v>
      </c>
      <c r="J97" s="8">
        <f>'Handel und öffentliche'!J103+Landwirtschaft!J103+Fischerei!J103</f>
        <v>20281</v>
      </c>
      <c r="K97" s="8">
        <f>'Handel und öffentliche'!K103+Landwirtschaft!K103+Fischerei!K103</f>
        <v>21282.25</v>
      </c>
      <c r="L97" s="8">
        <f>'Handel und öffentliche'!L103+Landwirtschaft!L103+Fischerei!L103</f>
        <v>22486</v>
      </c>
      <c r="M97" s="8">
        <f>'Handel und öffentliche'!M103+Landwirtschaft!M103+Fischerei!M103</f>
        <v>22893</v>
      </c>
      <c r="N97" s="8">
        <f>'Handel und öffentliche'!N103+Landwirtschaft!N103+Fischerei!N103</f>
        <v>24929.5</v>
      </c>
      <c r="O97" s="8">
        <f>'Handel und öffentliche'!O103+Landwirtschaft!O103+Fischerei!O103</f>
        <v>23268.25</v>
      </c>
      <c r="P97" s="8">
        <f>'Handel und öffentliche'!P103+Landwirtschaft!P103+Fischerei!P103</f>
        <v>24332.75</v>
      </c>
      <c r="Q97" s="8">
        <f>'Handel und öffentliche'!Q103+Landwirtschaft!Q103+Fischerei!Q103</f>
        <v>30435.25</v>
      </c>
      <c r="R97" s="8">
        <f>'Handel und öffentliche'!R103+Landwirtschaft!R103+Fischerei!R103</f>
        <v>29083.75</v>
      </c>
      <c r="S97" s="8">
        <f>'Handel und öffentliche'!S103+Landwirtschaft!S103+Fischerei!S103</f>
        <v>25107.25</v>
      </c>
      <c r="T97" s="8">
        <f>'Handel und öffentliche'!T103+Landwirtschaft!T103+Fischerei!T103</f>
        <v>19537</v>
      </c>
      <c r="U97" s="8">
        <f>'Handel und öffentliche'!U103+Landwirtschaft!U103+Fischerei!U103</f>
        <v>18703.5</v>
      </c>
      <c r="V97" s="8">
        <f>'Handel und öffentliche'!V103+Landwirtschaft!V103+Fischerei!V103</f>
        <v>19724.25</v>
      </c>
      <c r="W97" s="8">
        <f>'Handel und öffentliche'!W103+Landwirtschaft!W103+Fischerei!W103</f>
        <v>21383</v>
      </c>
      <c r="X97" s="8">
        <f>'Handel und öffentliche'!X103+Landwirtschaft!X103+Fischerei!X103</f>
        <v>21516</v>
      </c>
      <c r="Y97" s="8">
        <f>'Handel und öffentliche'!Y103+Landwirtschaft!Y103+Fischerei!Y103</f>
        <v>17232</v>
      </c>
      <c r="Z97" s="8">
        <f>'Handel und öffentliche'!Z103+Landwirtschaft!Z103+Fischerei!Z103</f>
        <v>17605.75</v>
      </c>
      <c r="AA97" s="8">
        <f>'Handel und öffentliche'!AA103+Landwirtschaft!AA103+Fischerei!AA103</f>
        <v>16161.25</v>
      </c>
      <c r="AB97" s="8">
        <f>'Handel und öffentliche'!AB103+Landwirtschaft!AB103+Fischerei!AB103</f>
        <v>15948.5</v>
      </c>
      <c r="AC97" s="8">
        <f>'Handel und öffentliche'!AC103+Landwirtschaft!AC103+Fischerei!AC103</f>
        <v>16065.885</v>
      </c>
      <c r="AD97" s="8">
        <f>'Handel und öffentliche'!AD103+Landwirtschaft!AD103+Fischerei!AD103</f>
        <v>15035.75</v>
      </c>
      <c r="AE97" s="8">
        <f>'Handel und öffentliche'!AE103+Landwirtschaft!AE103+Fischerei!AE103</f>
        <v>14081.25</v>
      </c>
      <c r="AF97" s="8">
        <f>'Handel und öffentliche'!AF103+Landwirtschaft!AF103+Fischerei!AF103</f>
        <v>13828.25</v>
      </c>
    </row>
    <row r="98" spans="1:32" x14ac:dyDescent="0.25">
      <c r="A98" s="6" t="s">
        <v>24</v>
      </c>
      <c r="B98" s="6" t="s">
        <v>45</v>
      </c>
      <c r="C98" s="8">
        <f>'Handel und öffentliche'!C104+Landwirtschaft!C104+Fischerei!C104</f>
        <v>11219.638999999999</v>
      </c>
      <c r="D98" s="8">
        <f>'Handel und öffentliche'!D104+Landwirtschaft!D104+Fischerei!D104</f>
        <v>7828.2780000000002</v>
      </c>
      <c r="E98" s="8">
        <f>'Handel und öffentliche'!E104+Landwirtschaft!E104+Fischerei!E104</f>
        <v>5922.5280000000002</v>
      </c>
      <c r="F98" s="8">
        <f>'Handel und öffentliche'!F104+Landwirtschaft!F104+Fischerei!F104</f>
        <v>6259.0830000000005</v>
      </c>
      <c r="G98" s="8">
        <f>'Handel und öffentliche'!G104+Landwirtschaft!G104+Fischerei!G104</f>
        <v>6293.3880000000008</v>
      </c>
      <c r="H98" s="8">
        <f>'Handel und öffentliche'!H104+Landwirtschaft!H104+Fischerei!H104</f>
        <v>5947.2219999999998</v>
      </c>
      <c r="I98" s="8">
        <f>'Handel und öffentliche'!I104+Landwirtschaft!I104+Fischerei!I104</f>
        <v>5992.9719999999998</v>
      </c>
      <c r="J98" s="8">
        <f>'Handel und öffentliche'!J104+Landwirtschaft!J104+Fischerei!J104</f>
        <v>5908.8609999999999</v>
      </c>
      <c r="K98" s="8">
        <f>'Handel und öffentliche'!K104+Landwirtschaft!K104+Fischerei!K104</f>
        <v>5094.6939999999995</v>
      </c>
      <c r="L98" s="8">
        <f>'Handel und öffentliche'!L104+Landwirtschaft!L104+Fischerei!L104</f>
        <v>4989.4159999999993</v>
      </c>
      <c r="M98" s="8">
        <f>'Handel und öffentliche'!M104+Landwirtschaft!M104+Fischerei!M104</f>
        <v>4758.1939999999995</v>
      </c>
      <c r="N98" s="8">
        <f>'Handel und öffentliche'!N104+Landwirtschaft!N104+Fischerei!N104</f>
        <v>4117.6660000000002</v>
      </c>
      <c r="O98" s="8">
        <f>'Handel und öffentliche'!O104+Landwirtschaft!O104+Fischerei!O104</f>
        <v>4123.7780000000002</v>
      </c>
      <c r="P98" s="8">
        <f>'Handel und öffentliche'!P104+Landwirtschaft!P104+Fischerei!P104</f>
        <v>3862.5</v>
      </c>
      <c r="Q98" s="8">
        <f>'Handel und öffentliche'!Q104+Landwirtschaft!Q104+Fischerei!Q104</f>
        <v>3317.444</v>
      </c>
      <c r="R98" s="8">
        <f>'Handel und öffentliche'!R104+Landwirtschaft!R104+Fischerei!R104</f>
        <v>3105.3889999999997</v>
      </c>
      <c r="S98" s="8">
        <f>'Handel und öffentliche'!S104+Landwirtschaft!S104+Fischerei!S104</f>
        <v>3278.6109999999999</v>
      </c>
      <c r="T98" s="8">
        <f>'Handel und öffentliche'!T104+Landwirtschaft!T104+Fischerei!T104</f>
        <v>3024.9449999999997</v>
      </c>
      <c r="U98" s="8">
        <f>'Handel und öffentliche'!U104+Landwirtschaft!U104+Fischerei!U104</f>
        <v>3162.6660000000002</v>
      </c>
      <c r="V98" s="8">
        <f>'Handel und öffentliche'!V104+Landwirtschaft!V104+Fischerei!V104</f>
        <v>2810.944</v>
      </c>
      <c r="W98" s="8">
        <f>'Handel und öffentliche'!W104+Landwirtschaft!W104+Fischerei!W104</f>
        <v>3409.556</v>
      </c>
      <c r="X98" s="8">
        <f>'Handel und öffentliche'!X104+Landwirtschaft!X104+Fischerei!X104</f>
        <v>3291.5</v>
      </c>
      <c r="Y98" s="8">
        <f>'Handel und öffentliche'!Y104+Landwirtschaft!Y104+Fischerei!Y104</f>
        <v>2760.3890000000001</v>
      </c>
      <c r="Z98" s="8">
        <f>'Handel und öffentliche'!Z104+Landwirtschaft!Z104+Fischerei!Z104</f>
        <v>4078.0559999999996</v>
      </c>
      <c r="AA98" s="8">
        <f>'Handel und öffentliche'!AA104+Landwirtschaft!AA104+Fischerei!AA104</f>
        <v>4206.3890000000001</v>
      </c>
      <c r="AB98" s="8">
        <f>'Handel und öffentliche'!AB104+Landwirtschaft!AB104+Fischerei!AB104</f>
        <v>4529.3890000000001</v>
      </c>
      <c r="AC98" s="8">
        <f>'Handel und öffentliche'!AC104+Landwirtschaft!AC104+Fischerei!AC104</f>
        <v>4763.3890000000001</v>
      </c>
      <c r="AD98" s="8">
        <f>'Handel und öffentliche'!AD104+Landwirtschaft!AD104+Fischerei!AD104</f>
        <v>4527.7489999999998</v>
      </c>
      <c r="AE98" s="8">
        <f>'Handel und öffentliche'!AE104+Landwirtschaft!AE104+Fischerei!AE104</f>
        <v>5052.6829999999991</v>
      </c>
      <c r="AF98" s="8">
        <f>'Handel und öffentliche'!AF104+Landwirtschaft!AF104+Fischerei!AF104</f>
        <v>5067.8999999999996</v>
      </c>
    </row>
    <row r="99" spans="1:32" x14ac:dyDescent="0.25">
      <c r="A99" s="6" t="s">
        <v>24</v>
      </c>
      <c r="B99" s="6" t="s">
        <v>46</v>
      </c>
      <c r="C99" s="8">
        <f>'Handel und öffentliche'!C105+Landwirtschaft!C105+Fischerei!C105</f>
        <v>1237.5</v>
      </c>
      <c r="D99" s="8">
        <f>'Handel und öffentliche'!D105+Landwirtschaft!D105+Fischerei!D105</f>
        <v>2154.1669999999999</v>
      </c>
      <c r="E99" s="8">
        <f>'Handel und öffentliche'!E105+Landwirtschaft!E105+Fischerei!E105</f>
        <v>2236.1109999999999</v>
      </c>
      <c r="F99" s="8">
        <f>'Handel und öffentliche'!F105+Landwirtschaft!F105+Fischerei!F105</f>
        <v>2102.7779999999998</v>
      </c>
      <c r="G99" s="8">
        <f>'Handel und öffentliche'!G105+Landwirtschaft!G105+Fischerei!G105</f>
        <v>2060.8330000000001</v>
      </c>
      <c r="H99" s="8">
        <f>'Handel und öffentliche'!H105+Landwirtschaft!H105+Fischerei!H105</f>
        <v>1990.278</v>
      </c>
      <c r="I99" s="8">
        <f>'Handel und öffentliche'!I105+Landwirtschaft!I105+Fischerei!I105</f>
        <v>1967.777</v>
      </c>
      <c r="J99" s="8">
        <f>'Handel und öffentliche'!J105+Landwirtschaft!J105+Fischerei!J105</f>
        <v>1965.5550000000001</v>
      </c>
      <c r="K99" s="8">
        <f>'Handel und öffentliche'!K105+Landwirtschaft!K105+Fischerei!K105</f>
        <v>1867.778</v>
      </c>
      <c r="L99" s="8">
        <f>'Handel und öffentliche'!L105+Landwirtschaft!L105+Fischerei!L105</f>
        <v>1804.1669999999999</v>
      </c>
      <c r="M99" s="8">
        <f>'Handel und öffentliche'!M105+Landwirtschaft!M105+Fischerei!M105</f>
        <v>1871.6669999999999</v>
      </c>
      <c r="N99" s="8">
        <f>'Handel und öffentliche'!N105+Landwirtschaft!N105+Fischerei!N105</f>
        <v>1767.222</v>
      </c>
      <c r="O99" s="8">
        <f>'Handel und öffentliche'!O105+Landwirtschaft!O105+Fischerei!O105</f>
        <v>1833.6110000000001</v>
      </c>
      <c r="P99" s="8">
        <f>'Handel und öffentliche'!P105+Landwirtschaft!P105+Fischerei!P105</f>
        <v>1913.3329999999999</v>
      </c>
      <c r="Q99" s="8">
        <f>'Handel und öffentliche'!Q105+Landwirtschaft!Q105+Fischerei!Q105</f>
        <v>1691.9449999999999</v>
      </c>
      <c r="R99" s="8">
        <f>'Handel und öffentliche'!R105+Landwirtschaft!R105+Fischerei!R105</f>
        <v>1450.278</v>
      </c>
      <c r="S99" s="8">
        <f>'Handel und öffentliche'!S105+Landwirtschaft!S105+Fischerei!S105</f>
        <v>1460.278</v>
      </c>
      <c r="T99" s="8">
        <f>'Handel und öffentliche'!T105+Landwirtschaft!T105+Fischerei!T105</f>
        <v>1445</v>
      </c>
      <c r="U99" s="8">
        <f>'Handel und öffentliche'!U105+Landwirtschaft!U105+Fischerei!U105</f>
        <v>1528.8890000000001</v>
      </c>
      <c r="V99" s="8">
        <f>'Handel und öffentliche'!V105+Landwirtschaft!V105+Fischerei!V105</f>
        <v>1606.3890000000001</v>
      </c>
      <c r="W99" s="8">
        <f>'Handel und öffentliche'!W105+Landwirtschaft!W105+Fischerei!W105</f>
        <v>1634.722</v>
      </c>
      <c r="X99" s="8">
        <f>'Handel und öffentliche'!X105+Landwirtschaft!X105+Fischerei!X105</f>
        <v>1681.1109999999999</v>
      </c>
      <c r="Y99" s="8">
        <f>'Handel und öffentliche'!Y105+Landwirtschaft!Y105+Fischerei!Y105</f>
        <v>1676.806</v>
      </c>
      <c r="Z99" s="8">
        <f>'Handel und öffentliche'!Z105+Landwirtschaft!Z105+Fischerei!Z105</f>
        <v>1654.1670000000001</v>
      </c>
      <c r="AA99" s="8">
        <f>'Handel und öffentliche'!AA105+Landwirtschaft!AA105+Fischerei!AA105</f>
        <v>1107.5</v>
      </c>
      <c r="AB99" s="8">
        <f>'Handel und öffentliche'!AB105+Landwirtschaft!AB105+Fischerei!AB105</f>
        <v>1119.1670000000001</v>
      </c>
      <c r="AC99" s="8">
        <f>'Handel und öffentliche'!AC105+Landwirtschaft!AC105+Fischerei!AC105</f>
        <v>1131.9450000000002</v>
      </c>
      <c r="AD99" s="8">
        <f>'Handel und öffentliche'!AD105+Landwirtschaft!AD105+Fischerei!AD105</f>
        <v>1243.8889999999999</v>
      </c>
      <c r="AE99" s="8">
        <f>'Handel und öffentliche'!AE105+Landwirtschaft!AE105+Fischerei!AE105</f>
        <v>1255.8340000000001</v>
      </c>
      <c r="AF99" s="8">
        <f>'Handel und öffentliche'!AF105+Landwirtschaft!AF105+Fischerei!AF105</f>
        <v>1287.501</v>
      </c>
    </row>
    <row r="100" spans="1:32" x14ac:dyDescent="0.25">
      <c r="A100" s="6" t="s">
        <v>24</v>
      </c>
      <c r="B100" s="6" t="s">
        <v>47</v>
      </c>
      <c r="C100" s="8">
        <f>'Handel und öffentliche'!C106+Landwirtschaft!C106+Fischerei!C106</f>
        <v>7467</v>
      </c>
      <c r="D100" s="8">
        <f>'Handel und öffentliche'!D106+Landwirtschaft!D106+Fischerei!D106</f>
        <v>7986</v>
      </c>
      <c r="E100" s="8">
        <f>'Handel und öffentliche'!E106+Landwirtschaft!E106+Fischerei!E106</f>
        <v>7692</v>
      </c>
      <c r="F100" s="8">
        <f>'Handel und öffentliche'!F106+Landwirtschaft!F106+Fischerei!F106</f>
        <v>7788</v>
      </c>
      <c r="G100" s="8">
        <f>'Handel und öffentliche'!G106+Landwirtschaft!G106+Fischerei!G106</f>
        <v>8586</v>
      </c>
      <c r="H100" s="8">
        <f>'Handel und öffentliche'!H106+Landwirtschaft!H106+Fischerei!H106</f>
        <v>8551</v>
      </c>
      <c r="I100" s="8">
        <f>'Handel und öffentliche'!I106+Landwirtschaft!I106+Fischerei!I106</f>
        <v>9109</v>
      </c>
      <c r="J100" s="8">
        <f>'Handel und öffentliche'!J106+Landwirtschaft!J106+Fischerei!J106</f>
        <v>9210</v>
      </c>
      <c r="K100" s="8">
        <f>'Handel und öffentliche'!K106+Landwirtschaft!K106+Fischerei!K106</f>
        <v>9768</v>
      </c>
      <c r="L100" s="8">
        <f>'Handel und öffentliche'!L106+Landwirtschaft!L106+Fischerei!L106</f>
        <v>9607</v>
      </c>
      <c r="M100" s="8">
        <f>'Handel und öffentliche'!M106+Landwirtschaft!M106+Fischerei!M106</f>
        <v>9835</v>
      </c>
      <c r="N100" s="8">
        <f>'Handel und öffentliche'!N106+Landwirtschaft!N106+Fischerei!N106</f>
        <v>9948</v>
      </c>
      <c r="O100" s="8">
        <f>'Handel und öffentliche'!O106+Landwirtschaft!O106+Fischerei!O106</f>
        <v>9774</v>
      </c>
      <c r="P100" s="8">
        <f>'Handel und öffentliche'!P106+Landwirtschaft!P106+Fischerei!P106</f>
        <v>9703</v>
      </c>
      <c r="Q100" s="8">
        <f>'Handel und öffentliche'!Q106+Landwirtschaft!Q106+Fischerei!Q106</f>
        <v>10196</v>
      </c>
      <c r="R100" s="8">
        <f>'Handel und öffentliche'!R106+Landwirtschaft!R106+Fischerei!R106</f>
        <v>10856</v>
      </c>
      <c r="S100" s="8">
        <f>'Handel und öffentliche'!S106+Landwirtschaft!S106+Fischerei!S106</f>
        <v>11194</v>
      </c>
      <c r="T100" s="8">
        <f>'Handel und öffentliche'!T106+Landwirtschaft!T106+Fischerei!T106</f>
        <v>11801</v>
      </c>
      <c r="U100" s="8">
        <f>'Handel und öffentliche'!U106+Landwirtschaft!U106+Fischerei!U106</f>
        <v>11768</v>
      </c>
      <c r="V100" s="8">
        <f>'Handel und öffentliche'!V106+Landwirtschaft!V106+Fischerei!V106</f>
        <v>12153</v>
      </c>
      <c r="W100" s="8">
        <f>'Handel und öffentliche'!W106+Landwirtschaft!W106+Fischerei!W106</f>
        <v>12115</v>
      </c>
      <c r="X100" s="8">
        <f>'Handel und öffentliche'!X106+Landwirtschaft!X106+Fischerei!X106</f>
        <v>12233</v>
      </c>
      <c r="Y100" s="8">
        <f>'Handel und öffentliche'!Y106+Landwirtschaft!Y106+Fischerei!Y106</f>
        <v>8599</v>
      </c>
      <c r="Z100" s="8">
        <f>'Handel und öffentliche'!Z106+Landwirtschaft!Z106+Fischerei!Z106</f>
        <v>8226</v>
      </c>
      <c r="AA100" s="8">
        <f>'Handel und öffentliche'!AA106+Landwirtschaft!AA106+Fischerei!AA106</f>
        <v>8462</v>
      </c>
      <c r="AB100" s="8">
        <f>'Handel und öffentliche'!AB106+Landwirtschaft!AB106+Fischerei!AB106</f>
        <v>8803</v>
      </c>
      <c r="AC100" s="8">
        <f>'Handel und öffentliche'!AC106+Landwirtschaft!AC106+Fischerei!AC106</f>
        <v>8945</v>
      </c>
      <c r="AD100" s="8">
        <f>'Handel und öffentliche'!AD106+Landwirtschaft!AD106+Fischerei!AD106</f>
        <v>9227</v>
      </c>
      <c r="AE100" s="8">
        <f>'Handel und öffentliche'!AE106+Landwirtschaft!AE106+Fischerei!AE106</f>
        <v>9534</v>
      </c>
      <c r="AF100" s="8">
        <f>'Handel und öffentliche'!AF106+Landwirtschaft!AF106+Fischerei!AF106</f>
        <v>9658</v>
      </c>
    </row>
    <row r="101" spans="1:32" x14ac:dyDescent="0.25">
      <c r="A101" s="6" t="s">
        <v>25</v>
      </c>
      <c r="B101" s="6" t="s">
        <v>42</v>
      </c>
      <c r="C101" s="8">
        <f>'Handel und öffentliche'!C107+Landwirtschaft!C107+Fischerei!C107</f>
        <v>107884.58</v>
      </c>
      <c r="D101" s="8">
        <f>'Handel und öffentliche'!D107+Landwirtschaft!D107+Fischerei!D107</f>
        <v>120166.36700000001</v>
      </c>
      <c r="E101" s="8">
        <f>'Handel und öffentliche'!E107+Landwirtschaft!E107+Fischerei!E107</f>
        <v>116164.503</v>
      </c>
      <c r="F101" s="8">
        <f>'Handel und öffentliche'!F107+Landwirtschaft!F107+Fischerei!F107</f>
        <v>122445.974</v>
      </c>
      <c r="G101" s="8">
        <f>'Handel und öffentliche'!G107+Landwirtschaft!G107+Fischerei!G107</f>
        <v>117484.046</v>
      </c>
      <c r="H101" s="8">
        <f>'Handel und öffentliche'!H107+Landwirtschaft!H107+Fischerei!H107</f>
        <v>121025.57100000001</v>
      </c>
      <c r="I101" s="8">
        <f>'Handel und öffentliche'!I107+Landwirtschaft!I107+Fischerei!I107</f>
        <v>135408.67899999997</v>
      </c>
      <c r="J101" s="8">
        <f>'Handel und öffentliche'!J107+Landwirtschaft!J107+Fischerei!J107</f>
        <v>125052.83500000001</v>
      </c>
      <c r="K101" s="8">
        <f>'Handel und öffentliche'!K107+Landwirtschaft!K107+Fischerei!K107</f>
        <v>126584.73199999999</v>
      </c>
      <c r="L101" s="8">
        <f>'Handel und öffentliche'!L107+Landwirtschaft!L107+Fischerei!L107</f>
        <v>122891.24100000001</v>
      </c>
      <c r="M101" s="8">
        <f>'Handel und öffentliche'!M107+Landwirtschaft!M107+Fischerei!M107</f>
        <v>125039.08199999999</v>
      </c>
      <c r="N101" s="8">
        <f>'Handel und öffentliche'!N107+Landwirtschaft!N107+Fischerei!N107</f>
        <v>128154.34</v>
      </c>
      <c r="O101" s="8">
        <f>'Handel und öffentliche'!O107+Landwirtschaft!O107+Fischerei!O107</f>
        <v>123642.65999999999</v>
      </c>
      <c r="P101" s="8">
        <f>'Handel und öffentliche'!P107+Landwirtschaft!P107+Fischerei!P107</f>
        <v>126562.36900000001</v>
      </c>
      <c r="Q101" s="8">
        <f>'Handel und öffentliche'!Q107+Landwirtschaft!Q107+Fischerei!Q107</f>
        <v>132377.83499999999</v>
      </c>
      <c r="R101" s="8">
        <f>'Handel und öffentliche'!R107+Landwirtschaft!R107+Fischerei!R107</f>
        <v>129272.69499999999</v>
      </c>
      <c r="S101" s="8">
        <f>'Handel und öffentliche'!S107+Landwirtschaft!S107+Fischerei!S107</f>
        <v>125586.30699999999</v>
      </c>
      <c r="T101" s="8">
        <f>'Handel und öffentliche'!T107+Landwirtschaft!T107+Fischerei!T107</f>
        <v>122560.96200000001</v>
      </c>
      <c r="U101" s="8">
        <f>'Handel und öffentliche'!U107+Landwirtschaft!U107+Fischerei!U107</f>
        <v>126474.98700000001</v>
      </c>
      <c r="V101" s="8">
        <f>'Handel und öffentliche'!V107+Landwirtschaft!V107+Fischerei!V107</f>
        <v>128689.75900000001</v>
      </c>
      <c r="W101" s="8">
        <f>'Handel und öffentliche'!W107+Landwirtschaft!W107+Fischerei!W107</f>
        <v>140458.42499999999</v>
      </c>
      <c r="X101" s="8">
        <f>'Handel und öffentliche'!X107+Landwirtschaft!X107+Fischerei!X107</f>
        <v>125250.88100000001</v>
      </c>
      <c r="Y101" s="8">
        <f>'Handel und öffentliche'!Y107+Landwirtschaft!Y107+Fischerei!Y107</f>
        <v>128681.527</v>
      </c>
      <c r="Z101" s="8">
        <f>'Handel und öffentliche'!Z107+Landwirtschaft!Z107+Fischerei!Z107</f>
        <v>129384.969</v>
      </c>
      <c r="AA101" s="8">
        <f>'Handel und öffentliche'!AA107+Landwirtschaft!AA107+Fischerei!AA107</f>
        <v>115945.212</v>
      </c>
      <c r="AB101" s="8">
        <f>'Handel und öffentliche'!AB107+Landwirtschaft!AB107+Fischerei!AB107</f>
        <v>122839.274</v>
      </c>
      <c r="AC101" s="8">
        <f>'Handel und öffentliche'!AC107+Landwirtschaft!AC107+Fischerei!AC107</f>
        <v>123591.54300000001</v>
      </c>
      <c r="AD101" s="8">
        <f>'Handel und öffentliche'!AD107+Landwirtschaft!AD107+Fischerei!AD107</f>
        <v>124957.06300000001</v>
      </c>
      <c r="AE101" s="8">
        <f>'Handel und öffentliche'!AE107+Landwirtschaft!AE107+Fischerei!AE107</f>
        <v>126848.393</v>
      </c>
      <c r="AF101" s="8">
        <f>'Handel und öffentliche'!AF107+Landwirtschaft!AF107+Fischerei!AF107</f>
        <v>127889.952</v>
      </c>
    </row>
    <row r="102" spans="1:32" x14ac:dyDescent="0.25">
      <c r="A102" s="6" t="s">
        <v>25</v>
      </c>
      <c r="B102" s="6" t="s">
        <v>43</v>
      </c>
      <c r="C102" s="8">
        <f>'Handel und öffentliche'!C108+Landwirtschaft!C108+Fischerei!C108</f>
        <v>78.805999999999997</v>
      </c>
      <c r="D102" s="8">
        <f>'Handel und öffentliche'!D108+Landwirtschaft!D108+Fischerei!D108</f>
        <v>54.389000000000003</v>
      </c>
      <c r="E102" s="8">
        <f>'Handel und öffentliche'!E108+Landwirtschaft!E108+Fischerei!E108</f>
        <v>46.25</v>
      </c>
      <c r="F102" s="8">
        <f>'Handel und öffentliche'!F108+Landwirtschaft!F108+Fischerei!F108</f>
        <v>93.667000000000002</v>
      </c>
      <c r="G102" s="8">
        <f>'Handel und öffentliche'!G108+Landwirtschaft!G108+Fischerei!G108</f>
        <v>13.694000000000001</v>
      </c>
      <c r="H102" s="8">
        <f>'Handel und öffentliche'!H108+Landwirtschaft!H108+Fischerei!H108</f>
        <v>5.556</v>
      </c>
      <c r="I102" s="8">
        <f>'Handel und öffentliche'!I108+Landwirtschaft!I108+Fischerei!I108</f>
        <v>0</v>
      </c>
      <c r="J102" s="8">
        <f>'Handel und öffentliche'!J108+Landwirtschaft!J108+Fischerei!J108</f>
        <v>5.556</v>
      </c>
      <c r="K102" s="8">
        <f>'Handel und öffentliche'!K108+Landwirtschaft!K108+Fischerei!K108</f>
        <v>5.556</v>
      </c>
      <c r="L102" s="8">
        <f>'Handel und öffentliche'!L108+Landwirtschaft!L108+Fischerei!L108</f>
        <v>5.556</v>
      </c>
      <c r="M102" s="8">
        <f>'Handel und öffentliche'!M108+Landwirtschaft!M108+Fischerei!M108</f>
        <v>5.556</v>
      </c>
      <c r="N102" s="8">
        <f>'Handel und öffentliche'!N108+Landwirtschaft!N108+Fischerei!N108</f>
        <v>5.556</v>
      </c>
      <c r="O102" s="8">
        <f>'Handel und öffentliche'!O108+Landwirtschaft!O108+Fischerei!O108</f>
        <v>5.556</v>
      </c>
      <c r="P102" s="8">
        <f>'Handel und öffentliche'!P108+Landwirtschaft!P108+Fischerei!P108</f>
        <v>11.111000000000001</v>
      </c>
      <c r="Q102" s="8">
        <f>'Handel und öffentliche'!Q108+Landwirtschaft!Q108+Fischerei!Q108</f>
        <v>5.556</v>
      </c>
      <c r="R102" s="8">
        <f>'Handel und öffentliche'!R108+Landwirtschaft!R108+Fischerei!R108</f>
        <v>11.111000000000001</v>
      </c>
      <c r="S102" s="8">
        <f>'Handel und öffentliche'!S108+Landwirtschaft!S108+Fischerei!S108</f>
        <v>11.111000000000001</v>
      </c>
      <c r="T102" s="8">
        <f>'Handel und öffentliche'!T108+Landwirtschaft!T108+Fischerei!T108</f>
        <v>27.777999999999999</v>
      </c>
      <c r="U102" s="8">
        <f>'Handel und öffentliche'!U108+Landwirtschaft!U108+Fischerei!U108</f>
        <v>38.889000000000003</v>
      </c>
      <c r="V102" s="8">
        <f>'Handel und öffentliche'!V108+Landwirtschaft!V108+Fischerei!V108</f>
        <v>44.444000000000003</v>
      </c>
      <c r="W102" s="8">
        <f>'Handel und öffentliche'!W108+Landwirtschaft!W108+Fischerei!W108</f>
        <v>44.444000000000003</v>
      </c>
      <c r="X102" s="8">
        <f>'Handel und öffentliche'!X108+Landwirtschaft!X108+Fischerei!X108</f>
        <v>44.444000000000003</v>
      </c>
      <c r="Y102" s="8">
        <f>'Handel und öffentliche'!Y108+Landwirtschaft!Y108+Fischerei!Y108</f>
        <v>44.444000000000003</v>
      </c>
      <c r="Z102" s="8">
        <f>'Handel und öffentliche'!Z108+Landwirtschaft!Z108+Fischerei!Z108</f>
        <v>27.777999999999999</v>
      </c>
      <c r="AA102" s="8">
        <f>'Handel und öffentliche'!AA108+Landwirtschaft!AA108+Fischerei!AA108</f>
        <v>11.111000000000001</v>
      </c>
      <c r="AB102" s="8">
        <f>'Handel und öffentliche'!AB108+Landwirtschaft!AB108+Fischerei!AB108</f>
        <v>20.472000000000001</v>
      </c>
      <c r="AC102" s="8">
        <f>'Handel und öffentliche'!AC108+Landwirtschaft!AC108+Fischerei!AC108</f>
        <v>33.289000000000001</v>
      </c>
      <c r="AD102" s="8">
        <f>'Handel und öffentliche'!AD108+Landwirtschaft!AD108+Fischerei!AD108</f>
        <v>34.716999999999999</v>
      </c>
      <c r="AE102" s="8">
        <f>'Handel und öffentliche'!AE108+Landwirtschaft!AE108+Fischerei!AE108</f>
        <v>32.338999999999999</v>
      </c>
      <c r="AF102" s="8">
        <f>'Handel und öffentliche'!AF108+Landwirtschaft!AF108+Fischerei!AF108</f>
        <v>35.039000000000001</v>
      </c>
    </row>
    <row r="103" spans="1:32" x14ac:dyDescent="0.25">
      <c r="A103" s="6" t="s">
        <v>25</v>
      </c>
      <c r="B103" s="6" t="s">
        <v>44</v>
      </c>
      <c r="C103" s="8">
        <f>'Handel und öffentliche'!C109+Landwirtschaft!C109+Fischerei!C109</f>
        <v>73224.505999999994</v>
      </c>
      <c r="D103" s="8">
        <f>'Handel und öffentliche'!D109+Landwirtschaft!D109+Fischerei!D109</f>
        <v>84117.22</v>
      </c>
      <c r="E103" s="8">
        <f>'Handel und öffentliche'!E109+Landwirtschaft!E109+Fischerei!E109</f>
        <v>79178.986000000004</v>
      </c>
      <c r="F103" s="8">
        <f>'Handel und öffentliche'!F109+Landwirtschaft!F109+Fischerei!F109</f>
        <v>83743.221000000005</v>
      </c>
      <c r="G103" s="8">
        <f>'Handel und öffentliche'!G109+Landwirtschaft!G109+Fischerei!G109</f>
        <v>77850.741000000009</v>
      </c>
      <c r="H103" s="8">
        <f>'Handel und öffentliche'!H109+Landwirtschaft!H109+Fischerei!H109</f>
        <v>78900.986999999994</v>
      </c>
      <c r="I103" s="8">
        <f>'Handel und öffentliche'!I109+Landwirtschaft!I109+Fischerei!I109</f>
        <v>89965.45</v>
      </c>
      <c r="J103" s="8">
        <f>'Handel und öffentliche'!J109+Landwirtschaft!J109+Fischerei!J109</f>
        <v>77117.242999999988</v>
      </c>
      <c r="K103" s="8">
        <f>'Handel und öffentliche'!K109+Landwirtschaft!K109+Fischerei!K109</f>
        <v>75067</v>
      </c>
      <c r="L103" s="8">
        <f>'Handel und öffentliche'!L109+Landwirtschaft!L109+Fischerei!L109</f>
        <v>71195.763000000006</v>
      </c>
      <c r="M103" s="8">
        <f>'Handel und öffentliche'!M109+Landwirtschaft!M109+Fischerei!M109</f>
        <v>71916.010000000009</v>
      </c>
      <c r="N103" s="8">
        <f>'Handel und öffentliche'!N109+Landwirtschaft!N109+Fischerei!N109</f>
        <v>73830.254000000001</v>
      </c>
      <c r="O103" s="8">
        <f>'Handel und öffentliche'!O109+Landwirtschaft!O109+Fischerei!O109</f>
        <v>69108.019</v>
      </c>
      <c r="P103" s="8">
        <f>'Handel und öffentliche'!P109+Landwirtschaft!P109+Fischerei!P109</f>
        <v>71977.010000000009</v>
      </c>
      <c r="Q103" s="8">
        <f>'Handel und öffentliche'!Q109+Landwirtschaft!Q109+Fischerei!Q109</f>
        <v>76709.244000000006</v>
      </c>
      <c r="R103" s="8">
        <f>'Handel und öffentliche'!R109+Landwirtschaft!R109+Fischerei!R109</f>
        <v>73146.255999999994</v>
      </c>
      <c r="S103" s="8">
        <f>'Handel und öffentliche'!S109+Landwirtschaft!S109+Fischerei!S109</f>
        <v>68107.273000000001</v>
      </c>
      <c r="T103" s="8">
        <f>'Handel und öffentliche'!T109+Landwirtschaft!T109+Fischerei!T109</f>
        <v>63715.288</v>
      </c>
      <c r="U103" s="8">
        <f>'Handel und öffentliche'!U109+Landwirtschaft!U109+Fischerei!U109</f>
        <v>67528.524999999994</v>
      </c>
      <c r="V103" s="8">
        <f>'Handel und öffentliche'!V109+Landwirtschaft!V109+Fischerei!V109</f>
        <v>68370.021999999997</v>
      </c>
      <c r="W103" s="8">
        <f>'Handel und öffentliche'!W109+Landwirtschaft!W109+Fischerei!W109</f>
        <v>79706.235000000001</v>
      </c>
      <c r="X103" s="8">
        <f>'Handel und öffentliche'!X109+Landwirtschaft!X109+Fischerei!X109</f>
        <v>65487.281999999999</v>
      </c>
      <c r="Y103" s="8">
        <f>'Handel und öffentliche'!Y109+Landwirtschaft!Y109+Fischerei!Y109</f>
        <v>70850.013999999996</v>
      </c>
      <c r="Z103" s="8">
        <f>'Handel und öffentliche'!Z109+Landwirtschaft!Z109+Fischerei!Z109</f>
        <v>70281.266000000003</v>
      </c>
      <c r="AA103" s="8">
        <f>'Handel und öffentliche'!AA109+Landwirtschaft!AA109+Fischerei!AA109</f>
        <v>57672.057999999997</v>
      </c>
      <c r="AB103" s="8">
        <f>'Handel und öffentliche'!AB109+Landwirtschaft!AB109+Fischerei!AB109</f>
        <v>61218.070999999996</v>
      </c>
      <c r="AC103" s="8">
        <f>'Handel und öffentliche'!AC109+Landwirtschaft!AC109+Fischerei!AC109</f>
        <v>61876.172000000006</v>
      </c>
      <c r="AD103" s="8">
        <f>'Handel und öffentliche'!AD109+Landwirtschaft!AD109+Fischerei!AD109</f>
        <v>61162.493000000002</v>
      </c>
      <c r="AE103" s="8">
        <f>'Handel und öffentliche'!AE109+Landwirtschaft!AE109+Fischerei!AE109</f>
        <v>61099.926000000007</v>
      </c>
      <c r="AF103" s="8">
        <f>'Handel und öffentliche'!AF109+Landwirtschaft!AF109+Fischerei!AF109</f>
        <v>58630.095000000001</v>
      </c>
    </row>
    <row r="104" spans="1:32" x14ac:dyDescent="0.25">
      <c r="A104" s="6" t="s">
        <v>25</v>
      </c>
      <c r="B104" s="6" t="s">
        <v>45</v>
      </c>
      <c r="C104" s="8">
        <f>'Handel und öffentliche'!C110+Landwirtschaft!C110+Fischerei!C110</f>
        <v>11688.713</v>
      </c>
      <c r="D104" s="8">
        <f>'Handel und öffentliche'!D110+Landwirtschaft!D110+Fischerei!D110</f>
        <v>11489.981</v>
      </c>
      <c r="E104" s="8">
        <f>'Handel und öffentliche'!E110+Landwirtschaft!E110+Fischerei!E110</f>
        <v>11138.210999999999</v>
      </c>
      <c r="F104" s="8">
        <f>'Handel und öffentliche'!F110+Landwirtschaft!F110+Fischerei!F110</f>
        <v>11221.641</v>
      </c>
      <c r="G104" s="8">
        <f>'Handel und öffentliche'!G110+Landwirtschaft!G110+Fischerei!G110</f>
        <v>11161.642</v>
      </c>
      <c r="H104" s="8">
        <f>'Handel und öffentliche'!H110+Landwirtschaft!H110+Fischerei!H110</f>
        <v>11793.210999999999</v>
      </c>
      <c r="I104" s="8">
        <f>'Handel und öffentliche'!I110+Landwirtschaft!I110+Fischerei!I110</f>
        <v>11673.325000000001</v>
      </c>
      <c r="J104" s="8">
        <f>'Handel und öffentliche'!J110+Landwirtschaft!J110+Fischerei!J110</f>
        <v>11489.404</v>
      </c>
      <c r="K104" s="8">
        <f>'Handel und öffentliche'!K110+Landwirtschaft!K110+Fischerei!K110</f>
        <v>11288.806</v>
      </c>
      <c r="L104" s="8">
        <f>'Handel und öffentliche'!L110+Landwirtschaft!L110+Fischerei!L110</f>
        <v>11479.519</v>
      </c>
      <c r="M104" s="8">
        <f>'Handel und öffentliche'!M110+Landwirtschaft!M110+Fischerei!M110</f>
        <v>11339.355</v>
      </c>
      <c r="N104" s="8">
        <f>'Handel und öffentliche'!N110+Landwirtschaft!N110+Fischerei!N110</f>
        <v>11240.344999999999</v>
      </c>
      <c r="O104" s="8">
        <f>'Handel und öffentliche'!O110+Landwirtschaft!O110+Fischerei!O110</f>
        <v>10256.565000000001</v>
      </c>
      <c r="P104" s="8">
        <f>'Handel und öffentliche'!P110+Landwirtschaft!P110+Fischerei!P110</f>
        <v>9798.128999999999</v>
      </c>
      <c r="Q104" s="8">
        <f>'Handel und öffentliche'!Q110+Landwirtschaft!Q110+Fischerei!Q110</f>
        <v>9541.1479999999992</v>
      </c>
      <c r="R104" s="8">
        <f>'Handel und öffentliche'!R110+Landwirtschaft!R110+Fischerei!R110</f>
        <v>9575.3170000000009</v>
      </c>
      <c r="S104" s="8">
        <f>'Handel und öffentliche'!S110+Landwirtschaft!S110+Fischerei!S110</f>
        <v>9452.3580000000002</v>
      </c>
      <c r="T104" s="8">
        <f>'Handel und öffentliche'!T110+Landwirtschaft!T110+Fischerei!T110</f>
        <v>9027.255000000001</v>
      </c>
      <c r="U104" s="8">
        <f>'Handel und öffentliche'!U110+Landwirtschaft!U110+Fischerei!U110</f>
        <v>8548.985999999999</v>
      </c>
      <c r="V104" s="8">
        <f>'Handel und öffentliche'!V110+Landwirtschaft!V110+Fischerei!V110</f>
        <v>8086.302999999999</v>
      </c>
      <c r="W104" s="8">
        <f>'Handel und öffentliche'!W110+Landwirtschaft!W110+Fischerei!W110</f>
        <v>8484.844000000001</v>
      </c>
      <c r="X104" s="8">
        <f>'Handel und öffentliche'!X110+Landwirtschaft!X110+Fischerei!X110</f>
        <v>7832.49</v>
      </c>
      <c r="Y104" s="8">
        <f>'Handel und öffentliche'!Y110+Landwirtschaft!Y110+Fischerei!Y110</f>
        <v>7350.1470000000008</v>
      </c>
      <c r="Z104" s="8">
        <f>'Handel und öffentliche'!Z110+Landwirtschaft!Z110+Fischerei!Z110</f>
        <v>7956.3140000000003</v>
      </c>
      <c r="AA104" s="8">
        <f>'Handel und öffentliche'!AA110+Landwirtschaft!AA110+Fischerei!AA110</f>
        <v>7182.8029999999999</v>
      </c>
      <c r="AB104" s="8">
        <f>'Handel und öffentliche'!AB110+Landwirtschaft!AB110+Fischerei!AB110</f>
        <v>9085.7439999999988</v>
      </c>
      <c r="AC104" s="8">
        <f>'Handel und öffentliche'!AC110+Landwirtschaft!AC110+Fischerei!AC110</f>
        <v>8601.7639999999992</v>
      </c>
      <c r="AD104" s="8">
        <f>'Handel und öffentliche'!AD110+Landwirtschaft!AD110+Fischerei!AD110</f>
        <v>8210.7569999999996</v>
      </c>
      <c r="AE104" s="8">
        <f>'Handel und öffentliche'!AE110+Landwirtschaft!AE110+Fischerei!AE110</f>
        <v>7947.9549999999999</v>
      </c>
      <c r="AF104" s="8">
        <f>'Handel und öffentliche'!AF110+Landwirtschaft!AF110+Fischerei!AF110</f>
        <v>9422.9159999999993</v>
      </c>
    </row>
    <row r="105" spans="1:32" x14ac:dyDescent="0.25">
      <c r="A105" s="6" t="s">
        <v>25</v>
      </c>
      <c r="B105" s="6" t="s">
        <v>46</v>
      </c>
      <c r="C105" s="8">
        <f>'Handel und öffentliche'!C111+Landwirtschaft!C111+Fischerei!C111</f>
        <v>575.55600000000004</v>
      </c>
      <c r="D105" s="8">
        <f>'Handel und öffentliche'!D111+Landwirtschaft!D111+Fischerei!D111</f>
        <v>605</v>
      </c>
      <c r="E105" s="8">
        <f>'Handel und öffentliche'!E111+Landwirtschaft!E111+Fischerei!E111</f>
        <v>578.33299999999997</v>
      </c>
      <c r="F105" s="8">
        <f>'Handel und öffentliche'!F111+Landwirtschaft!F111+Fischerei!F111</f>
        <v>640.27800000000002</v>
      </c>
      <c r="G105" s="8">
        <f>'Handel und öffentliche'!G111+Landwirtschaft!G111+Fischerei!G111</f>
        <v>654.97</v>
      </c>
      <c r="H105" s="8">
        <f>'Handel und öffentliche'!H111+Landwirtschaft!H111+Fischerei!H111</f>
        <v>655.70600000000002</v>
      </c>
      <c r="I105" s="8">
        <f>'Handel und öffentliche'!I111+Landwirtschaft!I111+Fischerei!I111</f>
        <v>713.46</v>
      </c>
      <c r="J105" s="8">
        <f>'Handel und öffentliche'!J111+Landwirtschaft!J111+Fischerei!J111</f>
        <v>846.35500000000002</v>
      </c>
      <c r="K105" s="8">
        <f>'Handel und öffentliche'!K111+Landwirtschaft!K111+Fischerei!K111</f>
        <v>876.59400000000005</v>
      </c>
      <c r="L105" s="8">
        <f>'Handel und öffentliche'!L111+Landwirtschaft!L111+Fischerei!L111</f>
        <v>932.34699999999998</v>
      </c>
      <c r="M105" s="8">
        <f>'Handel und öffentliche'!M111+Landwirtschaft!M111+Fischerei!M111</f>
        <v>994.77099999999996</v>
      </c>
      <c r="N105" s="8">
        <f>'Handel und öffentliche'!N111+Landwirtschaft!N111+Fischerei!N111</f>
        <v>1139.6860000000001</v>
      </c>
      <c r="O105" s="8">
        <f>'Handel und öffentliche'!O111+Landwirtschaft!O111+Fischerei!O111</f>
        <v>1110.354</v>
      </c>
      <c r="P105" s="8">
        <f>'Handel und öffentliche'!P111+Landwirtschaft!P111+Fischerei!P111</f>
        <v>1057.174</v>
      </c>
      <c r="Q105" s="8">
        <f>'Handel und öffentliche'!Q111+Landwirtschaft!Q111+Fischerei!Q111</f>
        <v>1147.5540000000001</v>
      </c>
      <c r="R105" s="8">
        <f>'Handel und öffentliche'!R111+Landwirtschaft!R111+Fischerei!R111</f>
        <v>1199.066</v>
      </c>
      <c r="S105" s="8">
        <f>'Handel und öffentliche'!S111+Landwirtschaft!S111+Fischerei!S111</f>
        <v>1484.3989999999999</v>
      </c>
      <c r="T105" s="8">
        <f>'Handel und öffentliche'!T111+Landwirtschaft!T111+Fischerei!T111</f>
        <v>1724.5309999999999</v>
      </c>
      <c r="U105" s="8">
        <f>'Handel und öffentliche'!U111+Landwirtschaft!U111+Fischerei!U111</f>
        <v>2134.087</v>
      </c>
      <c r="V105" s="8">
        <f>'Handel und öffentliche'!V111+Landwirtschaft!V111+Fischerei!V111</f>
        <v>2403.4340000000002</v>
      </c>
      <c r="W105" s="8">
        <f>'Handel und öffentliche'!W111+Landwirtschaft!W111+Fischerei!W111</f>
        <v>2774.902</v>
      </c>
      <c r="X105" s="8">
        <f>'Handel und öffentliche'!X111+Landwirtschaft!X111+Fischerei!X111</f>
        <v>2859.7750000000001</v>
      </c>
      <c r="Y105" s="8">
        <f>'Handel und öffentliche'!Y111+Landwirtschaft!Y111+Fischerei!Y111</f>
        <v>3228.2350000000001</v>
      </c>
      <c r="Z105" s="8">
        <f>'Handel und öffentliche'!Z111+Landwirtschaft!Z111+Fischerei!Z111</f>
        <v>3576.3230000000003</v>
      </c>
      <c r="AA105" s="8">
        <f>'Handel und öffentliche'!AA111+Landwirtschaft!AA111+Fischerei!AA111</f>
        <v>3971.598</v>
      </c>
      <c r="AB105" s="8">
        <f>'Handel und öffentliche'!AB111+Landwirtschaft!AB111+Fischerei!AB111</f>
        <v>4497.2119999999995</v>
      </c>
      <c r="AC105" s="8">
        <f>'Handel und öffentliche'!AC111+Landwirtschaft!AC111+Fischerei!AC111</f>
        <v>4814.6350000000002</v>
      </c>
      <c r="AD105" s="8">
        <f>'Handel und öffentliche'!AD111+Landwirtschaft!AD111+Fischerei!AD111</f>
        <v>5671.076</v>
      </c>
      <c r="AE105" s="8">
        <f>'Handel und öffentliche'!AE111+Landwirtschaft!AE111+Fischerei!AE111</f>
        <v>6537.7919999999995</v>
      </c>
      <c r="AF105" s="8">
        <f>'Handel und öffentliche'!AF111+Landwirtschaft!AF111+Fischerei!AF111</f>
        <v>7717.4259999999995</v>
      </c>
    </row>
    <row r="106" spans="1:32" x14ac:dyDescent="0.25">
      <c r="A106" s="6" t="s">
        <v>25</v>
      </c>
      <c r="B106" s="6" t="s">
        <v>47</v>
      </c>
      <c r="C106" s="8">
        <f>'Handel und öffentliche'!C112+Landwirtschaft!C112+Fischerei!C112</f>
        <v>21167</v>
      </c>
      <c r="D106" s="8">
        <f>'Handel und öffentliche'!D112+Landwirtschaft!D112+Fischerei!D112</f>
        <v>22417</v>
      </c>
      <c r="E106" s="8">
        <f>'Handel und öffentliche'!E112+Landwirtschaft!E112+Fischerei!E112</f>
        <v>23298</v>
      </c>
      <c r="F106" s="8">
        <f>'Handel und öffentliche'!F112+Landwirtschaft!F112+Fischerei!F112</f>
        <v>24013</v>
      </c>
      <c r="G106" s="8">
        <f>'Handel und öffentliche'!G112+Landwirtschaft!G112+Fischerei!G112</f>
        <v>24408</v>
      </c>
      <c r="H106" s="8">
        <f>'Handel und öffentliche'!H112+Landwirtschaft!H112+Fischerei!H112</f>
        <v>24459</v>
      </c>
      <c r="I106" s="8">
        <f>'Handel und öffentliche'!I112+Landwirtschaft!I112+Fischerei!I112</f>
        <v>26202</v>
      </c>
      <c r="J106" s="8">
        <f>'Handel und öffentliche'!J112+Landwirtschaft!J112+Fischerei!J112</f>
        <v>28244</v>
      </c>
      <c r="K106" s="8">
        <f>'Handel und öffentliche'!K112+Landwirtschaft!K112+Fischerei!K112</f>
        <v>30084</v>
      </c>
      <c r="L106" s="8">
        <f>'Handel und öffentliche'!L112+Landwirtschaft!L112+Fischerei!L112</f>
        <v>31215</v>
      </c>
      <c r="M106" s="8">
        <f>'Handel und öffentliche'!M112+Landwirtschaft!M112+Fischerei!M112</f>
        <v>32997</v>
      </c>
      <c r="N106" s="8">
        <f>'Handel und öffentliche'!N112+Landwirtschaft!N112+Fischerei!N112</f>
        <v>34371</v>
      </c>
      <c r="O106" s="8">
        <f>'Handel und öffentliche'!O112+Landwirtschaft!O112+Fischerei!O112</f>
        <v>34698</v>
      </c>
      <c r="P106" s="8">
        <f>'Handel und öffentliche'!P112+Landwirtschaft!P112+Fischerei!P112</f>
        <v>36427</v>
      </c>
      <c r="Q106" s="8">
        <f>'Handel und öffentliche'!Q112+Landwirtschaft!Q112+Fischerei!Q112</f>
        <v>38051</v>
      </c>
      <c r="R106" s="8">
        <f>'Handel und öffentliche'!R112+Landwirtschaft!R112+Fischerei!R112</f>
        <v>39449</v>
      </c>
      <c r="S106" s="8">
        <f>'Handel und öffentliche'!S112+Landwirtschaft!S112+Fischerei!S112</f>
        <v>40372</v>
      </c>
      <c r="T106" s="8">
        <f>'Handel und öffentliche'!T112+Landwirtschaft!T112+Fischerei!T112</f>
        <v>41715</v>
      </c>
      <c r="U106" s="8">
        <f>'Handel und öffentliche'!U112+Landwirtschaft!U112+Fischerei!U112</f>
        <v>42417</v>
      </c>
      <c r="V106" s="8">
        <f>'Handel und öffentliche'!V112+Landwirtschaft!V112+Fischerei!V112</f>
        <v>43630</v>
      </c>
      <c r="W106" s="8">
        <f>'Handel und öffentliche'!W112+Landwirtschaft!W112+Fischerei!W112</f>
        <v>43693</v>
      </c>
      <c r="X106" s="8">
        <f>'Handel und öffentliche'!X112+Landwirtschaft!X112+Fischerei!X112</f>
        <v>43873</v>
      </c>
      <c r="Y106" s="8">
        <f>'Handel und öffentliche'!Y112+Landwirtschaft!Y112+Fischerei!Y112</f>
        <v>43578.685000000005</v>
      </c>
      <c r="Z106" s="8">
        <f>'Handel und öffentliche'!Z112+Landwirtschaft!Z112+Fischerei!Z112</f>
        <v>44169.120999999999</v>
      </c>
      <c r="AA106" s="8">
        <f>'Handel und öffentliche'!AA112+Landwirtschaft!AA112+Fischerei!AA112</f>
        <v>43763.197</v>
      </c>
      <c r="AB106" s="8">
        <f>'Handel und öffentliche'!AB112+Landwirtschaft!AB112+Fischerei!AB112</f>
        <v>45434.639000000003</v>
      </c>
      <c r="AC106" s="8">
        <f>'Handel und öffentliche'!AC112+Landwirtschaft!AC112+Fischerei!AC112</f>
        <v>45127.267</v>
      </c>
      <c r="AD106" s="8">
        <f>'Handel und öffentliche'!AD112+Landwirtschaft!AD112+Fischerei!AD112</f>
        <v>46190.258999999998</v>
      </c>
      <c r="AE106" s="8">
        <f>'Handel und öffentliche'!AE112+Landwirtschaft!AE112+Fischerei!AE112</f>
        <v>47672.228000000003</v>
      </c>
      <c r="AF106" s="8">
        <f>'Handel und öffentliche'!AF112+Landwirtschaft!AF112+Fischerei!AF112</f>
        <v>48117.519</v>
      </c>
    </row>
    <row r="107" spans="1:32" x14ac:dyDescent="0.25">
      <c r="A107" s="6" t="s">
        <v>26</v>
      </c>
      <c r="B107" s="6" t="s">
        <v>42</v>
      </c>
      <c r="C107" s="8">
        <f>'Handel und öffentliche'!C113+Landwirtschaft!C113+Fischerei!C113</f>
        <v>26547.634000000002</v>
      </c>
      <c r="D107" s="8">
        <f>'Handel und öffentliche'!D113+Landwirtschaft!D113+Fischerei!D113</f>
        <v>29125.564999999999</v>
      </c>
      <c r="E107" s="8">
        <f>'Handel und öffentliche'!E113+Landwirtschaft!E113+Fischerei!E113</f>
        <v>30235.946000000004</v>
      </c>
      <c r="F107" s="8">
        <f>'Handel und öffentliche'!F113+Landwirtschaft!F113+Fischerei!F113</f>
        <v>30749.100999999999</v>
      </c>
      <c r="G107" s="8">
        <f>'Handel und öffentliche'!G113+Landwirtschaft!G113+Fischerei!G113</f>
        <v>29328.493999999999</v>
      </c>
      <c r="H107" s="8">
        <f>'Handel und öffentliche'!H113+Landwirtschaft!H113+Fischerei!H113</f>
        <v>32695.300999999999</v>
      </c>
      <c r="I107" s="8">
        <f>'Handel und öffentliche'!I113+Landwirtschaft!I113+Fischerei!I113</f>
        <v>37434.457999999999</v>
      </c>
      <c r="J107" s="8">
        <f>'Handel und öffentliche'!J113+Landwirtschaft!J113+Fischerei!J113</f>
        <v>38037.145000000004</v>
      </c>
      <c r="K107" s="8">
        <f>'Handel und öffentliche'!K113+Landwirtschaft!K113+Fischerei!K113</f>
        <v>37591.377999999997</v>
      </c>
      <c r="L107" s="8">
        <f>'Handel und öffentliche'!L113+Landwirtschaft!L113+Fischerei!L113</f>
        <v>40168.892</v>
      </c>
      <c r="M107" s="8">
        <f>'Handel und öffentliche'!M113+Landwirtschaft!M113+Fischerei!M113</f>
        <v>35823.803</v>
      </c>
      <c r="N107" s="8">
        <f>'Handel und öffentliche'!N113+Landwirtschaft!N113+Fischerei!N113</f>
        <v>40661.775999999998</v>
      </c>
      <c r="O107" s="8">
        <f>'Handel und öffentliche'!O113+Landwirtschaft!O113+Fischerei!O113</f>
        <v>39728.338000000003</v>
      </c>
      <c r="P107" s="8">
        <f>'Handel und öffentliche'!P113+Landwirtschaft!P113+Fischerei!P113</f>
        <v>43489.442000000003</v>
      </c>
      <c r="Q107" s="8">
        <f>'Handel und öffentliche'!Q113+Landwirtschaft!Q113+Fischerei!Q113</f>
        <v>43005.836000000003</v>
      </c>
      <c r="R107" s="8">
        <f>'Handel und öffentliche'!R113+Landwirtschaft!R113+Fischerei!R113</f>
        <v>41175.404999999999</v>
      </c>
      <c r="S107" s="8">
        <f>'Handel und öffentliche'!S113+Landwirtschaft!S113+Fischerei!S113</f>
        <v>42348.305</v>
      </c>
      <c r="T107" s="8">
        <f>'Handel und öffentliche'!T113+Landwirtschaft!T113+Fischerei!T113</f>
        <v>37678.966</v>
      </c>
      <c r="U107" s="8">
        <f>'Handel und öffentliche'!U113+Landwirtschaft!U113+Fischerei!U113</f>
        <v>40674.628000000004</v>
      </c>
      <c r="V107" s="8">
        <f>'Handel und öffentliche'!V113+Landwirtschaft!V113+Fischerei!V113</f>
        <v>36672.759000000005</v>
      </c>
      <c r="W107" s="8">
        <f>'Handel und öffentliche'!W113+Landwirtschaft!W113+Fischerei!W113</f>
        <v>36744.451999999997</v>
      </c>
      <c r="X107" s="8">
        <f>'Handel und öffentliche'!X113+Landwirtschaft!X113+Fischerei!X113</f>
        <v>35730.996999999996</v>
      </c>
      <c r="Y107" s="8">
        <f>'Handel und öffentliche'!Y113+Landwirtschaft!Y113+Fischerei!Y113</f>
        <v>35786.133000000002</v>
      </c>
      <c r="Z107" s="8">
        <f>'Handel und öffentliche'!Z113+Landwirtschaft!Z113+Fischerei!Z113</f>
        <v>35900.133000000002</v>
      </c>
      <c r="AA107" s="8">
        <f>'Handel und öffentliche'!AA113+Landwirtschaft!AA113+Fischerei!AA113</f>
        <v>34320.724999999999</v>
      </c>
      <c r="AB107" s="8">
        <f>'Handel und öffentliche'!AB113+Landwirtschaft!AB113+Fischerei!AB113</f>
        <v>35037.955000000002</v>
      </c>
      <c r="AC107" s="8">
        <f>'Handel und öffentliche'!AC113+Landwirtschaft!AC113+Fischerei!AC113</f>
        <v>34668.03</v>
      </c>
      <c r="AD107" s="8">
        <f>'Handel und öffentliche'!AD113+Landwirtschaft!AD113+Fischerei!AD113</f>
        <v>36959.4</v>
      </c>
      <c r="AE107" s="8">
        <f>'Handel und öffentliche'!AE113+Landwirtschaft!AE113+Fischerei!AE113</f>
        <v>36165.53</v>
      </c>
      <c r="AF107" s="8">
        <f>'Handel und öffentliche'!AF113+Landwirtschaft!AF113+Fischerei!AF113</f>
        <v>37098.510999999999</v>
      </c>
    </row>
    <row r="108" spans="1:32" x14ac:dyDescent="0.25">
      <c r="A108" s="6" t="s">
        <v>26</v>
      </c>
      <c r="B108" s="6" t="s">
        <v>43</v>
      </c>
      <c r="C108" s="8">
        <f>'Handel und öffentliche'!C114+Landwirtschaft!C114+Fischerei!C114</f>
        <v>404.27800000000002</v>
      </c>
      <c r="D108" s="8">
        <f>'Handel und öffentliche'!D114+Landwirtschaft!D114+Fischerei!D114</f>
        <v>524.55499999999995</v>
      </c>
      <c r="E108" s="8">
        <f>'Handel und öffentliche'!E114+Landwirtschaft!E114+Fischerei!E114</f>
        <v>416.38800000000003</v>
      </c>
      <c r="F108" s="8">
        <f>'Handel und öffentliche'!F114+Landwirtschaft!F114+Fischerei!F114</f>
        <v>377.44399999999996</v>
      </c>
      <c r="G108" s="8">
        <f>'Handel und öffentliche'!G114+Landwirtschaft!G114+Fischerei!G114</f>
        <v>349.47300000000001</v>
      </c>
      <c r="H108" s="8">
        <f>'Handel und öffentliche'!H114+Landwirtschaft!H114+Fischerei!H114</f>
        <v>312.75</v>
      </c>
      <c r="I108" s="8">
        <f>'Handel und öffentliche'!I114+Landwirtschaft!I114+Fischerei!I114</f>
        <v>298.97300000000001</v>
      </c>
      <c r="J108" s="8">
        <f>'Handel und öffentliche'!J114+Landwirtschaft!J114+Fischerei!J114</f>
        <v>338.16700000000003</v>
      </c>
      <c r="K108" s="8">
        <f>'Handel und öffentliche'!K114+Landwirtschaft!K114+Fischerei!K114</f>
        <v>268.94499999999999</v>
      </c>
      <c r="L108" s="8">
        <f>'Handel und öffentliche'!L114+Landwirtschaft!L114+Fischerei!L114</f>
        <v>329.99099999999999</v>
      </c>
      <c r="M108" s="8">
        <f>'Handel und öffentliche'!M114+Landwirtschaft!M114+Fischerei!M114</f>
        <v>364.94100000000003</v>
      </c>
      <c r="N108" s="8">
        <f>'Handel und öffentliche'!N114+Landwirtschaft!N114+Fischerei!N114</f>
        <v>386.20100000000002</v>
      </c>
      <c r="O108" s="8">
        <f>'Handel und öffentliche'!O114+Landwirtschaft!O114+Fischerei!O114</f>
        <v>270.41499999999996</v>
      </c>
      <c r="P108" s="8">
        <f>'Handel und öffentliche'!P114+Landwirtschaft!P114+Fischerei!P114</f>
        <v>355.43199999999996</v>
      </c>
      <c r="Q108" s="8">
        <f>'Handel und öffentliche'!Q114+Landwirtschaft!Q114+Fischerei!Q114</f>
        <v>263.19200000000001</v>
      </c>
      <c r="R108" s="8">
        <f>'Handel und öffentliche'!R114+Landwirtschaft!R114+Fischerei!R114</f>
        <v>231.93400000000003</v>
      </c>
      <c r="S108" s="8">
        <f>'Handel und öffentliche'!S114+Landwirtschaft!S114+Fischerei!S114</f>
        <v>172.81100000000001</v>
      </c>
      <c r="T108" s="8">
        <f>'Handel und öffentliche'!T114+Landwirtschaft!T114+Fischerei!T114</f>
        <v>149.47499999999999</v>
      </c>
      <c r="U108" s="8">
        <f>'Handel und öffentliche'!U114+Landwirtschaft!U114+Fischerei!U114</f>
        <v>107.38</v>
      </c>
      <c r="V108" s="8">
        <f>'Handel und öffentliche'!V114+Landwirtschaft!V114+Fischerei!V114</f>
        <v>67.760000000000005</v>
      </c>
      <c r="W108" s="8">
        <f>'Handel und öffentliche'!W114+Landwirtschaft!W114+Fischerei!W114</f>
        <v>74.567000000000007</v>
      </c>
      <c r="X108" s="8">
        <f>'Handel und öffentliche'!X114+Landwirtschaft!X114+Fischerei!X114</f>
        <v>51.303000000000004</v>
      </c>
      <c r="Y108" s="8">
        <f>'Handel und öffentliche'!Y114+Landwirtschaft!Y114+Fischerei!Y114</f>
        <v>11.577</v>
      </c>
      <c r="Z108" s="8">
        <f>'Handel und öffentliche'!Z114+Landwirtschaft!Z114+Fischerei!Z114</f>
        <v>10.513</v>
      </c>
      <c r="AA108" s="8">
        <f>'Handel und öffentliche'!AA114+Landwirtschaft!AA114+Fischerei!AA114</f>
        <v>7.0789999999999997</v>
      </c>
      <c r="AB108" s="8">
        <f>'Handel und öffentliche'!AB114+Landwirtschaft!AB114+Fischerei!AB114</f>
        <v>5.7270000000000003</v>
      </c>
      <c r="AC108" s="8">
        <f>'Handel und öffentliche'!AC114+Landwirtschaft!AC114+Fischerei!AC114</f>
        <v>5.3419999999999996</v>
      </c>
      <c r="AD108" s="8">
        <f>'Handel und öffentliche'!AD114+Landwirtschaft!AD114+Fischerei!AD114</f>
        <v>7.6630000000000003</v>
      </c>
      <c r="AE108" s="8">
        <f>'Handel und öffentliche'!AE114+Landwirtschaft!AE114+Fischerei!AE114</f>
        <v>6.6230000000000002</v>
      </c>
      <c r="AF108" s="8">
        <f>'Handel und öffentliche'!AF114+Landwirtschaft!AF114+Fischerei!AF114</f>
        <v>4.7119999999999997</v>
      </c>
    </row>
    <row r="109" spans="1:32" x14ac:dyDescent="0.25">
      <c r="A109" s="6" t="s">
        <v>26</v>
      </c>
      <c r="B109" s="6" t="s">
        <v>44</v>
      </c>
      <c r="C109" s="8">
        <f>'Handel und öffentliche'!C115+Landwirtschaft!C115+Fischerei!C115</f>
        <v>1963.25</v>
      </c>
      <c r="D109" s="8">
        <f>'Handel und öffentliche'!D115+Landwirtschaft!D115+Fischerei!D115</f>
        <v>3187.5</v>
      </c>
      <c r="E109" s="8">
        <f>'Handel und öffentliche'!E115+Landwirtschaft!E115+Fischerei!E115</f>
        <v>4992</v>
      </c>
      <c r="F109" s="8">
        <f>'Handel und öffentliche'!F115+Landwirtschaft!F115+Fischerei!F115</f>
        <v>5045.75</v>
      </c>
      <c r="G109" s="8">
        <f>'Handel und öffentliche'!G115+Landwirtschaft!G115+Fischerei!G115</f>
        <v>4488.5</v>
      </c>
      <c r="H109" s="8">
        <f>'Handel und öffentliche'!H115+Landwirtschaft!H115+Fischerei!H115</f>
        <v>6622.75</v>
      </c>
      <c r="I109" s="8">
        <f>'Handel und öffentliche'!I115+Landwirtschaft!I115+Fischerei!I115</f>
        <v>6997.5</v>
      </c>
      <c r="J109" s="8">
        <f>'Handel und öffentliche'!J115+Landwirtschaft!J115+Fischerei!J115</f>
        <v>5871.25</v>
      </c>
      <c r="K109" s="8">
        <f>'Handel und öffentliche'!K115+Landwirtschaft!K115+Fischerei!K115</f>
        <v>6063.75</v>
      </c>
      <c r="L109" s="8">
        <f>'Handel und öffentliche'!L115+Landwirtschaft!L115+Fischerei!L115</f>
        <v>7259.75</v>
      </c>
      <c r="M109" s="8">
        <f>'Handel und öffentliche'!M115+Landwirtschaft!M115+Fischerei!M115</f>
        <v>7092.25</v>
      </c>
      <c r="N109" s="8">
        <f>'Handel und öffentliche'!N115+Landwirtschaft!N115+Fischerei!N115</f>
        <v>9849.5</v>
      </c>
      <c r="O109" s="8">
        <f>'Handel und öffentliche'!O115+Landwirtschaft!O115+Fischerei!O115</f>
        <v>8953.5</v>
      </c>
      <c r="P109" s="8">
        <f>'Handel und öffentliche'!P115+Landwirtschaft!P115+Fischerei!P115</f>
        <v>10109.75</v>
      </c>
      <c r="Q109" s="8">
        <f>'Handel und öffentliche'!Q115+Landwirtschaft!Q115+Fischerei!Q115</f>
        <v>12040.25</v>
      </c>
      <c r="R109" s="8">
        <f>'Handel und öffentliche'!R115+Landwirtschaft!R115+Fischerei!R115</f>
        <v>6648.1819999999998</v>
      </c>
      <c r="S109" s="8">
        <f>'Handel und öffentliche'!S115+Landwirtschaft!S115+Fischerei!S115</f>
        <v>7078.0079999999998</v>
      </c>
      <c r="T109" s="8">
        <f>'Handel und öffentliche'!T115+Landwirtschaft!T115+Fischerei!T115</f>
        <v>5568.3649999999998</v>
      </c>
      <c r="U109" s="8">
        <f>'Handel und öffentliche'!U115+Landwirtschaft!U115+Fischerei!U115</f>
        <v>6023.5520000000006</v>
      </c>
      <c r="V109" s="8">
        <f>'Handel und öffentliche'!V115+Landwirtschaft!V115+Fischerei!V115</f>
        <v>4733.0600000000004</v>
      </c>
      <c r="W109" s="8">
        <f>'Handel und öffentliche'!W115+Landwirtschaft!W115+Fischerei!W115</f>
        <v>5003.0540000000001</v>
      </c>
      <c r="X109" s="8">
        <f>'Handel und öffentliche'!X115+Landwirtschaft!X115+Fischerei!X115</f>
        <v>4337.518</v>
      </c>
      <c r="Y109" s="8">
        <f>'Handel und öffentliche'!Y115+Landwirtschaft!Y115+Fischerei!Y115</f>
        <v>4792.0170000000007</v>
      </c>
      <c r="Z109" s="8">
        <f>'Handel und öffentliche'!Z115+Landwirtschaft!Z115+Fischerei!Z115</f>
        <v>4844.3370000000004</v>
      </c>
      <c r="AA109" s="8">
        <f>'Handel und öffentliche'!AA115+Landwirtschaft!AA115+Fischerei!AA115</f>
        <v>4090.49</v>
      </c>
      <c r="AB109" s="8">
        <f>'Handel und öffentliche'!AB115+Landwirtschaft!AB115+Fischerei!AB115</f>
        <v>4386.0689999999995</v>
      </c>
      <c r="AC109" s="8">
        <f>'Handel und öffentliche'!AC115+Landwirtschaft!AC115+Fischerei!AC115</f>
        <v>4171.0969999999998</v>
      </c>
      <c r="AD109" s="8">
        <f>'Handel und öffentliche'!AD115+Landwirtschaft!AD115+Fischerei!AD115</f>
        <v>4298.7550000000001</v>
      </c>
      <c r="AE109" s="8">
        <f>'Handel und öffentliche'!AE115+Landwirtschaft!AE115+Fischerei!AE115</f>
        <v>4198.3519999999999</v>
      </c>
      <c r="AF109" s="8">
        <f>'Handel und öffentliche'!AF115+Landwirtschaft!AF115+Fischerei!AF115</f>
        <v>4497.5029999999997</v>
      </c>
    </row>
    <row r="110" spans="1:32" x14ac:dyDescent="0.25">
      <c r="A110" s="6" t="s">
        <v>26</v>
      </c>
      <c r="B110" s="6" t="s">
        <v>45</v>
      </c>
      <c r="C110" s="8">
        <f>'Handel und öffentliche'!C116+Landwirtschaft!C116+Fischerei!C116</f>
        <v>8966.7220000000016</v>
      </c>
      <c r="D110" s="8">
        <f>'Handel und öffentliche'!D116+Landwirtschaft!D116+Fischerei!D116</f>
        <v>8895.4449999999997</v>
      </c>
      <c r="E110" s="8">
        <f>'Handel und öffentliche'!E116+Landwirtschaft!E116+Fischerei!E116</f>
        <v>8802.973</v>
      </c>
      <c r="F110" s="8">
        <f>'Handel und öffentliche'!F116+Landwirtschaft!F116+Fischerei!F116</f>
        <v>8497.6949999999997</v>
      </c>
      <c r="G110" s="8">
        <f>'Handel und öffentliche'!G116+Landwirtschaft!G116+Fischerei!G116</f>
        <v>7744.3339999999989</v>
      </c>
      <c r="H110" s="8">
        <f>'Handel und öffentliche'!H116+Landwirtschaft!H116+Fischerei!H116</f>
        <v>8366.6389999999992</v>
      </c>
      <c r="I110" s="8">
        <f>'Handel und öffentliche'!I116+Landwirtschaft!I116+Fischerei!I116</f>
        <v>10222.388999999999</v>
      </c>
      <c r="J110" s="8">
        <f>'Handel und öffentliche'!J116+Landwirtschaft!J116+Fischerei!J116</f>
        <v>11382.306</v>
      </c>
      <c r="K110" s="8">
        <f>'Handel und öffentliche'!K116+Landwirtschaft!K116+Fischerei!K116</f>
        <v>10586.25</v>
      </c>
      <c r="L110" s="8">
        <f>'Handel und öffentliche'!L116+Landwirtschaft!L116+Fischerei!L116</f>
        <v>11600.981</v>
      </c>
      <c r="M110" s="8">
        <f>'Handel und öffentliche'!M116+Landwirtschaft!M116+Fischerei!M116</f>
        <v>8747.6290000000008</v>
      </c>
      <c r="N110" s="8">
        <f>'Handel und öffentliche'!N116+Landwirtschaft!N116+Fischerei!N116</f>
        <v>10347.894</v>
      </c>
      <c r="O110" s="8">
        <f>'Handel und öffentliche'!O116+Landwirtschaft!O116+Fischerei!O116</f>
        <v>10542.148999999999</v>
      </c>
      <c r="P110" s="8">
        <f>'Handel und öffentliche'!P116+Landwirtschaft!P116+Fischerei!P116</f>
        <v>12121.948</v>
      </c>
      <c r="Q110" s="8">
        <f>'Handel und öffentliche'!Q116+Landwirtschaft!Q116+Fischerei!Q116</f>
        <v>10295.798000000001</v>
      </c>
      <c r="R110" s="8">
        <f>'Handel und öffentliche'!R116+Landwirtschaft!R116+Fischerei!R116</f>
        <v>11095.183999999999</v>
      </c>
      <c r="S110" s="8">
        <f>'Handel und öffentliche'!S116+Landwirtschaft!S116+Fischerei!S116</f>
        <v>10964.385</v>
      </c>
      <c r="T110" s="8">
        <f>'Handel und öffentliche'!T116+Landwirtschaft!T116+Fischerei!T116</f>
        <v>8588.8819999999996</v>
      </c>
      <c r="U110" s="8">
        <f>'Handel und öffentliche'!U116+Landwirtschaft!U116+Fischerei!U116</f>
        <v>9128.6679999999997</v>
      </c>
      <c r="V110" s="8">
        <f>'Handel und öffentliche'!V116+Landwirtschaft!V116+Fischerei!V116</f>
        <v>7807.8420000000006</v>
      </c>
      <c r="W110" s="8">
        <f>'Handel und öffentliche'!W116+Landwirtschaft!W116+Fischerei!W116</f>
        <v>5735.9349999999995</v>
      </c>
      <c r="X110" s="8">
        <f>'Handel und öffentliche'!X116+Landwirtschaft!X116+Fischerei!X116</f>
        <v>5471.6710000000003</v>
      </c>
      <c r="Y110" s="8">
        <f>'Handel und öffentliche'!Y116+Landwirtschaft!Y116+Fischerei!Y116</f>
        <v>4507.3289999999997</v>
      </c>
      <c r="Z110" s="8">
        <f>'Handel und öffentliche'!Z116+Landwirtschaft!Z116+Fischerei!Z116</f>
        <v>4540.7610000000004</v>
      </c>
      <c r="AA110" s="8">
        <f>'Handel und öffentliche'!AA116+Landwirtschaft!AA116+Fischerei!AA116</f>
        <v>4642.5560000000005</v>
      </c>
      <c r="AB110" s="8">
        <f>'Handel und öffentliche'!AB116+Landwirtschaft!AB116+Fischerei!AB116</f>
        <v>4671.7740000000003</v>
      </c>
      <c r="AC110" s="8">
        <f>'Handel und öffentliche'!AC116+Landwirtschaft!AC116+Fischerei!AC116</f>
        <v>4524.0470000000005</v>
      </c>
      <c r="AD110" s="8">
        <f>'Handel und öffentliche'!AD116+Landwirtschaft!AD116+Fischerei!AD116</f>
        <v>5058.701</v>
      </c>
      <c r="AE110" s="8">
        <f>'Handel und öffentliche'!AE116+Landwirtschaft!AE116+Fischerei!AE116</f>
        <v>4761.7649999999994</v>
      </c>
      <c r="AF110" s="8">
        <f>'Handel und öffentliche'!AF116+Landwirtschaft!AF116+Fischerei!AF116</f>
        <v>4717.8330000000005</v>
      </c>
    </row>
    <row r="111" spans="1:32" x14ac:dyDescent="0.25">
      <c r="A111" s="6" t="s">
        <v>26</v>
      </c>
      <c r="B111" s="6" t="s">
        <v>46</v>
      </c>
      <c r="C111" s="8">
        <f>'Handel und öffentliche'!C117+Landwirtschaft!C117+Fischerei!C117</f>
        <v>1810.328</v>
      </c>
      <c r="D111" s="8">
        <f>'Handel und öffentliche'!D117+Landwirtschaft!D117+Fischerei!D117</f>
        <v>1971.2869999999998</v>
      </c>
      <c r="E111" s="8">
        <f>'Handel und öffentliche'!E117+Landwirtschaft!E117+Fischerei!E117</f>
        <v>1896.1959999999999</v>
      </c>
      <c r="F111" s="8">
        <f>'Handel und öffentliche'!F117+Landwirtschaft!F117+Fischerei!F117</f>
        <v>1939.712</v>
      </c>
      <c r="G111" s="8">
        <f>'Handel und öffentliche'!G117+Landwirtschaft!G117+Fischerei!G117</f>
        <v>1819.9110000000001</v>
      </c>
      <c r="H111" s="8">
        <f>'Handel und öffentliche'!H117+Landwirtschaft!H117+Fischerei!H117</f>
        <v>2019.107</v>
      </c>
      <c r="I111" s="8">
        <f>'Handel und öffentliche'!I117+Landwirtschaft!I117+Fischerei!I117</f>
        <v>2139.2089999999998</v>
      </c>
      <c r="J111" s="8">
        <f>'Handel und öffentliche'!J117+Landwirtschaft!J117+Fischerei!J117</f>
        <v>2231.0889999999999</v>
      </c>
      <c r="K111" s="8">
        <f>'Handel und öffentliche'!K117+Landwirtschaft!K117+Fischerei!K117</f>
        <v>2090.6559999999999</v>
      </c>
      <c r="L111" s="8">
        <f>'Handel und öffentliche'!L117+Landwirtschaft!L117+Fischerei!L117</f>
        <v>2447.337</v>
      </c>
      <c r="M111" s="8">
        <f>'Handel und öffentliche'!M117+Landwirtschaft!M117+Fischerei!M117</f>
        <v>2518.5950000000003</v>
      </c>
      <c r="N111" s="8">
        <f>'Handel und öffentliche'!N117+Landwirtschaft!N117+Fischerei!N117</f>
        <v>2737.7920000000004</v>
      </c>
      <c r="O111" s="8">
        <f>'Handel und öffentliche'!O117+Landwirtschaft!O117+Fischerei!O117</f>
        <v>2708.5509999999999</v>
      </c>
      <c r="P111" s="8">
        <f>'Handel und öffentliche'!P117+Landwirtschaft!P117+Fischerei!P117</f>
        <v>2974.2559999999999</v>
      </c>
      <c r="Q111" s="8">
        <f>'Handel und öffentliche'!Q117+Landwirtschaft!Q117+Fischerei!Q117</f>
        <v>3225.8180000000002</v>
      </c>
      <c r="R111" s="8">
        <f>'Handel und öffentliche'!R117+Landwirtschaft!R117+Fischerei!R117</f>
        <v>3179.7860000000001</v>
      </c>
      <c r="S111" s="8">
        <f>'Handel und öffentliche'!S117+Landwirtschaft!S117+Fischerei!S117</f>
        <v>3446.924</v>
      </c>
      <c r="T111" s="8">
        <f>'Handel und öffentliche'!T117+Landwirtschaft!T117+Fischerei!T117</f>
        <v>3517.1760000000004</v>
      </c>
      <c r="U111" s="8">
        <f>'Handel und öffentliche'!U117+Landwirtschaft!U117+Fischerei!U117</f>
        <v>3790.7430000000004</v>
      </c>
      <c r="V111" s="8">
        <f>'Handel und öffentliche'!V117+Landwirtschaft!V117+Fischerei!V117</f>
        <v>3583.5789999999997</v>
      </c>
      <c r="W111" s="8">
        <f>'Handel und öffentliche'!W117+Landwirtschaft!W117+Fischerei!W117</f>
        <v>4387.0309999999999</v>
      </c>
      <c r="X111" s="8">
        <f>'Handel und öffentliche'!X117+Landwirtschaft!X117+Fischerei!X117</f>
        <v>4370.9179999999997</v>
      </c>
      <c r="Y111" s="8">
        <f>'Handel und öffentliche'!Y117+Landwirtschaft!Y117+Fischerei!Y117</f>
        <v>4456.2849999999999</v>
      </c>
      <c r="Z111" s="8">
        <f>'Handel und öffentliche'!Z117+Landwirtschaft!Z117+Fischerei!Z117</f>
        <v>4802.2560000000003</v>
      </c>
      <c r="AA111" s="8">
        <f>'Handel und öffentliche'!AA117+Landwirtschaft!AA117+Fischerei!AA117</f>
        <v>4774.1480000000001</v>
      </c>
      <c r="AB111" s="8">
        <f>'Handel und öffentliche'!AB117+Landwirtschaft!AB117+Fischerei!AB117</f>
        <v>4797.7179999999998</v>
      </c>
      <c r="AC111" s="8">
        <f>'Handel und öffentliche'!AC117+Landwirtschaft!AC117+Fischerei!AC117</f>
        <v>4781.1030000000001</v>
      </c>
      <c r="AD111" s="8">
        <f>'Handel und öffentliche'!AD117+Landwirtschaft!AD117+Fischerei!AD117</f>
        <v>5620.0360000000001</v>
      </c>
      <c r="AE111" s="8">
        <f>'Handel und öffentliche'!AE117+Landwirtschaft!AE117+Fischerei!AE117</f>
        <v>5635.4939999999997</v>
      </c>
      <c r="AF111" s="8">
        <f>'Handel und öffentliche'!AF117+Landwirtschaft!AF117+Fischerei!AF117</f>
        <v>5886.7939999999999</v>
      </c>
    </row>
    <row r="112" spans="1:32" x14ac:dyDescent="0.25">
      <c r="A112" s="6" t="s">
        <v>26</v>
      </c>
      <c r="B112" s="6" t="s">
        <v>47</v>
      </c>
      <c r="C112" s="8">
        <f>'Handel und öffentliche'!C118+Landwirtschaft!C118+Fischerei!C118</f>
        <v>10139</v>
      </c>
      <c r="D112" s="8">
        <f>'Handel und öffentliche'!D118+Landwirtschaft!D118+Fischerei!D118</f>
        <v>10778</v>
      </c>
      <c r="E112" s="8">
        <f>'Handel und öffentliche'!E118+Landwirtschaft!E118+Fischerei!E118</f>
        <v>10492</v>
      </c>
      <c r="F112" s="8">
        <f>'Handel und öffentliche'!F118+Landwirtschaft!F118+Fischerei!F118</f>
        <v>10921</v>
      </c>
      <c r="G112" s="8">
        <f>'Handel und öffentliche'!G118+Landwirtschaft!G118+Fischerei!G118</f>
        <v>11016</v>
      </c>
      <c r="H112" s="8">
        <f>'Handel und öffentliche'!H118+Landwirtschaft!H118+Fischerei!H118</f>
        <v>10976</v>
      </c>
      <c r="I112" s="8">
        <f>'Handel und öffentliche'!I118+Landwirtschaft!I118+Fischerei!I118</f>
        <v>12705</v>
      </c>
      <c r="J112" s="8">
        <f>'Handel und öffentliche'!J118+Landwirtschaft!J118+Fischerei!J118</f>
        <v>13246</v>
      </c>
      <c r="K112" s="8">
        <f>'Handel und öffentliche'!K118+Landwirtschaft!K118+Fischerei!K118</f>
        <v>13494</v>
      </c>
      <c r="L112" s="8">
        <f>'Handel und öffentliche'!L118+Landwirtschaft!L118+Fischerei!L118</f>
        <v>13530</v>
      </c>
      <c r="M112" s="8">
        <f>'Handel und öffentliche'!M118+Landwirtschaft!M118+Fischerei!M118</f>
        <v>12434</v>
      </c>
      <c r="N112" s="8">
        <f>'Handel und öffentliche'!N118+Landwirtschaft!N118+Fischerei!N118</f>
        <v>12474</v>
      </c>
      <c r="O112" s="8">
        <f>'Handel und öffentliche'!O118+Landwirtschaft!O118+Fischerei!O118</f>
        <v>12209</v>
      </c>
      <c r="P112" s="8">
        <f>'Handel und öffentliche'!P118+Landwirtschaft!P118+Fischerei!P118</f>
        <v>12555</v>
      </c>
      <c r="Q112" s="8">
        <f>'Handel und öffentliche'!Q118+Landwirtschaft!Q118+Fischerei!Q118</f>
        <v>11568</v>
      </c>
      <c r="R112" s="8">
        <f>'Handel und öffentliche'!R118+Landwirtschaft!R118+Fischerei!R118</f>
        <v>13250.734</v>
      </c>
      <c r="S112" s="8">
        <f>'Handel und öffentliche'!S118+Landwirtschaft!S118+Fischerei!S118</f>
        <v>13444.957999999999</v>
      </c>
      <c r="T112" s="8">
        <f>'Handel und öffentliche'!T118+Landwirtschaft!T118+Fischerei!T118</f>
        <v>13232.421</v>
      </c>
      <c r="U112" s="8">
        <f>'Handel und öffentliche'!U118+Landwirtschaft!U118+Fischerei!U118</f>
        <v>14087.159</v>
      </c>
      <c r="V112" s="8">
        <f>'Handel und öffentliche'!V118+Landwirtschaft!V118+Fischerei!V118</f>
        <v>12636.776</v>
      </c>
      <c r="W112" s="8">
        <f>'Handel und öffentliche'!W118+Landwirtschaft!W118+Fischerei!W118</f>
        <v>12987.112999999999</v>
      </c>
      <c r="X112" s="8">
        <f>'Handel und öffentliche'!X118+Landwirtschaft!X118+Fischerei!X118</f>
        <v>12851.786999999998</v>
      </c>
      <c r="Y112" s="8">
        <f>'Handel und öffentliche'!Y118+Landwirtschaft!Y118+Fischerei!Y118</f>
        <v>13337.778</v>
      </c>
      <c r="Z112" s="8">
        <f>'Handel und öffentliche'!Z118+Landwirtschaft!Z118+Fischerei!Z118</f>
        <v>13514.343999999999</v>
      </c>
      <c r="AA112" s="8">
        <f>'Handel und öffentliche'!AA118+Landwirtschaft!AA118+Fischerei!AA118</f>
        <v>13379.26</v>
      </c>
      <c r="AB112" s="8">
        <f>'Handel und öffentliche'!AB118+Landwirtschaft!AB118+Fischerei!AB118</f>
        <v>13490.608999999999</v>
      </c>
      <c r="AC112" s="8">
        <f>'Handel und öffentliche'!AC118+Landwirtschaft!AC118+Fischerei!AC118</f>
        <v>12938.42</v>
      </c>
      <c r="AD112" s="8">
        <f>'Handel und öffentliche'!AD118+Landwirtschaft!AD118+Fischerei!AD118</f>
        <v>13538.432000000001</v>
      </c>
      <c r="AE112" s="8">
        <f>'Handel und öffentliche'!AE118+Landwirtschaft!AE118+Fischerei!AE118</f>
        <v>13765.108</v>
      </c>
      <c r="AF112" s="8">
        <f>'Handel und öffentliche'!AF118+Landwirtschaft!AF118+Fischerei!AF118</f>
        <v>13836.297</v>
      </c>
    </row>
    <row r="113" spans="1:32" x14ac:dyDescent="0.25">
      <c r="A113" s="6" t="s">
        <v>27</v>
      </c>
      <c r="B113" s="6" t="s">
        <v>42</v>
      </c>
      <c r="C113" s="8">
        <f>'Handel und öffentliche'!C119+Landwirtschaft!C119+Fischerei!C119</f>
        <v>97065.9</v>
      </c>
      <c r="D113" s="8">
        <f>'Handel und öffentliche'!D119+Landwirtschaft!D119+Fischerei!D119</f>
        <v>99574.8</v>
      </c>
      <c r="E113" s="8">
        <f>'Handel und öffentliche'!E119+Landwirtschaft!E119+Fischerei!E119</f>
        <v>100900.76999999999</v>
      </c>
      <c r="F113" s="8">
        <f>'Handel und öffentliche'!F119+Landwirtschaft!F119+Fischerei!F119</f>
        <v>113242.269</v>
      </c>
      <c r="G113" s="8">
        <f>'Handel und öffentliche'!G119+Landwirtschaft!G119+Fischerei!G119</f>
        <v>106917.18799999999</v>
      </c>
      <c r="H113" s="8">
        <f>'Handel und öffentliche'!H119+Landwirtschaft!H119+Fischerei!H119</f>
        <v>103775.34</v>
      </c>
      <c r="I113" s="8">
        <f>'Handel und öffentliche'!I119+Landwirtschaft!I119+Fischerei!I119</f>
        <v>111685.48</v>
      </c>
      <c r="J113" s="8">
        <f>'Handel und öffentliche'!J119+Landwirtschaft!J119+Fischerei!J119</f>
        <v>111806.22399999999</v>
      </c>
      <c r="K113" s="8">
        <f>'Handel und öffentliche'!K119+Landwirtschaft!K119+Fischerei!K119</f>
        <v>108241.652</v>
      </c>
      <c r="L113" s="8">
        <f>'Handel und öffentliche'!L119+Landwirtschaft!L119+Fischerei!L119</f>
        <v>113300.43100000001</v>
      </c>
      <c r="M113" s="8">
        <f>'Handel und öffentliche'!M119+Landwirtschaft!M119+Fischerei!M119</f>
        <v>111782.22500000001</v>
      </c>
      <c r="N113" s="8">
        <f>'Handel und öffentliche'!N119+Landwirtschaft!N119+Fischerei!N119</f>
        <v>116228.516</v>
      </c>
      <c r="O113" s="8">
        <f>'Handel und öffentliche'!O119+Landwirtschaft!O119+Fischerei!O119</f>
        <v>121790.58300000001</v>
      </c>
      <c r="P113" s="8">
        <f>'Handel und öffentliche'!P119+Landwirtschaft!P119+Fischerei!P119</f>
        <v>122279.48300000001</v>
      </c>
      <c r="Q113" s="8">
        <f>'Handel und öffentliche'!Q119+Landwirtschaft!Q119+Fischerei!Q119</f>
        <v>128354.57799999999</v>
      </c>
      <c r="R113" s="8">
        <f>'Handel und öffentliche'!R119+Landwirtschaft!R119+Fischerei!R119</f>
        <v>129933.447</v>
      </c>
      <c r="S113" s="8">
        <f>'Handel und öffentliche'!S119+Landwirtschaft!S119+Fischerei!S119</f>
        <v>131248.53</v>
      </c>
      <c r="T113" s="8">
        <f>'Handel und öffentliche'!T119+Landwirtschaft!T119+Fischerei!T119</f>
        <v>123548.802</v>
      </c>
      <c r="U113" s="8">
        <f>'Handel und öffentliche'!U119+Landwirtschaft!U119+Fischerei!U119</f>
        <v>135145.31</v>
      </c>
      <c r="V113" s="8">
        <f>'Handel und öffentliche'!V119+Landwirtschaft!V119+Fischerei!V119</f>
        <v>135057.185</v>
      </c>
      <c r="W113" s="8">
        <f>'Handel und öffentliche'!W119+Landwirtschaft!W119+Fischerei!W119</f>
        <v>146154.20299999998</v>
      </c>
      <c r="X113" s="8">
        <f>'Handel und öffentliche'!X119+Landwirtschaft!X119+Fischerei!X119</f>
        <v>140829.71399999998</v>
      </c>
      <c r="Y113" s="8">
        <f>'Handel und öffentliche'!Y119+Landwirtschaft!Y119+Fischerei!Y119</f>
        <v>139913.38800000001</v>
      </c>
      <c r="Z113" s="8">
        <f>'Handel und öffentliche'!Z119+Landwirtschaft!Z119+Fischerei!Z119</f>
        <v>135572.429</v>
      </c>
      <c r="AA113" s="8">
        <f>'Handel und öffentliche'!AA119+Landwirtschaft!AA119+Fischerei!AA119</f>
        <v>130363.568</v>
      </c>
      <c r="AB113" s="8">
        <f>'Handel und öffentliche'!AB119+Landwirtschaft!AB119+Fischerei!AB119</f>
        <v>129935.56100000002</v>
      </c>
      <c r="AC113" s="8">
        <f>'Handel und öffentliche'!AC119+Landwirtschaft!AC119+Fischerei!AC119</f>
        <v>140029.973</v>
      </c>
      <c r="AD113" s="8">
        <f>'Handel und öffentliche'!AD119+Landwirtschaft!AD119+Fischerei!AD119</f>
        <v>138696.285</v>
      </c>
      <c r="AE113" s="8">
        <f>'Handel und öffentliche'!AE119+Landwirtschaft!AE119+Fischerei!AE119</f>
        <v>137789.80700000003</v>
      </c>
      <c r="AF113" s="8">
        <f>'Handel und öffentliche'!AF119+Landwirtschaft!AF119+Fischerei!AF119</f>
        <v>135165.61800000002</v>
      </c>
    </row>
    <row r="114" spans="1:32" x14ac:dyDescent="0.25">
      <c r="A114" s="6" t="s">
        <v>27</v>
      </c>
      <c r="B114" s="6" t="s">
        <v>43</v>
      </c>
      <c r="C114" s="8">
        <f>'Handel und öffentliche'!C120+Landwirtschaft!C120+Fischerei!C120</f>
        <v>35532.484000000004</v>
      </c>
      <c r="D114" s="8">
        <f>'Handel und öffentliche'!D120+Landwirtschaft!D120+Fischerei!D120</f>
        <v>41606.216</v>
      </c>
      <c r="E114" s="8">
        <f>'Handel und öffentliche'!E120+Landwirtschaft!E120+Fischerei!E120</f>
        <v>44021.771000000001</v>
      </c>
      <c r="F114" s="8">
        <f>'Handel und öffentliche'!F120+Landwirtschaft!F120+Fischerei!F120</f>
        <v>41324.824000000001</v>
      </c>
      <c r="G114" s="8">
        <f>'Handel und öffentliche'!G120+Landwirtschaft!G120+Fischerei!G120</f>
        <v>35955.660000000003</v>
      </c>
      <c r="H114" s="8">
        <f>'Handel und öffentliche'!H120+Landwirtschaft!H120+Fischerei!H120</f>
        <v>34916.312000000005</v>
      </c>
      <c r="I114" s="8">
        <f>'Handel und öffentliche'!I120+Landwirtschaft!I120+Fischerei!I120</f>
        <v>33166.091</v>
      </c>
      <c r="J114" s="8">
        <f>'Handel und öffentliche'!J120+Landwirtschaft!J120+Fischerei!J120</f>
        <v>29549.584999999999</v>
      </c>
      <c r="K114" s="8">
        <f>'Handel und öffentliche'!K120+Landwirtschaft!K120+Fischerei!K120</f>
        <v>22703.486000000001</v>
      </c>
      <c r="L114" s="8">
        <f>'Handel und öffentliche'!L120+Landwirtschaft!L120+Fischerei!L120</f>
        <v>23112.597999999998</v>
      </c>
      <c r="M114" s="8">
        <f>'Handel und öffentliche'!M120+Landwirtschaft!M120+Fischerei!M120</f>
        <v>16538.058000000001</v>
      </c>
      <c r="N114" s="8">
        <f>'Handel und öffentliche'!N120+Landwirtschaft!N120+Fischerei!N120</f>
        <v>16433.127</v>
      </c>
      <c r="O114" s="8">
        <f>'Handel und öffentliche'!O120+Landwirtschaft!O120+Fischerei!O120</f>
        <v>18013.667000000001</v>
      </c>
      <c r="P114" s="8">
        <f>'Handel und öffentliche'!P120+Landwirtschaft!P120+Fischerei!P120</f>
        <v>17726.177</v>
      </c>
      <c r="Q114" s="8">
        <f>'Handel und öffentliche'!Q120+Landwirtschaft!Q120+Fischerei!Q120</f>
        <v>17800.883999999998</v>
      </c>
      <c r="R114" s="8">
        <f>'Handel und öffentliche'!R120+Landwirtschaft!R120+Fischerei!R120</f>
        <v>18613.334999999999</v>
      </c>
      <c r="S114" s="8">
        <f>'Handel und öffentliche'!S120+Landwirtschaft!S120+Fischerei!S120</f>
        <v>21705.807000000001</v>
      </c>
      <c r="T114" s="8">
        <f>'Handel und öffentliche'!T120+Landwirtschaft!T120+Fischerei!T120</f>
        <v>19037.163</v>
      </c>
      <c r="U114" s="8">
        <f>'Handel und öffentliche'!U120+Landwirtschaft!U120+Fischerei!U120</f>
        <v>21134.948</v>
      </c>
      <c r="V114" s="8">
        <f>'Handel und öffentliche'!V120+Landwirtschaft!V120+Fischerei!V120</f>
        <v>21770.847000000002</v>
      </c>
      <c r="W114" s="8">
        <f>'Handel und öffentliche'!W120+Landwirtschaft!W120+Fischerei!W120</f>
        <v>24431.224999999999</v>
      </c>
      <c r="X114" s="8">
        <f>'Handel und öffentliche'!X120+Landwirtschaft!X120+Fischerei!X120</f>
        <v>21503.327000000001</v>
      </c>
      <c r="Y114" s="8">
        <f>'Handel und öffentliche'!Y120+Landwirtschaft!Y120+Fischerei!Y120</f>
        <v>22114.666000000001</v>
      </c>
      <c r="Z114" s="8">
        <f>'Handel und öffentliche'!Z120+Landwirtschaft!Z120+Fischerei!Z120</f>
        <v>21157.467000000001</v>
      </c>
      <c r="AA114" s="8">
        <f>'Handel und öffentliche'!AA120+Landwirtschaft!AA120+Fischerei!AA120</f>
        <v>19540.214</v>
      </c>
      <c r="AB114" s="8">
        <f>'Handel und öffentliche'!AB120+Landwirtschaft!AB120+Fischerei!AB120</f>
        <v>18197.502</v>
      </c>
      <c r="AC114" s="8">
        <f>'Handel und öffentliche'!AC120+Landwirtschaft!AC120+Fischerei!AC120</f>
        <v>19240.764999999999</v>
      </c>
      <c r="AD114" s="8">
        <f>'Handel und öffentliche'!AD120+Landwirtschaft!AD120+Fischerei!AD120</f>
        <v>19040.519</v>
      </c>
      <c r="AE114" s="8">
        <f>'Handel und öffentliche'!AE120+Landwirtschaft!AE120+Fischerei!AE120</f>
        <v>17663.631000000001</v>
      </c>
      <c r="AF114" s="8">
        <f>'Handel und öffentliche'!AF120+Landwirtschaft!AF120+Fischerei!AF120</f>
        <v>14261.842000000001</v>
      </c>
    </row>
    <row r="115" spans="1:32" x14ac:dyDescent="0.25">
      <c r="A115" s="6" t="s">
        <v>27</v>
      </c>
      <c r="B115" s="6" t="s">
        <v>44</v>
      </c>
      <c r="C115" s="8">
        <f>'Handel und öffentliche'!C121+Landwirtschaft!C121+Fischerei!C121</f>
        <v>3954.25</v>
      </c>
      <c r="D115" s="8">
        <f>'Handel und öffentliche'!D121+Landwirtschaft!D121+Fischerei!D121</f>
        <v>3125.75</v>
      </c>
      <c r="E115" s="8">
        <f>'Handel und öffentliche'!E121+Landwirtschaft!E121+Fischerei!E121</f>
        <v>3123.5</v>
      </c>
      <c r="F115" s="8">
        <f>'Handel und öffentliche'!F121+Landwirtschaft!F121+Fischerei!F121</f>
        <v>3244.5</v>
      </c>
      <c r="G115" s="8">
        <f>'Handel und öffentliche'!G121+Landwirtschaft!G121+Fischerei!G121</f>
        <v>2718.25</v>
      </c>
      <c r="H115" s="8">
        <f>'Handel und öffentliche'!H121+Landwirtschaft!H121+Fischerei!H121</f>
        <v>3750.75</v>
      </c>
      <c r="I115" s="8">
        <f>'Handel und öffentliche'!I121+Landwirtschaft!I121+Fischerei!I121</f>
        <v>5333</v>
      </c>
      <c r="J115" s="8">
        <f>'Handel und öffentliche'!J121+Landwirtschaft!J121+Fischerei!J121</f>
        <v>6896.25</v>
      </c>
      <c r="K115" s="8">
        <f>'Handel und öffentliche'!K121+Landwirtschaft!K121+Fischerei!K121</f>
        <v>9343.75</v>
      </c>
      <c r="L115" s="8">
        <f>'Handel und öffentliche'!L121+Landwirtschaft!L121+Fischerei!L121</f>
        <v>10603.5</v>
      </c>
      <c r="M115" s="8">
        <f>'Handel und öffentliche'!M121+Landwirtschaft!M121+Fischerei!M121</f>
        <v>10861.75</v>
      </c>
      <c r="N115" s="8">
        <f>'Handel und öffentliche'!N121+Landwirtschaft!N121+Fischerei!N121</f>
        <v>14096.5</v>
      </c>
      <c r="O115" s="8">
        <f>'Handel und öffentliche'!O121+Landwirtschaft!O121+Fischerei!O121</f>
        <v>17198.75</v>
      </c>
      <c r="P115" s="8">
        <f>'Handel und öffentliche'!P121+Landwirtschaft!P121+Fischerei!P121</f>
        <v>18959.5</v>
      </c>
      <c r="Q115" s="8">
        <f>'Handel und öffentliche'!Q121+Landwirtschaft!Q121+Fischerei!Q121</f>
        <v>19651.5</v>
      </c>
      <c r="R115" s="8">
        <f>'Handel und öffentliche'!R121+Landwirtschaft!R121+Fischerei!R121</f>
        <v>19303.75</v>
      </c>
      <c r="S115" s="8">
        <f>'Handel und öffentliche'!S121+Landwirtschaft!S121+Fischerei!S121</f>
        <v>18058.25</v>
      </c>
      <c r="T115" s="8">
        <f>'Handel und öffentliche'!T121+Landwirtschaft!T121+Fischerei!T121</f>
        <v>18702.75</v>
      </c>
      <c r="U115" s="8">
        <f>'Handel und öffentliche'!U121+Landwirtschaft!U121+Fischerei!U121</f>
        <v>20319.75</v>
      </c>
      <c r="V115" s="8">
        <f>'Handel und öffentliche'!V121+Landwirtschaft!V121+Fischerei!V121</f>
        <v>21478.5</v>
      </c>
      <c r="W115" s="8">
        <f>'Handel und öffentliche'!W121+Landwirtschaft!W121+Fischerei!W121</f>
        <v>23588.5</v>
      </c>
      <c r="X115" s="8">
        <f>'Handel und öffentliche'!X121+Landwirtschaft!X121+Fischerei!X121</f>
        <v>22169.25</v>
      </c>
      <c r="Y115" s="8">
        <f>'Handel und öffentliche'!Y121+Landwirtschaft!Y121+Fischerei!Y121</f>
        <v>22967.75</v>
      </c>
      <c r="Z115" s="8">
        <f>'Handel und öffentliche'!Z121+Landwirtschaft!Z121+Fischerei!Z121</f>
        <v>21667.25</v>
      </c>
      <c r="AA115" s="8">
        <f>'Handel und öffentliche'!AA121+Landwirtschaft!AA121+Fischerei!AA121</f>
        <v>19129.75</v>
      </c>
      <c r="AB115" s="8">
        <f>'Handel und öffentliche'!AB121+Landwirtschaft!AB121+Fischerei!AB121</f>
        <v>20268.5</v>
      </c>
      <c r="AC115" s="8">
        <f>'Handel und öffentliche'!AC121+Landwirtschaft!AC121+Fischerei!AC121</f>
        <v>22854.75</v>
      </c>
      <c r="AD115" s="8">
        <f>'Handel und öffentliche'!AD121+Landwirtschaft!AD121+Fischerei!AD121</f>
        <v>17312.503000000001</v>
      </c>
      <c r="AE115" s="8">
        <f>'Handel und öffentliche'!AE121+Landwirtschaft!AE121+Fischerei!AE121</f>
        <v>15997.491999999998</v>
      </c>
      <c r="AF115" s="8">
        <f>'Handel und öffentliche'!AF121+Landwirtschaft!AF121+Fischerei!AF121</f>
        <v>16116.755000000001</v>
      </c>
    </row>
    <row r="116" spans="1:32" x14ac:dyDescent="0.25">
      <c r="A116" s="6" t="s">
        <v>27</v>
      </c>
      <c r="B116" s="6" t="s">
        <v>45</v>
      </c>
      <c r="C116" s="8">
        <f>'Handel und öffentliche'!C122+Landwirtschaft!C122+Fischerei!C122</f>
        <v>16024.888999999999</v>
      </c>
      <c r="D116" s="8">
        <f>'Handel und öffentliche'!D122+Landwirtschaft!D122+Fischerei!D122</f>
        <v>15239.778</v>
      </c>
      <c r="E116" s="8">
        <f>'Handel und öffentliche'!E122+Landwirtschaft!E122+Fischerei!E122</f>
        <v>17293.444</v>
      </c>
      <c r="F116" s="8">
        <f>'Handel und öffentliche'!F122+Landwirtschaft!F122+Fischerei!F122</f>
        <v>24822.917000000001</v>
      </c>
      <c r="G116" s="8">
        <f>'Handel und öffentliche'!G122+Landwirtschaft!G122+Fischerei!G122</f>
        <v>28169.555999999997</v>
      </c>
      <c r="H116" s="8">
        <f>'Handel und öffentliche'!H122+Landwirtschaft!H122+Fischerei!H122</f>
        <v>26967.861000000001</v>
      </c>
      <c r="I116" s="8">
        <f>'Handel und öffentliche'!I122+Landwirtschaft!I122+Fischerei!I122</f>
        <v>28534.194</v>
      </c>
      <c r="J116" s="8">
        <f>'Handel und öffentliche'!J122+Landwirtschaft!J122+Fischerei!J122</f>
        <v>34765.25</v>
      </c>
      <c r="K116" s="8">
        <f>'Handel und öffentliche'!K122+Landwirtschaft!K122+Fischerei!K122</f>
        <v>32065.695</v>
      </c>
      <c r="L116" s="8">
        <f>'Handel und öffentliche'!L122+Landwirtschaft!L122+Fischerei!L122</f>
        <v>33511.110999999997</v>
      </c>
      <c r="M116" s="8">
        <f>'Handel und öffentliche'!M122+Landwirtschaft!M122+Fischerei!M122</f>
        <v>38270.472000000002</v>
      </c>
      <c r="N116" s="8">
        <f>'Handel und öffentliche'!N122+Landwirtschaft!N122+Fischerei!N122</f>
        <v>37456.945</v>
      </c>
      <c r="O116" s="8">
        <f>'Handel und öffentliche'!O122+Landwirtschaft!O122+Fischerei!O122</f>
        <v>37350.639000000003</v>
      </c>
      <c r="P116" s="8">
        <f>'Handel und öffentliche'!P122+Landwirtschaft!P122+Fischerei!P122</f>
        <v>38716.027000000002</v>
      </c>
      <c r="Q116" s="8">
        <f>'Handel und öffentliche'!Q122+Landwirtschaft!Q122+Fischerei!Q122</f>
        <v>38527.332999999999</v>
      </c>
      <c r="R116" s="8">
        <f>'Handel und öffentliche'!R122+Landwirtschaft!R122+Fischerei!R122</f>
        <v>38498.334000000003</v>
      </c>
      <c r="S116" s="8">
        <f>'Handel und öffentliche'!S122+Landwirtschaft!S122+Fischerei!S122</f>
        <v>31925.472000000002</v>
      </c>
      <c r="T116" s="8">
        <f>'Handel und öffentliche'!T122+Landwirtschaft!T122+Fischerei!T122</f>
        <v>29730.167000000001</v>
      </c>
      <c r="U116" s="8">
        <f>'Handel und öffentliche'!U122+Landwirtschaft!U122+Fischerei!U122</f>
        <v>29656.805</v>
      </c>
      <c r="V116" s="8">
        <f>'Handel und öffentliche'!V122+Landwirtschaft!V122+Fischerei!V122</f>
        <v>28551.888999999999</v>
      </c>
      <c r="W116" s="8">
        <f>'Handel und öffentliche'!W122+Landwirtschaft!W122+Fischerei!W122</f>
        <v>29916.110999999997</v>
      </c>
      <c r="X116" s="8">
        <f>'Handel und öffentliche'!X122+Landwirtschaft!X122+Fischerei!X122</f>
        <v>29662.833999999999</v>
      </c>
      <c r="Y116" s="8">
        <f>'Handel und öffentliche'!Y122+Landwirtschaft!Y122+Fischerei!Y122</f>
        <v>28013.332999999999</v>
      </c>
      <c r="Z116" s="8">
        <f>'Handel und öffentliche'!Z122+Landwirtschaft!Z122+Fischerei!Z122</f>
        <v>26135.832999999999</v>
      </c>
      <c r="AA116" s="8">
        <f>'Handel und öffentliche'!AA122+Landwirtschaft!AA122+Fischerei!AA122</f>
        <v>25348.048999999999</v>
      </c>
      <c r="AB116" s="8">
        <f>'Handel und öffentliche'!AB122+Landwirtschaft!AB122+Fischerei!AB122</f>
        <v>25128.889000000003</v>
      </c>
      <c r="AC116" s="8">
        <f>'Handel und öffentliche'!AC122+Landwirtschaft!AC122+Fischerei!AC122</f>
        <v>26410.278000000002</v>
      </c>
      <c r="AD116" s="8">
        <f>'Handel und öffentliche'!AD122+Landwirtschaft!AD122+Fischerei!AD122</f>
        <v>30559.837</v>
      </c>
      <c r="AE116" s="8">
        <f>'Handel und öffentliche'!AE122+Landwirtschaft!AE122+Fischerei!AE122</f>
        <v>31922.253000000001</v>
      </c>
      <c r="AF116" s="8">
        <f>'Handel und öffentliche'!AF122+Landwirtschaft!AF122+Fischerei!AF122</f>
        <v>32523.055</v>
      </c>
    </row>
    <row r="117" spans="1:32" x14ac:dyDescent="0.25">
      <c r="A117" s="6" t="s">
        <v>27</v>
      </c>
      <c r="B117" s="6" t="s">
        <v>46</v>
      </c>
      <c r="C117" s="8">
        <f>'Handel und öffentliche'!C123+Landwirtschaft!C123+Fischerei!C123</f>
        <v>105.27800000000001</v>
      </c>
      <c r="D117" s="8">
        <f>'Handel und öffentliche'!D123+Landwirtschaft!D123+Fischerei!D123</f>
        <v>51.944000000000003</v>
      </c>
      <c r="E117" s="8">
        <f>'Handel und öffentliche'!E123+Landwirtschaft!E123+Fischerei!E123</f>
        <v>57.222000000000001</v>
      </c>
      <c r="F117" s="8">
        <f>'Handel und öffentliche'!F123+Landwirtschaft!F123+Fischerei!F123</f>
        <v>9008.6110000000008</v>
      </c>
      <c r="G117" s="8">
        <f>'Handel und öffentliche'!G123+Landwirtschaft!G123+Fischerei!G123</f>
        <v>8426.3880000000008</v>
      </c>
      <c r="H117" s="8">
        <f>'Handel und öffentliche'!H123+Landwirtschaft!H123+Fischerei!H123</f>
        <v>8467.5</v>
      </c>
      <c r="I117" s="8">
        <f>'Handel und öffentliche'!I123+Landwirtschaft!I123+Fischerei!I123</f>
        <v>7831.1109999999999</v>
      </c>
      <c r="J117" s="8">
        <f>'Handel und öffentliche'!J123+Landwirtschaft!J123+Fischerei!J123</f>
        <v>7396.3889999999992</v>
      </c>
      <c r="K117" s="8">
        <f>'Handel und öffentliche'!K123+Landwirtschaft!K123+Fischerei!K123</f>
        <v>7273.6109999999999</v>
      </c>
      <c r="L117" s="8">
        <f>'Handel und öffentliche'!L123+Landwirtschaft!L123+Fischerei!L123</f>
        <v>7311.6670000000004</v>
      </c>
      <c r="M117" s="8">
        <f>'Handel und öffentliche'!M123+Landwirtschaft!M123+Fischerei!M123</f>
        <v>7318.8889999999992</v>
      </c>
      <c r="N117" s="8">
        <f>'Handel und öffentliche'!N123+Landwirtschaft!N123+Fischerei!N123</f>
        <v>7130.2780000000002</v>
      </c>
      <c r="O117" s="8">
        <f>'Handel und öffentliche'!O123+Landwirtschaft!O123+Fischerei!O123</f>
        <v>7083.8889999999992</v>
      </c>
      <c r="P117" s="8">
        <f>'Handel und öffentliche'!P123+Landwirtschaft!P123+Fischerei!P123</f>
        <v>7098.3330000000005</v>
      </c>
      <c r="Q117" s="8">
        <f>'Handel und öffentliche'!Q123+Landwirtschaft!Q123+Fischerei!Q123</f>
        <v>7588.3340000000007</v>
      </c>
      <c r="R117" s="8">
        <f>'Handel und öffentliche'!R123+Landwirtschaft!R123+Fischerei!R123</f>
        <v>7485</v>
      </c>
      <c r="S117" s="8">
        <f>'Handel und öffentliche'!S123+Landwirtschaft!S123+Fischerei!S123</f>
        <v>7299.7220000000007</v>
      </c>
      <c r="T117" s="8">
        <f>'Handel und öffentliche'!T123+Landwirtschaft!T123+Fischerei!T123</f>
        <v>7252.2219999999998</v>
      </c>
      <c r="U117" s="8">
        <f>'Handel und öffentliche'!U123+Landwirtschaft!U123+Fischerei!U123</f>
        <v>7256.6669999999995</v>
      </c>
      <c r="V117" s="8">
        <f>'Handel und öffentliche'!V123+Landwirtschaft!V123+Fischerei!V123</f>
        <v>7880.0889999999999</v>
      </c>
      <c r="W117" s="8">
        <f>'Handel und öffentliche'!W123+Landwirtschaft!W123+Fischerei!W123</f>
        <v>8738.0879999999997</v>
      </c>
      <c r="X117" s="8">
        <f>'Handel und öffentliche'!X123+Landwirtschaft!X123+Fischerei!X123</f>
        <v>9565.4420000000009</v>
      </c>
      <c r="Y117" s="8">
        <f>'Handel und öffentliche'!Y123+Landwirtschaft!Y123+Fischerei!Y123</f>
        <v>8593.3340000000007</v>
      </c>
      <c r="Z117" s="8">
        <f>'Handel und öffentliche'!Z123+Landwirtschaft!Z123+Fischerei!Z123</f>
        <v>8754.018</v>
      </c>
      <c r="AA117" s="8">
        <f>'Handel und öffentliche'!AA123+Landwirtschaft!AA123+Fischerei!AA123</f>
        <v>8126.6660000000002</v>
      </c>
      <c r="AB117" s="8">
        <f>'Handel und öffentliche'!AB123+Landwirtschaft!AB123+Fischerei!AB123</f>
        <v>8635.7720000000008</v>
      </c>
      <c r="AC117" s="8">
        <f>'Handel und öffentliche'!AC123+Landwirtschaft!AC123+Fischerei!AC123</f>
        <v>9302.5149999999994</v>
      </c>
      <c r="AD117" s="8">
        <f>'Handel und öffentliche'!AD123+Landwirtschaft!AD123+Fischerei!AD123</f>
        <v>9273.366</v>
      </c>
      <c r="AE117" s="8">
        <f>'Handel und öffentliche'!AE123+Landwirtschaft!AE123+Fischerei!AE123</f>
        <v>9018.3790000000008</v>
      </c>
      <c r="AF117" s="8">
        <f>'Handel und öffentliche'!AF123+Landwirtschaft!AF123+Fischerei!AF123</f>
        <v>8724.1209999999992</v>
      </c>
    </row>
    <row r="118" spans="1:32" x14ac:dyDescent="0.25">
      <c r="A118" s="6" t="s">
        <v>27</v>
      </c>
      <c r="B118" s="6" t="s">
        <v>47</v>
      </c>
      <c r="C118" s="8">
        <f>'Handel und öffentliche'!C124+Landwirtschaft!C124+Fischerei!C124</f>
        <v>27794</v>
      </c>
      <c r="D118" s="8">
        <f>'Handel und öffentliche'!D124+Landwirtschaft!D124+Fischerei!D124</f>
        <v>26491</v>
      </c>
      <c r="E118" s="8">
        <f>'Handel und öffentliche'!E124+Landwirtschaft!E124+Fischerei!E124</f>
        <v>25878</v>
      </c>
      <c r="F118" s="8">
        <f>'Handel und öffentliche'!F124+Landwirtschaft!F124+Fischerei!F124</f>
        <v>25940</v>
      </c>
      <c r="G118" s="8">
        <f>'Handel und öffentliche'!G124+Landwirtschaft!G124+Fischerei!G124</f>
        <v>23041</v>
      </c>
      <c r="H118" s="8">
        <f>'Handel und öffentliche'!H124+Landwirtschaft!H124+Fischerei!H124</f>
        <v>22915</v>
      </c>
      <c r="I118" s="8">
        <f>'Handel und öffentliche'!I124+Landwirtschaft!I124+Fischerei!I124</f>
        <v>24612</v>
      </c>
      <c r="J118" s="8">
        <f>'Handel und öffentliche'!J124+Landwirtschaft!J124+Fischerei!J124</f>
        <v>23261</v>
      </c>
      <c r="K118" s="8">
        <f>'Handel und öffentliche'!K124+Landwirtschaft!K124+Fischerei!K124</f>
        <v>28365</v>
      </c>
      <c r="L118" s="8">
        <f>'Handel und öffentliche'!L124+Landwirtschaft!L124+Fischerei!L124</f>
        <v>31217</v>
      </c>
      <c r="M118" s="8">
        <f>'Handel und öffentliche'!M124+Landwirtschaft!M124+Fischerei!M124</f>
        <v>32506</v>
      </c>
      <c r="N118" s="8">
        <f>'Handel und öffentliche'!N124+Landwirtschaft!N124+Fischerei!N124</f>
        <v>33739</v>
      </c>
      <c r="O118" s="8">
        <f>'Handel und öffentliche'!O124+Landwirtschaft!O124+Fischerei!O124</f>
        <v>33049</v>
      </c>
      <c r="P118" s="8">
        <f>'Handel und öffentliche'!P124+Landwirtschaft!P124+Fischerei!P124</f>
        <v>31384</v>
      </c>
      <c r="Q118" s="8">
        <f>'Handel und öffentliche'!Q124+Landwirtschaft!Q124+Fischerei!Q124</f>
        <v>32478</v>
      </c>
      <c r="R118" s="8">
        <f>'Handel und öffentliche'!R124+Landwirtschaft!R124+Fischerei!R124</f>
        <v>34857</v>
      </c>
      <c r="S118" s="8">
        <f>'Handel und öffentliche'!S124+Landwirtschaft!S124+Fischerei!S124</f>
        <v>38238</v>
      </c>
      <c r="T118" s="8">
        <f>'Handel und öffentliche'!T124+Landwirtschaft!T124+Fischerei!T124</f>
        <v>38695</v>
      </c>
      <c r="U118" s="8">
        <f>'Handel und öffentliche'!U124+Landwirtschaft!U124+Fischerei!U124</f>
        <v>42718</v>
      </c>
      <c r="V118" s="8">
        <f>'Handel und öffentliche'!V124+Landwirtschaft!V124+Fischerei!V124</f>
        <v>42162</v>
      </c>
      <c r="W118" s="8">
        <f>'Handel und öffentliche'!W124+Landwirtschaft!W124+Fischerei!W124</f>
        <v>45285</v>
      </c>
      <c r="X118" s="8">
        <f>'Handel und öffentliche'!X124+Landwirtschaft!X124+Fischerei!X124</f>
        <v>45785</v>
      </c>
      <c r="Y118" s="8">
        <f>'Handel und öffentliche'!Y124+Landwirtschaft!Y124+Fischerei!Y124</f>
        <v>45937</v>
      </c>
      <c r="Z118" s="8">
        <f>'Handel und öffentliche'!Z124+Landwirtschaft!Z124+Fischerei!Z124</f>
        <v>44669</v>
      </c>
      <c r="AA118" s="8">
        <f>'Handel und öffentliche'!AA124+Landwirtschaft!AA124+Fischerei!AA124</f>
        <v>46671.472999999998</v>
      </c>
      <c r="AB118" s="8">
        <f>'Handel und öffentliche'!AB124+Landwirtschaft!AB124+Fischerei!AB124</f>
        <v>46949.62</v>
      </c>
      <c r="AC118" s="8">
        <f>'Handel und öffentliche'!AC124+Landwirtschaft!AC124+Fischerei!AC124</f>
        <v>49432.5</v>
      </c>
      <c r="AD118" s="8">
        <f>'Handel und öffentliche'!AD124+Landwirtschaft!AD124+Fischerei!AD124</f>
        <v>48737.758000000002</v>
      </c>
      <c r="AE118" s="8">
        <f>'Handel und öffentliche'!AE124+Landwirtschaft!AE124+Fischerei!AE124</f>
        <v>51291.286999999997</v>
      </c>
      <c r="AF118" s="8">
        <f>'Handel und öffentliche'!AF124+Landwirtschaft!AF124+Fischerei!AF124</f>
        <v>50929.686999999998</v>
      </c>
    </row>
    <row r="119" spans="1:32" x14ac:dyDescent="0.25">
      <c r="A119" s="6" t="s">
        <v>28</v>
      </c>
      <c r="B119" s="6" t="s">
        <v>42</v>
      </c>
      <c r="C119" s="8">
        <f>'Handel und öffentliche'!C125+Landwirtschaft!C125+Fischerei!C125</f>
        <v>12444.224</v>
      </c>
      <c r="D119" s="8">
        <f>'Handel und öffentliche'!D125+Landwirtschaft!D125+Fischerei!D125</f>
        <v>13018.103999999999</v>
      </c>
      <c r="E119" s="8">
        <f>'Handel und öffentliche'!E125+Landwirtschaft!E125+Fischerei!E125</f>
        <v>13751.599</v>
      </c>
      <c r="F119" s="8">
        <f>'Handel und öffentliche'!F125+Landwirtschaft!F125+Fischerei!F125</f>
        <v>14047.300999999999</v>
      </c>
      <c r="G119" s="8">
        <f>'Handel und öffentliche'!G125+Landwirtschaft!G125+Fischerei!G125</f>
        <v>14479.053</v>
      </c>
      <c r="H119" s="8">
        <f>'Handel und öffentliche'!H125+Landwirtschaft!H125+Fischerei!H125</f>
        <v>16224.055</v>
      </c>
      <c r="I119" s="8">
        <f>'Handel und öffentliche'!I125+Landwirtschaft!I125+Fischerei!I125</f>
        <v>16575.413</v>
      </c>
      <c r="J119" s="8">
        <f>'Handel und öffentliche'!J125+Landwirtschaft!J125+Fischerei!J125</f>
        <v>19055.883000000002</v>
      </c>
      <c r="K119" s="8">
        <f>'Handel und öffentliche'!K125+Landwirtschaft!K125+Fischerei!K125</f>
        <v>21341.758000000002</v>
      </c>
      <c r="L119" s="8">
        <f>'Handel und öffentliche'!L125+Landwirtschaft!L125+Fischerei!L125</f>
        <v>22336.862000000001</v>
      </c>
      <c r="M119" s="8">
        <f>'Handel und öffentliche'!M125+Landwirtschaft!M125+Fischerei!M125</f>
        <v>24724.769</v>
      </c>
      <c r="N119" s="8">
        <f>'Handel und öffentliche'!N125+Landwirtschaft!N125+Fischerei!N125</f>
        <v>27721</v>
      </c>
      <c r="O119" s="8">
        <f>'Handel und öffentliche'!O125+Landwirtschaft!O125+Fischerei!O125</f>
        <v>28155.627</v>
      </c>
      <c r="P119" s="8">
        <f>'Handel und öffentliche'!P125+Landwirtschaft!P125+Fischerei!P125</f>
        <v>26934.907999999999</v>
      </c>
      <c r="Q119" s="8">
        <f>'Handel und öffentliche'!Q125+Landwirtschaft!Q125+Fischerei!Q125</f>
        <v>28743.057999999997</v>
      </c>
      <c r="R119" s="8">
        <f>'Handel und öffentliche'!R125+Landwirtschaft!R125+Fischerei!R125</f>
        <v>32346.255000000001</v>
      </c>
      <c r="S119" s="8">
        <f>'Handel und öffentliche'!S125+Landwirtschaft!S125+Fischerei!S125</f>
        <v>28988.885999999999</v>
      </c>
      <c r="T119" s="8">
        <f>'Handel und öffentliche'!T125+Landwirtschaft!T125+Fischerei!T125</f>
        <v>29305.819</v>
      </c>
      <c r="U119" s="8">
        <f>'Handel und öffentliche'!U125+Landwirtschaft!U125+Fischerei!U125</f>
        <v>27669.763999999999</v>
      </c>
      <c r="V119" s="8">
        <f>'Handel und öffentliche'!V125+Landwirtschaft!V125+Fischerei!V125</f>
        <v>28745.486000000001</v>
      </c>
      <c r="W119" s="8">
        <f>'Handel und öffentliche'!W125+Landwirtschaft!W125+Fischerei!W125</f>
        <v>27312.262999999999</v>
      </c>
      <c r="X119" s="8">
        <f>'Handel und öffentliche'!X125+Landwirtschaft!X125+Fischerei!X125</f>
        <v>26569.32</v>
      </c>
      <c r="Y119" s="8">
        <f>'Handel und öffentliche'!Y125+Landwirtschaft!Y125+Fischerei!Y125</f>
        <v>26267.624</v>
      </c>
      <c r="Z119" s="8">
        <f>'Handel und öffentliche'!Z125+Landwirtschaft!Z125+Fischerei!Z125</f>
        <v>25687.486000000001</v>
      </c>
      <c r="AA119" s="8">
        <f>'Handel und öffentliche'!AA125+Landwirtschaft!AA125+Fischerei!AA125</f>
        <v>31543.334000000003</v>
      </c>
      <c r="AB119" s="8">
        <f>'Handel und öffentliche'!AB125+Landwirtschaft!AB125+Fischerei!AB125</f>
        <v>32536.634000000002</v>
      </c>
      <c r="AC119" s="8">
        <f>'Handel und öffentliche'!AC125+Landwirtschaft!AC125+Fischerei!AC125</f>
        <v>31696.727999999999</v>
      </c>
      <c r="AD119" s="8">
        <f>'Handel und öffentliche'!AD125+Landwirtschaft!AD125+Fischerei!AD125</f>
        <v>32112.295999999998</v>
      </c>
      <c r="AE119" s="8">
        <f>'Handel und öffentliche'!AE125+Landwirtschaft!AE125+Fischerei!AE125</f>
        <v>33107.355000000003</v>
      </c>
      <c r="AF119" s="8">
        <f>'Handel und öffentliche'!AF125+Landwirtschaft!AF125+Fischerei!AF125</f>
        <v>32989.167000000001</v>
      </c>
    </row>
    <row r="120" spans="1:32" x14ac:dyDescent="0.25">
      <c r="A120" s="6" t="s">
        <v>28</v>
      </c>
      <c r="B120" s="6" t="s">
        <v>43</v>
      </c>
      <c r="C120" s="8">
        <f>'Handel und öffentliche'!C126+Landwirtschaft!C126+Fischerei!C126</f>
        <v>7.3849999999999998</v>
      </c>
      <c r="D120" s="8">
        <f>'Handel und öffentliche'!D126+Landwirtschaft!D126+Fischerei!D126</f>
        <v>7.4320000000000004</v>
      </c>
      <c r="E120" s="8">
        <f>'Handel und öffentliche'!E126+Landwirtschaft!E126+Fischerei!E126</f>
        <v>7.3380000000000001</v>
      </c>
      <c r="F120" s="8">
        <f>'Handel und öffentliche'!F126+Landwirtschaft!F126+Fischerei!F126</f>
        <v>7.3620000000000001</v>
      </c>
      <c r="G120" s="8">
        <f>'Handel und öffentliche'!G126+Landwirtschaft!G126+Fischerei!G126</f>
        <v>0</v>
      </c>
      <c r="H120" s="8">
        <f>'Handel und öffentliche'!H126+Landwirtschaft!H126+Fischerei!H126</f>
        <v>0</v>
      </c>
      <c r="I120" s="8">
        <f>'Handel und öffentliche'!I126+Landwirtschaft!I126+Fischerei!I126</f>
        <v>0</v>
      </c>
      <c r="J120" s="8">
        <f>'Handel und öffentliche'!J126+Landwirtschaft!J126+Fischerei!J126</f>
        <v>0</v>
      </c>
      <c r="K120" s="8">
        <f>'Handel und öffentliche'!K126+Landwirtschaft!K126+Fischerei!K126</f>
        <v>0</v>
      </c>
      <c r="L120" s="8">
        <f>'Handel und öffentliche'!L126+Landwirtschaft!L126+Fischerei!L126</f>
        <v>0</v>
      </c>
      <c r="M120" s="8">
        <f>'Handel und öffentliche'!M126+Landwirtschaft!M126+Fischerei!M126</f>
        <v>0</v>
      </c>
      <c r="N120" s="8">
        <f>'Handel und öffentliche'!N126+Landwirtschaft!N126+Fischerei!N126</f>
        <v>0</v>
      </c>
      <c r="O120" s="8">
        <f>'Handel und öffentliche'!O126+Landwirtschaft!O126+Fischerei!O126</f>
        <v>0</v>
      </c>
      <c r="P120" s="8">
        <f>'Handel und öffentliche'!P126+Landwirtschaft!P126+Fischerei!P126</f>
        <v>0</v>
      </c>
      <c r="Q120" s="8">
        <f>'Handel und öffentliche'!Q126+Landwirtschaft!Q126+Fischerei!Q126</f>
        <v>0</v>
      </c>
      <c r="R120" s="8">
        <f>'Handel und öffentliche'!R126+Landwirtschaft!R126+Fischerei!R126</f>
        <v>0</v>
      </c>
      <c r="S120" s="8">
        <f>'Handel und öffentliche'!S126+Landwirtschaft!S126+Fischerei!S126</f>
        <v>0</v>
      </c>
      <c r="T120" s="8">
        <f>'Handel und öffentliche'!T126+Landwirtschaft!T126+Fischerei!T126</f>
        <v>0</v>
      </c>
      <c r="U120" s="8">
        <f>'Handel und öffentliche'!U126+Landwirtschaft!U126+Fischerei!U126</f>
        <v>0</v>
      </c>
      <c r="V120" s="8">
        <f>'Handel und öffentliche'!V126+Landwirtschaft!V126+Fischerei!V126</f>
        <v>0</v>
      </c>
      <c r="W120" s="8">
        <f>'Handel und öffentliche'!W126+Landwirtschaft!W126+Fischerei!W126</f>
        <v>0</v>
      </c>
      <c r="X120" s="8">
        <f>'Handel und öffentliche'!X126+Landwirtschaft!X126+Fischerei!X126</f>
        <v>0</v>
      </c>
      <c r="Y120" s="8">
        <f>'Handel und öffentliche'!Y126+Landwirtschaft!Y126+Fischerei!Y126</f>
        <v>0</v>
      </c>
      <c r="Z120" s="8">
        <f>'Handel und öffentliche'!Z126+Landwirtschaft!Z126+Fischerei!Z126</f>
        <v>0</v>
      </c>
      <c r="AA120" s="8">
        <f>'Handel und öffentliche'!AA126+Landwirtschaft!AA126+Fischerei!AA126</f>
        <v>0</v>
      </c>
      <c r="AB120" s="8">
        <f>'Handel und öffentliche'!AB126+Landwirtschaft!AB126+Fischerei!AB126</f>
        <v>0</v>
      </c>
      <c r="AC120" s="8">
        <f>'Handel und öffentliche'!AC126+Landwirtschaft!AC126+Fischerei!AC126</f>
        <v>0</v>
      </c>
      <c r="AD120" s="8">
        <f>'Handel und öffentliche'!AD126+Landwirtschaft!AD126+Fischerei!AD126</f>
        <v>0</v>
      </c>
      <c r="AE120" s="8">
        <f>'Handel und öffentliche'!AE126+Landwirtschaft!AE126+Fischerei!AE126</f>
        <v>0</v>
      </c>
      <c r="AF120" s="8">
        <f>'Handel und öffentliche'!AF126+Landwirtschaft!AF126+Fischerei!AF126</f>
        <v>0</v>
      </c>
    </row>
    <row r="121" spans="1:32" x14ac:dyDescent="0.25">
      <c r="A121" s="6" t="s">
        <v>28</v>
      </c>
      <c r="B121" s="6" t="s">
        <v>44</v>
      </c>
      <c r="C121" s="8">
        <f>'Handel und öffentliche'!C127+Landwirtschaft!C127+Fischerei!C127</f>
        <v>0</v>
      </c>
      <c r="D121" s="8">
        <f>'Handel und öffentliche'!D127+Landwirtschaft!D127+Fischerei!D127</f>
        <v>0</v>
      </c>
      <c r="E121" s="8">
        <f>'Handel und öffentliche'!E127+Landwirtschaft!E127+Fischerei!E127</f>
        <v>0</v>
      </c>
      <c r="F121" s="8">
        <f>'Handel und öffentliche'!F127+Landwirtschaft!F127+Fischerei!F127</f>
        <v>0</v>
      </c>
      <c r="G121" s="8">
        <f>'Handel und öffentliche'!G127+Landwirtschaft!G127+Fischerei!G127</f>
        <v>0</v>
      </c>
      <c r="H121" s="8">
        <f>'Handel und öffentliche'!H127+Landwirtschaft!H127+Fischerei!H127</f>
        <v>0</v>
      </c>
      <c r="I121" s="8">
        <f>'Handel und öffentliche'!I127+Landwirtschaft!I127+Fischerei!I127</f>
        <v>0</v>
      </c>
      <c r="J121" s="8">
        <f>'Handel und öffentliche'!J127+Landwirtschaft!J127+Fischerei!J127</f>
        <v>4.5</v>
      </c>
      <c r="K121" s="8">
        <f>'Handel und öffentliche'!K127+Landwirtschaft!K127+Fischerei!K127</f>
        <v>79.25</v>
      </c>
      <c r="L121" s="8">
        <f>'Handel und öffentliche'!L127+Landwirtschaft!L127+Fischerei!L127</f>
        <v>210.75</v>
      </c>
      <c r="M121" s="8">
        <f>'Handel und öffentliche'!M127+Landwirtschaft!M127+Fischerei!M127</f>
        <v>667.25</v>
      </c>
      <c r="N121" s="8">
        <f>'Handel und öffentliche'!N127+Landwirtschaft!N127+Fischerei!N127</f>
        <v>1014</v>
      </c>
      <c r="O121" s="8">
        <f>'Handel und öffentliche'!O127+Landwirtschaft!O127+Fischerei!O127</f>
        <v>1312.5</v>
      </c>
      <c r="P121" s="8">
        <f>'Handel und öffentliche'!P127+Landwirtschaft!P127+Fischerei!P127</f>
        <v>1406.75</v>
      </c>
      <c r="Q121" s="8">
        <f>'Handel und öffentliche'!Q127+Landwirtschaft!Q127+Fischerei!Q127</f>
        <v>1667.75</v>
      </c>
      <c r="R121" s="8">
        <f>'Handel und öffentliche'!R127+Landwirtschaft!R127+Fischerei!R127</f>
        <v>1629.5</v>
      </c>
      <c r="S121" s="8">
        <f>'Handel und öffentliche'!S127+Landwirtschaft!S127+Fischerei!S127</f>
        <v>1856</v>
      </c>
      <c r="T121" s="8">
        <f>'Handel und öffentliche'!T127+Landwirtschaft!T127+Fischerei!T127</f>
        <v>2017.5</v>
      </c>
      <c r="U121" s="8">
        <f>'Handel und öffentliche'!U127+Landwirtschaft!U127+Fischerei!U127</f>
        <v>2165</v>
      </c>
      <c r="V121" s="8">
        <f>'Handel und öffentliche'!V127+Landwirtschaft!V127+Fischerei!V127</f>
        <v>2406</v>
      </c>
      <c r="W121" s="8">
        <f>'Handel und öffentliche'!W127+Landwirtschaft!W127+Fischerei!W127</f>
        <v>2328.5</v>
      </c>
      <c r="X121" s="8">
        <f>'Handel und öffentliche'!X127+Landwirtschaft!X127+Fischerei!X127</f>
        <v>2592</v>
      </c>
      <c r="Y121" s="8">
        <f>'Handel und öffentliche'!Y127+Landwirtschaft!Y127+Fischerei!Y127</f>
        <v>2599.5</v>
      </c>
      <c r="Z121" s="8">
        <f>'Handel und öffentliche'!Z127+Landwirtschaft!Z127+Fischerei!Z127</f>
        <v>2629.25</v>
      </c>
      <c r="AA121" s="8">
        <f>'Handel und öffentliche'!AA127+Landwirtschaft!AA127+Fischerei!AA127</f>
        <v>2566.5</v>
      </c>
      <c r="AB121" s="8">
        <f>'Handel und öffentliche'!AB127+Landwirtschaft!AB127+Fischerei!AB127</f>
        <v>2786.9740000000002</v>
      </c>
      <c r="AC121" s="8">
        <f>'Handel und öffentliche'!AC127+Landwirtschaft!AC127+Fischerei!AC127</f>
        <v>2996.596</v>
      </c>
      <c r="AD121" s="8">
        <f>'Handel und öffentliche'!AD127+Landwirtschaft!AD127+Fischerei!AD127</f>
        <v>3039.09</v>
      </c>
      <c r="AE121" s="8">
        <f>'Handel und öffentliche'!AE127+Landwirtschaft!AE127+Fischerei!AE127</f>
        <v>3099.3440000000001</v>
      </c>
      <c r="AF121" s="8">
        <f>'Handel und öffentliche'!AF127+Landwirtschaft!AF127+Fischerei!AF127</f>
        <v>2953.9369999999999</v>
      </c>
    </row>
    <row r="122" spans="1:32" x14ac:dyDescent="0.25">
      <c r="A122" s="6" t="s">
        <v>28</v>
      </c>
      <c r="B122" s="6" t="s">
        <v>45</v>
      </c>
      <c r="C122" s="8">
        <f>'Handel und öffentliche'!C128+Landwirtschaft!C128+Fischerei!C128</f>
        <v>7130.3119999999999</v>
      </c>
      <c r="D122" s="8">
        <f>'Handel und öffentliche'!D128+Landwirtschaft!D128+Fischerei!D128</f>
        <v>7340.5329999999994</v>
      </c>
      <c r="E122" s="8">
        <f>'Handel und öffentliche'!E128+Landwirtschaft!E128+Fischerei!E128</f>
        <v>7768.65</v>
      </c>
      <c r="F122" s="8">
        <f>'Handel und öffentliche'!F128+Landwirtschaft!F128+Fischerei!F128</f>
        <v>7744.6059999999998</v>
      </c>
      <c r="G122" s="8">
        <f>'Handel und öffentliche'!G128+Landwirtschaft!G128+Fischerei!G128</f>
        <v>7717.3310000000001</v>
      </c>
      <c r="H122" s="8">
        <f>'Handel und öffentliche'!H128+Landwirtschaft!H128+Fischerei!H128</f>
        <v>8501.25</v>
      </c>
      <c r="I122" s="8">
        <f>'Handel und öffentliche'!I128+Landwirtschaft!I128+Fischerei!I128</f>
        <v>8349.58</v>
      </c>
      <c r="J122" s="8">
        <f>'Handel und öffentliche'!J128+Landwirtschaft!J128+Fischerei!J128</f>
        <v>9478.771999999999</v>
      </c>
      <c r="K122" s="8">
        <f>'Handel und öffentliche'!K128+Landwirtschaft!K128+Fischerei!K128</f>
        <v>10736.314</v>
      </c>
      <c r="L122" s="8">
        <f>'Handel und öffentliche'!L128+Landwirtschaft!L128+Fischerei!L128</f>
        <v>10565.166999999999</v>
      </c>
      <c r="M122" s="8">
        <f>'Handel und öffentliche'!M128+Landwirtschaft!M128+Fischerei!M128</f>
        <v>11705.159</v>
      </c>
      <c r="N122" s="8">
        <f>'Handel und öffentliche'!N128+Landwirtschaft!N128+Fischerei!N128</f>
        <v>13701.694</v>
      </c>
      <c r="O122" s="8">
        <f>'Handel und öffentliche'!O128+Landwirtschaft!O128+Fischerei!O128</f>
        <v>13388.683000000001</v>
      </c>
      <c r="P122" s="8">
        <f>'Handel und öffentliche'!P128+Landwirtschaft!P128+Fischerei!P128</f>
        <v>11213.325000000001</v>
      </c>
      <c r="Q122" s="8">
        <f>'Handel und öffentliche'!Q128+Landwirtschaft!Q128+Fischerei!Q128</f>
        <v>12116.529999999999</v>
      </c>
      <c r="R122" s="8">
        <f>'Handel und öffentliche'!R128+Landwirtschaft!R128+Fischerei!R128</f>
        <v>15028.533000000001</v>
      </c>
      <c r="S122" s="8">
        <f>'Handel und öffentliche'!S128+Landwirtschaft!S128+Fischerei!S128</f>
        <v>10657.608</v>
      </c>
      <c r="T122" s="8">
        <f>'Handel und öffentliche'!T128+Landwirtschaft!T128+Fischerei!T128</f>
        <v>10246.598</v>
      </c>
      <c r="U122" s="8">
        <f>'Handel und öffentliche'!U128+Landwirtschaft!U128+Fischerei!U128</f>
        <v>8352.4310000000005</v>
      </c>
      <c r="V122" s="8">
        <f>'Handel und öffentliche'!V128+Landwirtschaft!V128+Fischerei!V128</f>
        <v>8929.93</v>
      </c>
      <c r="W122" s="8">
        <f>'Handel und öffentliche'!W128+Landwirtschaft!W128+Fischerei!W128</f>
        <v>7061.598</v>
      </c>
      <c r="X122" s="8">
        <f>'Handel und öffentliche'!X128+Landwirtschaft!X128+Fischerei!X128</f>
        <v>6052.1530000000002</v>
      </c>
      <c r="Y122" s="8">
        <f>'Handel und öffentliche'!Y128+Landwirtschaft!Y128+Fischerei!Y128</f>
        <v>5343.2640000000001</v>
      </c>
      <c r="Z122" s="8">
        <f>'Handel und öffentliche'!Z128+Landwirtschaft!Z128+Fischerei!Z128</f>
        <v>5299.9310000000005</v>
      </c>
      <c r="AA122" s="8">
        <f>'Handel und öffentliche'!AA128+Landwirtschaft!AA128+Fischerei!AA128</f>
        <v>5775.2080000000005</v>
      </c>
      <c r="AB122" s="8">
        <f>'Handel und öffentliche'!AB128+Landwirtschaft!AB128+Fischerei!AB128</f>
        <v>6045.2090000000007</v>
      </c>
      <c r="AC122" s="8">
        <f>'Handel und öffentliche'!AC128+Landwirtschaft!AC128+Fischerei!AC128</f>
        <v>5763.2639999999992</v>
      </c>
      <c r="AD122" s="8">
        <f>'Handel und öffentliche'!AD128+Landwirtschaft!AD128+Fischerei!AD128</f>
        <v>5808.2160000000003</v>
      </c>
      <c r="AE122" s="8">
        <f>'Handel und öffentliche'!AE128+Landwirtschaft!AE128+Fischerei!AE128</f>
        <v>6094.6219999999994</v>
      </c>
      <c r="AF122" s="8">
        <f>'Handel und öffentliche'!AF128+Landwirtschaft!AF128+Fischerei!AF128</f>
        <v>6308.4760000000006</v>
      </c>
    </row>
    <row r="123" spans="1:32" x14ac:dyDescent="0.25">
      <c r="A123" s="6" t="s">
        <v>28</v>
      </c>
      <c r="B123" s="6" t="s">
        <v>46</v>
      </c>
      <c r="C123" s="8">
        <f>'Handel und öffentliche'!C129+Landwirtschaft!C129+Fischerei!C129</f>
        <v>85.278000000000006</v>
      </c>
      <c r="D123" s="8">
        <f>'Handel und öffentliche'!D129+Landwirtschaft!D129+Fischerei!D129</f>
        <v>98.888999999999996</v>
      </c>
      <c r="E123" s="8">
        <f>'Handel und öffentliche'!E129+Landwirtschaft!E129+Fischerei!E129</f>
        <v>103.611</v>
      </c>
      <c r="F123" s="8">
        <f>'Handel und öffentliche'!F129+Landwirtschaft!F129+Fischerei!F129</f>
        <v>108.333</v>
      </c>
      <c r="G123" s="8">
        <f>'Handel und öffentliche'!G129+Landwirtschaft!G129+Fischerei!G129</f>
        <v>124.72199999999999</v>
      </c>
      <c r="H123" s="8">
        <f>'Handel und öffentliche'!H129+Landwirtschaft!H129+Fischerei!H129</f>
        <v>125.556</v>
      </c>
      <c r="I123" s="8">
        <f>'Handel und öffentliche'!I129+Landwirtschaft!I129+Fischerei!I129</f>
        <v>128.333</v>
      </c>
      <c r="J123" s="8">
        <f>'Handel und öffentliche'!J129+Landwirtschaft!J129+Fischerei!J129</f>
        <v>131.11099999999999</v>
      </c>
      <c r="K123" s="8">
        <f>'Handel und öffentliche'!K129+Landwirtschaft!K129+Fischerei!K129</f>
        <v>151.38900000000001</v>
      </c>
      <c r="L123" s="8">
        <f>'Handel und öffentliche'!L129+Landwirtschaft!L129+Fischerei!L129</f>
        <v>94.721999999999994</v>
      </c>
      <c r="M123" s="8">
        <f>'Handel und öffentliche'!M129+Landwirtschaft!M129+Fischerei!M129</f>
        <v>96.944000000000003</v>
      </c>
      <c r="N123" s="8">
        <f>'Handel und öffentliche'!N129+Landwirtschaft!N129+Fischerei!N129</f>
        <v>99.721999999999994</v>
      </c>
      <c r="O123" s="8">
        <f>'Handel und öffentliche'!O129+Landwirtschaft!O129+Fischerei!O129</f>
        <v>102.5</v>
      </c>
      <c r="P123" s="8">
        <f>'Handel und öffentliche'!P129+Landwirtschaft!P129+Fischerei!P129</f>
        <v>105.556</v>
      </c>
      <c r="Q123" s="8">
        <f>'Handel und öffentliche'!Q129+Landwirtschaft!Q129+Fischerei!Q129</f>
        <v>108.333</v>
      </c>
      <c r="R123" s="8">
        <f>'Handel und öffentliche'!R129+Landwirtschaft!R129+Fischerei!R129</f>
        <v>115.27800000000001</v>
      </c>
      <c r="S123" s="8">
        <f>'Handel und öffentliche'!S129+Landwirtschaft!S129+Fischerei!S129</f>
        <v>120.556</v>
      </c>
      <c r="T123" s="8">
        <f>'Handel und öffentliche'!T129+Landwirtschaft!T129+Fischerei!T129</f>
        <v>211.94499999999999</v>
      </c>
      <c r="U123" s="8">
        <f>'Handel und öffentliche'!U129+Landwirtschaft!U129+Fischerei!U129</f>
        <v>224.167</v>
      </c>
      <c r="V123" s="8">
        <f>'Handel und öffentliche'!V129+Landwirtschaft!V129+Fischerei!V129</f>
        <v>266.38900000000001</v>
      </c>
      <c r="W123" s="8">
        <f>'Handel und öffentliche'!W129+Landwirtschaft!W129+Fischerei!W129</f>
        <v>296.94499999999999</v>
      </c>
      <c r="X123" s="8">
        <f>'Handel und öffentliche'!X129+Landwirtschaft!X129+Fischerei!X129</f>
        <v>476.38900000000001</v>
      </c>
      <c r="Y123" s="8">
        <f>'Handel und öffentliche'!Y129+Landwirtschaft!Y129+Fischerei!Y129</f>
        <v>1024.306</v>
      </c>
      <c r="Z123" s="8">
        <f>'Handel und öffentliche'!Z129+Landwirtschaft!Z129+Fischerei!Z129</f>
        <v>809.86099999999999</v>
      </c>
      <c r="AA123" s="8">
        <f>'Handel und öffentliche'!AA129+Landwirtschaft!AA129+Fischerei!AA129</f>
        <v>5318.9039999999995</v>
      </c>
      <c r="AB123" s="8">
        <f>'Handel und öffentliche'!AB129+Landwirtschaft!AB129+Fischerei!AB129</f>
        <v>5372.9529999999995</v>
      </c>
      <c r="AC123" s="8">
        <f>'Handel und öffentliche'!AC129+Landwirtschaft!AC129+Fischerei!AC129</f>
        <v>5325.6639999999998</v>
      </c>
      <c r="AD123" s="8">
        <f>'Handel und öffentliche'!AD129+Landwirtschaft!AD129+Fischerei!AD129</f>
        <v>5546.5309999999999</v>
      </c>
      <c r="AE123" s="8">
        <f>'Handel und öffentliche'!AE129+Landwirtschaft!AE129+Fischerei!AE129</f>
        <v>5764.8430000000008</v>
      </c>
      <c r="AF123" s="8">
        <f>'Handel und öffentliche'!AF129+Landwirtschaft!AF129+Fischerei!AF129</f>
        <v>5982.7829999999994</v>
      </c>
    </row>
    <row r="124" spans="1:32" x14ac:dyDescent="0.25">
      <c r="A124" s="6" t="s">
        <v>28</v>
      </c>
      <c r="B124" s="6" t="s">
        <v>47</v>
      </c>
      <c r="C124" s="8">
        <f>'Handel und öffentliche'!C130+Landwirtschaft!C130+Fischerei!C130</f>
        <v>5095</v>
      </c>
      <c r="D124" s="8">
        <f>'Handel und öffentliche'!D130+Landwirtschaft!D130+Fischerei!D130</f>
        <v>5432</v>
      </c>
      <c r="E124" s="8">
        <f>'Handel und öffentliche'!E130+Landwirtschaft!E130+Fischerei!E130</f>
        <v>5724</v>
      </c>
      <c r="F124" s="8">
        <f>'Handel und öffentliche'!F130+Landwirtschaft!F130+Fischerei!F130</f>
        <v>6026</v>
      </c>
      <c r="G124" s="8">
        <f>'Handel und öffentliche'!G130+Landwirtschaft!G130+Fischerei!G130</f>
        <v>6475</v>
      </c>
      <c r="H124" s="8">
        <f>'Handel und öffentliche'!H130+Landwirtschaft!H130+Fischerei!H130</f>
        <v>7414</v>
      </c>
      <c r="I124" s="8">
        <f>'Handel und öffentliche'!I130+Landwirtschaft!I130+Fischerei!I130</f>
        <v>7901</v>
      </c>
      <c r="J124" s="8">
        <f>'Handel und öffentliche'!J130+Landwirtschaft!J130+Fischerei!J130</f>
        <v>9247</v>
      </c>
      <c r="K124" s="8">
        <f>'Handel und öffentliche'!K130+Landwirtschaft!K130+Fischerei!K130</f>
        <v>10122</v>
      </c>
      <c r="L124" s="8">
        <f>'Handel und öffentliche'!L130+Landwirtschaft!L130+Fischerei!L130</f>
        <v>11138</v>
      </c>
      <c r="M124" s="8">
        <f>'Handel und öffentliche'!M130+Landwirtschaft!M130+Fischerei!M130</f>
        <v>12003</v>
      </c>
      <c r="N124" s="8">
        <f>'Handel und öffentliche'!N130+Landwirtschaft!N130+Fischerei!N130</f>
        <v>12793</v>
      </c>
      <c r="O124" s="8">
        <f>'Handel und öffentliche'!O130+Landwirtschaft!O130+Fischerei!O130</f>
        <v>13210</v>
      </c>
      <c r="P124" s="8">
        <f>'Handel und öffentliche'!P130+Landwirtschaft!P130+Fischerei!P130</f>
        <v>14074</v>
      </c>
      <c r="Q124" s="8">
        <f>'Handel und öffentliche'!Q130+Landwirtschaft!Q130+Fischerei!Q130</f>
        <v>14686</v>
      </c>
      <c r="R124" s="8">
        <f>'Handel und öffentliche'!R130+Landwirtschaft!R130+Fischerei!R130</f>
        <v>15436</v>
      </c>
      <c r="S124" s="8">
        <f>'Handel und öffentliche'!S130+Landwirtschaft!S130+Fischerei!S130</f>
        <v>16205</v>
      </c>
      <c r="T124" s="8">
        <f>'Handel und öffentliche'!T130+Landwirtschaft!T130+Fischerei!T130</f>
        <v>16672</v>
      </c>
      <c r="U124" s="8">
        <f>'Handel und öffentliche'!U130+Landwirtschaft!U130+Fischerei!U130</f>
        <v>16789</v>
      </c>
      <c r="V124" s="8">
        <f>'Handel und öffentliche'!V130+Landwirtschaft!V130+Fischerei!V130</f>
        <v>17009</v>
      </c>
      <c r="W124" s="8">
        <f>'Handel und öffentliche'!W130+Landwirtschaft!W130+Fischerei!W130</f>
        <v>17423</v>
      </c>
      <c r="X124" s="8">
        <f>'Handel und öffentliche'!X130+Landwirtschaft!X130+Fischerei!X130</f>
        <v>17251</v>
      </c>
      <c r="Y124" s="8">
        <f>'Handel und öffentliche'!Y130+Landwirtschaft!Y130+Fischerei!Y130</f>
        <v>17010</v>
      </c>
      <c r="Z124" s="8">
        <f>'Handel und öffentliche'!Z130+Landwirtschaft!Z130+Fischerei!Z130</f>
        <v>16649</v>
      </c>
      <c r="AA124" s="8">
        <f>'Handel und öffentliche'!AA130+Landwirtschaft!AA130+Fischerei!AA130</f>
        <v>17583</v>
      </c>
      <c r="AB124" s="8">
        <f>'Handel und öffentliche'!AB130+Landwirtschaft!AB130+Fischerei!AB130</f>
        <v>18049</v>
      </c>
      <c r="AC124" s="8">
        <f>'Handel und öffentliche'!AC130+Landwirtschaft!AC130+Fischerei!AC130</f>
        <v>17345.649999999998</v>
      </c>
      <c r="AD124" s="8">
        <f>'Handel und öffentliche'!AD130+Landwirtschaft!AD130+Fischerei!AD130</f>
        <v>17423.617000000002</v>
      </c>
      <c r="AE124" s="8">
        <f>'Handel und öffentliche'!AE130+Landwirtschaft!AE130+Fischerei!AE130</f>
        <v>17858.933000000001</v>
      </c>
      <c r="AF124" s="8">
        <f>'Handel und öffentliche'!AF130+Landwirtschaft!AF130+Fischerei!AF130</f>
        <v>17466.298999999999</v>
      </c>
    </row>
    <row r="125" spans="1:32" x14ac:dyDescent="0.25">
      <c r="A125" s="6" t="s">
        <v>29</v>
      </c>
      <c r="B125" s="6" t="s">
        <v>42</v>
      </c>
      <c r="C125" s="8">
        <f>'Handel und öffentliche'!C131+Landwirtschaft!C131+Fischerei!C131</f>
        <v>30822.905999999999</v>
      </c>
      <c r="D125" s="8">
        <f>'Handel und öffentliche'!D131+Landwirtschaft!D131+Fischerei!D131</f>
        <v>29116</v>
      </c>
      <c r="E125" s="8">
        <f>'Handel und öffentliche'!E131+Landwirtschaft!E131+Fischerei!E131</f>
        <v>23856.187000000002</v>
      </c>
      <c r="F125" s="8">
        <f>'Handel und öffentliche'!F131+Landwirtschaft!F131+Fischerei!F131</f>
        <v>18165.205999999998</v>
      </c>
      <c r="G125" s="8">
        <f>'Handel und öffentliche'!G131+Landwirtschaft!G131+Fischerei!G131</f>
        <v>14869.731</v>
      </c>
      <c r="H125" s="8">
        <f>'Handel und öffentliche'!H131+Landwirtschaft!H131+Fischerei!H131</f>
        <v>17636.522000000001</v>
      </c>
      <c r="I125" s="8">
        <f>'Handel und öffentliche'!I131+Landwirtschaft!I131+Fischerei!I131</f>
        <v>17813.196</v>
      </c>
      <c r="J125" s="8">
        <f>'Handel und öffentliche'!J131+Landwirtschaft!J131+Fischerei!J131</f>
        <v>16179.789000000001</v>
      </c>
      <c r="K125" s="8">
        <f>'Handel und öffentliche'!K131+Landwirtschaft!K131+Fischerei!K131</f>
        <v>18084.053</v>
      </c>
      <c r="L125" s="8">
        <f>'Handel und öffentliche'!L131+Landwirtschaft!L131+Fischerei!L131</f>
        <v>13576.819</v>
      </c>
      <c r="M125" s="8">
        <f>'Handel und öffentliche'!M131+Landwirtschaft!M131+Fischerei!M131</f>
        <v>12461.657999999999</v>
      </c>
      <c r="N125" s="8">
        <f>'Handel und öffentliche'!N131+Landwirtschaft!N131+Fischerei!N131</f>
        <v>16413.317999999999</v>
      </c>
      <c r="O125" s="8">
        <f>'Handel und öffentliche'!O131+Landwirtschaft!O131+Fischerei!O131</f>
        <v>9721.7609999999986</v>
      </c>
      <c r="P125" s="8">
        <f>'Handel und öffentliche'!P131+Landwirtschaft!P131+Fischerei!P131</f>
        <v>16195.204000000002</v>
      </c>
      <c r="Q125" s="8">
        <f>'Handel und öffentliche'!Q131+Landwirtschaft!Q131+Fischerei!Q131</f>
        <v>17397.386999999999</v>
      </c>
      <c r="R125" s="8">
        <f>'Handel und öffentliche'!R131+Landwirtschaft!R131+Fischerei!R131</f>
        <v>21920.094000000001</v>
      </c>
      <c r="S125" s="8">
        <f>'Handel und öffentliche'!S131+Landwirtschaft!S131+Fischerei!S131</f>
        <v>31087.144</v>
      </c>
      <c r="T125" s="8">
        <f>'Handel und öffentliche'!T131+Landwirtschaft!T131+Fischerei!T131</f>
        <v>26563.752999999997</v>
      </c>
      <c r="U125" s="8">
        <f>'Handel und öffentliche'!U131+Landwirtschaft!U131+Fischerei!U131</f>
        <v>23159.557999999997</v>
      </c>
      <c r="V125" s="8">
        <f>'Handel und öffentliche'!V131+Landwirtschaft!V131+Fischerei!V131</f>
        <v>24898.080000000002</v>
      </c>
      <c r="W125" s="8">
        <f>'Handel und öffentliche'!W131+Landwirtschaft!W131+Fischerei!W131</f>
        <v>26439.233</v>
      </c>
      <c r="X125" s="8">
        <f>'Handel und öffentliche'!X131+Landwirtschaft!X131+Fischerei!X131</f>
        <v>25690.327000000001</v>
      </c>
      <c r="Y125" s="8">
        <f>'Handel und öffentliche'!Y131+Landwirtschaft!Y131+Fischerei!Y131</f>
        <v>26293.850000000002</v>
      </c>
      <c r="Z125" s="8">
        <f>'Handel und öffentliche'!Z131+Landwirtschaft!Z131+Fischerei!Z131</f>
        <v>26218.994999999999</v>
      </c>
      <c r="AA125" s="8">
        <f>'Handel und öffentliche'!AA131+Landwirtschaft!AA131+Fischerei!AA131</f>
        <v>25463.574999999997</v>
      </c>
      <c r="AB125" s="8">
        <f>'Handel und öffentliche'!AB131+Landwirtschaft!AB131+Fischerei!AB131</f>
        <v>25827.357</v>
      </c>
      <c r="AC125" s="8">
        <f>'Handel und öffentliche'!AC131+Landwirtschaft!AC131+Fischerei!AC131</f>
        <v>26282.550000000003</v>
      </c>
      <c r="AD125" s="8">
        <f>'Handel und öffentliche'!AD131+Landwirtschaft!AD131+Fischerei!AD131</f>
        <v>27380.559999999998</v>
      </c>
      <c r="AE125" s="8">
        <f>'Handel und öffentliche'!AE131+Landwirtschaft!AE131+Fischerei!AE131</f>
        <v>29564.663</v>
      </c>
      <c r="AF125" s="8">
        <f>'Handel und öffentliche'!AF131+Landwirtschaft!AF131+Fischerei!AF131</f>
        <v>29300.377999999997</v>
      </c>
    </row>
    <row r="126" spans="1:32" x14ac:dyDescent="0.25">
      <c r="A126" s="6" t="s">
        <v>29</v>
      </c>
      <c r="B126" s="6" t="s">
        <v>43</v>
      </c>
      <c r="C126" s="8">
        <f>'Handel und öffentliche'!C132+Landwirtschaft!C132+Fischerei!C132</f>
        <v>181.15600000000001</v>
      </c>
      <c r="D126" s="8">
        <f>'Handel und öffentliche'!D132+Landwirtschaft!D132+Fischerei!D132</f>
        <v>0</v>
      </c>
      <c r="E126" s="8">
        <f>'Handel und öffentliche'!E132+Landwirtschaft!E132+Fischerei!E132</f>
        <v>38.520000000000003</v>
      </c>
      <c r="F126" s="8">
        <f>'Handel und öffentliche'!F132+Landwirtschaft!F132+Fischerei!F132</f>
        <v>37.027000000000001</v>
      </c>
      <c r="G126" s="8">
        <f>'Handel und öffentliche'!G132+Landwirtschaft!G132+Fischerei!G132</f>
        <v>24.681000000000001</v>
      </c>
      <c r="H126" s="8">
        <f>'Handel und öffentliche'!H132+Landwirtschaft!H132+Fischerei!H132</f>
        <v>17.859000000000002</v>
      </c>
      <c r="I126" s="8">
        <f>'Handel und öffentliche'!I132+Landwirtschaft!I132+Fischerei!I132</f>
        <v>8.4870000000000001</v>
      </c>
      <c r="J126" s="8">
        <f>'Handel und öffentliche'!J132+Landwirtschaft!J132+Fischerei!J132</f>
        <v>6.2610000000000001</v>
      </c>
      <c r="K126" s="8">
        <f>'Handel und öffentliche'!K132+Landwirtschaft!K132+Fischerei!K132</f>
        <v>4.2030000000000003</v>
      </c>
      <c r="L126" s="8">
        <f>'Handel und öffentliche'!L132+Landwirtschaft!L132+Fischerei!L132</f>
        <v>11.036000000000001</v>
      </c>
      <c r="M126" s="8">
        <f>'Handel und öffentliche'!M132+Landwirtschaft!M132+Fischerei!M132</f>
        <v>22.378</v>
      </c>
      <c r="N126" s="8">
        <f>'Handel und öffentliche'!N132+Landwirtschaft!N132+Fischerei!N132</f>
        <v>53.613</v>
      </c>
      <c r="O126" s="8">
        <f>'Handel und öffentliche'!O132+Landwirtschaft!O132+Fischerei!O132</f>
        <v>51.241999999999997</v>
      </c>
      <c r="P126" s="8">
        <f>'Handel und öffentliche'!P132+Landwirtschaft!P132+Fischerei!P132</f>
        <v>36.701000000000001</v>
      </c>
      <c r="Q126" s="8">
        <f>'Handel und öffentliche'!Q132+Landwirtschaft!Q132+Fischerei!Q132</f>
        <v>17.628999999999998</v>
      </c>
      <c r="R126" s="8">
        <f>'Handel und öffentliche'!R132+Landwirtschaft!R132+Fischerei!R132</f>
        <v>6.4859999999999998</v>
      </c>
      <c r="S126" s="8">
        <f>'Handel und öffentliche'!S132+Landwirtschaft!S132+Fischerei!S132</f>
        <v>38.215000000000003</v>
      </c>
      <c r="T126" s="8">
        <f>'Handel und öffentliche'!T132+Landwirtschaft!T132+Fischerei!T132</f>
        <v>15.978999999999999</v>
      </c>
      <c r="U126" s="8">
        <f>'Handel und öffentliche'!U132+Landwirtschaft!U132+Fischerei!U132</f>
        <v>4.5229999999999997</v>
      </c>
      <c r="V126" s="8">
        <f>'Handel und öffentliche'!V132+Landwirtschaft!V132+Fischerei!V132</f>
        <v>2.2090000000000001</v>
      </c>
      <c r="W126" s="8">
        <f>'Handel und öffentliche'!W132+Landwirtschaft!W132+Fischerei!W132</f>
        <v>6.43</v>
      </c>
      <c r="X126" s="8">
        <f>'Handel und öffentliche'!X132+Landwirtschaft!X132+Fischerei!X132</f>
        <v>8.85</v>
      </c>
      <c r="Y126" s="8">
        <f>'Handel und öffentliche'!Y132+Landwirtschaft!Y132+Fischerei!Y132</f>
        <v>4.8319999999999999</v>
      </c>
      <c r="Z126" s="8">
        <f>'Handel und öffentliche'!Z132+Landwirtschaft!Z132+Fischerei!Z132</f>
        <v>7.0750000000000002</v>
      </c>
      <c r="AA126" s="8">
        <f>'Handel und öffentliche'!AA132+Landwirtschaft!AA132+Fischerei!AA132</f>
        <v>4.7329999999999997</v>
      </c>
      <c r="AB126" s="8">
        <f>'Handel und öffentliche'!AB132+Landwirtschaft!AB132+Fischerei!AB132</f>
        <v>5.1539999999999999</v>
      </c>
      <c r="AC126" s="8">
        <f>'Handel und öffentliche'!AC132+Landwirtschaft!AC132+Fischerei!AC132</f>
        <v>10.265000000000001</v>
      </c>
      <c r="AD126" s="8">
        <f>'Handel und öffentliche'!AD132+Landwirtschaft!AD132+Fischerei!AD132</f>
        <v>8.5999999999999993E-2</v>
      </c>
      <c r="AE126" s="8">
        <f>'Handel und öffentliche'!AE132+Landwirtschaft!AE132+Fischerei!AE132</f>
        <v>8.379999999999999</v>
      </c>
      <c r="AF126" s="8">
        <f>'Handel und öffentliche'!AF132+Landwirtschaft!AF132+Fischerei!AF132</f>
        <v>4.8900000000000006</v>
      </c>
    </row>
    <row r="127" spans="1:32" x14ac:dyDescent="0.25">
      <c r="A127" s="6" t="s">
        <v>29</v>
      </c>
      <c r="B127" s="6" t="s">
        <v>44</v>
      </c>
      <c r="C127" s="8">
        <f>'Handel und öffentliche'!C133+Landwirtschaft!C133+Fischerei!C133</f>
        <v>9645.75</v>
      </c>
      <c r="D127" s="8">
        <f>'Handel und öffentliche'!D133+Landwirtschaft!D133+Fischerei!D133</f>
        <v>9301</v>
      </c>
      <c r="E127" s="8">
        <f>'Handel und öffentliche'!E133+Landwirtschaft!E133+Fischerei!E133</f>
        <v>4318.25</v>
      </c>
      <c r="F127" s="8">
        <f>'Handel und öffentliche'!F133+Landwirtschaft!F133+Fischerei!F133</f>
        <v>3283.75</v>
      </c>
      <c r="G127" s="8">
        <f>'Handel und öffentliche'!G133+Landwirtschaft!G133+Fischerei!G133</f>
        <v>3696.25</v>
      </c>
      <c r="H127" s="8">
        <f>'Handel und öffentliche'!H133+Landwirtschaft!H133+Fischerei!H133</f>
        <v>5244.5</v>
      </c>
      <c r="I127" s="8">
        <f>'Handel und öffentliche'!I133+Landwirtschaft!I133+Fischerei!I133</f>
        <v>4855.25</v>
      </c>
      <c r="J127" s="8">
        <f>'Handel und öffentliche'!J133+Landwirtschaft!J133+Fischerei!J133</f>
        <v>3988.75</v>
      </c>
      <c r="K127" s="8">
        <f>'Handel und öffentliche'!K133+Landwirtschaft!K133+Fischerei!K133</f>
        <v>5806.75</v>
      </c>
      <c r="L127" s="8">
        <f>'Handel und öffentliche'!L133+Landwirtschaft!L133+Fischerei!L133</f>
        <v>4963</v>
      </c>
      <c r="M127" s="8">
        <f>'Handel und öffentliche'!M133+Landwirtschaft!M133+Fischerei!M133</f>
        <v>2976.25</v>
      </c>
      <c r="N127" s="8">
        <f>'Handel und öffentliche'!N133+Landwirtschaft!N133+Fischerei!N133</f>
        <v>6199</v>
      </c>
      <c r="O127" s="8">
        <f>'Handel und öffentliche'!O133+Landwirtschaft!O133+Fischerei!O133</f>
        <v>1447.5</v>
      </c>
      <c r="P127" s="8">
        <f>'Handel und öffentliche'!P133+Landwirtschaft!P133+Fischerei!P133</f>
        <v>5639.25</v>
      </c>
      <c r="Q127" s="8">
        <f>'Handel und öffentliche'!Q133+Landwirtschaft!Q133+Fischerei!Q133</f>
        <v>8246.75</v>
      </c>
      <c r="R127" s="8">
        <f>'Handel und öffentliche'!R133+Landwirtschaft!R133+Fischerei!R133</f>
        <v>9512.25</v>
      </c>
      <c r="S127" s="8">
        <f>'Handel und öffentliche'!S133+Landwirtschaft!S133+Fischerei!S133</f>
        <v>18908.5</v>
      </c>
      <c r="T127" s="8">
        <f>'Handel und öffentliche'!T133+Landwirtschaft!T133+Fischerei!T133</f>
        <v>12859</v>
      </c>
      <c r="U127" s="8">
        <f>'Handel und öffentliche'!U133+Landwirtschaft!U133+Fischerei!U133</f>
        <v>9950.25</v>
      </c>
      <c r="V127" s="8">
        <f>'Handel und öffentliche'!V133+Landwirtschaft!V133+Fischerei!V133</f>
        <v>11530.75</v>
      </c>
      <c r="W127" s="8">
        <f>'Handel und öffentliche'!W133+Landwirtschaft!W133+Fischerei!W133</f>
        <v>11736</v>
      </c>
      <c r="X127" s="8">
        <f>'Handel und öffentliche'!X133+Landwirtschaft!X133+Fischerei!X133</f>
        <v>9446.25</v>
      </c>
      <c r="Y127" s="8">
        <f>'Handel und öffentliche'!Y133+Landwirtschaft!Y133+Fischerei!Y133</f>
        <v>9756.25</v>
      </c>
      <c r="Z127" s="8">
        <f>'Handel und öffentliche'!Z133+Landwirtschaft!Z133+Fischerei!Z133</f>
        <v>9854.5</v>
      </c>
      <c r="AA127" s="8">
        <f>'Handel und öffentliche'!AA133+Landwirtschaft!AA133+Fischerei!AA133</f>
        <v>9722.75</v>
      </c>
      <c r="AB127" s="8">
        <f>'Handel und öffentliche'!AB133+Landwirtschaft!AB133+Fischerei!AB133</f>
        <v>9513.25</v>
      </c>
      <c r="AC127" s="8">
        <f>'Handel und öffentliche'!AC133+Landwirtschaft!AC133+Fischerei!AC133</f>
        <v>9663.5</v>
      </c>
      <c r="AD127" s="8">
        <f>'Handel und öffentliche'!AD133+Landwirtschaft!AD133+Fischerei!AD133</f>
        <v>10905.558000000001</v>
      </c>
      <c r="AE127" s="8">
        <f>'Handel und öffentliche'!AE133+Landwirtschaft!AE133+Fischerei!AE133</f>
        <v>10867.582</v>
      </c>
      <c r="AF127" s="8">
        <f>'Handel und öffentliche'!AF133+Landwirtschaft!AF133+Fischerei!AF133</f>
        <v>10739.516</v>
      </c>
    </row>
    <row r="128" spans="1:32" x14ac:dyDescent="0.25">
      <c r="A128" s="6" t="s">
        <v>29</v>
      </c>
      <c r="B128" s="6" t="s">
        <v>45</v>
      </c>
      <c r="C128" s="8">
        <f>'Handel und öffentliche'!C134+Landwirtschaft!C134+Fischerei!C134</f>
        <v>13281</v>
      </c>
      <c r="D128" s="8">
        <f>'Handel und öffentliche'!D134+Landwirtschaft!D134+Fischerei!D134</f>
        <v>9911</v>
      </c>
      <c r="E128" s="8">
        <f>'Handel und öffentliche'!E134+Landwirtschaft!E134+Fischerei!E134</f>
        <v>10543.528</v>
      </c>
      <c r="F128" s="8">
        <f>'Handel und öffentliche'!F134+Landwirtschaft!F134+Fischerei!F134</f>
        <v>8335.9719999999998</v>
      </c>
      <c r="G128" s="8">
        <f>'Handel und öffentliche'!G134+Landwirtschaft!G134+Fischerei!G134</f>
        <v>5556.6940000000004</v>
      </c>
      <c r="H128" s="8">
        <f>'Handel und öffentliche'!H134+Landwirtschaft!H134+Fischerei!H134</f>
        <v>6106.7220000000007</v>
      </c>
      <c r="I128" s="8">
        <f>'Handel und öffentliche'!I134+Landwirtschaft!I134+Fischerei!I134</f>
        <v>5781.8049999999994</v>
      </c>
      <c r="J128" s="8">
        <f>'Handel und öffentliche'!J134+Landwirtschaft!J134+Fischerei!J134</f>
        <v>7234.2780000000002</v>
      </c>
      <c r="K128" s="8">
        <f>'Handel und öffentliche'!K134+Landwirtschaft!K134+Fischerei!K134</f>
        <v>6673.5560000000005</v>
      </c>
      <c r="L128" s="8">
        <f>'Handel und öffentliche'!L134+Landwirtschaft!L134+Fischerei!L134</f>
        <v>3348.75</v>
      </c>
      <c r="M128" s="8">
        <f>'Handel und öffentliche'!M134+Landwirtschaft!M134+Fischerei!M134</f>
        <v>4152.6109999999999</v>
      </c>
      <c r="N128" s="8">
        <f>'Handel und öffentliche'!N134+Landwirtschaft!N134+Fischerei!N134</f>
        <v>3411.9169999999999</v>
      </c>
      <c r="O128" s="8">
        <f>'Handel und öffentliche'!O134+Landwirtschaft!O134+Fischerei!O134</f>
        <v>4331.5</v>
      </c>
      <c r="P128" s="8">
        <f>'Handel und öffentliche'!P134+Landwirtschaft!P134+Fischerei!P134</f>
        <v>3542.25</v>
      </c>
      <c r="Q128" s="8">
        <f>'Handel und öffentliche'!Q134+Landwirtschaft!Q134+Fischerei!Q134</f>
        <v>4030.25</v>
      </c>
      <c r="R128" s="8">
        <f>'Handel und öffentliche'!R134+Landwirtschaft!R134+Fischerei!R134</f>
        <v>4214.0680000000002</v>
      </c>
      <c r="S128" s="8">
        <f>'Handel und öffentliche'!S134+Landwirtschaft!S134+Fischerei!S134</f>
        <v>3581.4520000000002</v>
      </c>
      <c r="T128" s="8">
        <f>'Handel und öffentliche'!T134+Landwirtschaft!T134+Fischerei!T134</f>
        <v>4089.145</v>
      </c>
      <c r="U128" s="8">
        <f>'Handel und öffentliche'!U134+Landwirtschaft!U134+Fischerei!U134</f>
        <v>2894.5619999999999</v>
      </c>
      <c r="V128" s="8">
        <f>'Handel und öffentliche'!V134+Landwirtschaft!V134+Fischerei!V134</f>
        <v>3466.7370000000001</v>
      </c>
      <c r="W128" s="8">
        <f>'Handel und öffentliche'!W134+Landwirtschaft!W134+Fischerei!W134</f>
        <v>3523.4089999999997</v>
      </c>
      <c r="X128" s="8">
        <f>'Handel und öffentliche'!X134+Landwirtschaft!X134+Fischerei!X134</f>
        <v>4460.777</v>
      </c>
      <c r="Y128" s="8">
        <f>'Handel und öffentliche'!Y134+Landwirtschaft!Y134+Fischerei!Y134</f>
        <v>4563.7730000000001</v>
      </c>
      <c r="Z128" s="8">
        <f>'Handel und öffentliche'!Z134+Landwirtschaft!Z134+Fischerei!Z134</f>
        <v>3955.5250000000001</v>
      </c>
      <c r="AA128" s="8">
        <f>'Handel und öffentliche'!AA134+Landwirtschaft!AA134+Fischerei!AA134</f>
        <v>3845.0169999999998</v>
      </c>
      <c r="AB128" s="8">
        <f>'Handel und öffentliche'!AB134+Landwirtschaft!AB134+Fischerei!AB134</f>
        <v>4205.1719999999996</v>
      </c>
      <c r="AC128" s="8">
        <f>'Handel und öffentliche'!AC134+Landwirtschaft!AC134+Fischerei!AC134</f>
        <v>4441.4089999999997</v>
      </c>
      <c r="AD128" s="8">
        <f>'Handel und öffentliche'!AD134+Landwirtschaft!AD134+Fischerei!AD134</f>
        <v>4485.7139999999999</v>
      </c>
      <c r="AE128" s="8">
        <f>'Handel und öffentliche'!AE134+Landwirtschaft!AE134+Fischerei!AE134</f>
        <v>5427.777</v>
      </c>
      <c r="AF128" s="8">
        <f>'Handel und öffentliche'!AF134+Landwirtschaft!AF134+Fischerei!AF134</f>
        <v>5395.24</v>
      </c>
    </row>
    <row r="129" spans="1:32" x14ac:dyDescent="0.25">
      <c r="A129" s="6" t="s">
        <v>29</v>
      </c>
      <c r="B129" s="6" t="s">
        <v>46</v>
      </c>
      <c r="C129" s="8">
        <f>'Handel und öffentliche'!C135+Landwirtschaft!C135+Fischerei!C135</f>
        <v>0</v>
      </c>
      <c r="D129" s="8">
        <f>'Handel und öffentliche'!D135+Landwirtschaft!D135+Fischerei!D135</f>
        <v>116.667</v>
      </c>
      <c r="E129" s="8">
        <f>'Handel und öffentliche'!E135+Landwirtschaft!E135+Fischerei!E135</f>
        <v>144.72200000000001</v>
      </c>
      <c r="F129" s="8">
        <f>'Handel und öffentliche'!F135+Landwirtschaft!F135+Fischerei!F135</f>
        <v>136.667</v>
      </c>
      <c r="G129" s="8">
        <f>'Handel und öffentliche'!G135+Landwirtschaft!G135+Fischerei!G135</f>
        <v>196.94399999999999</v>
      </c>
      <c r="H129" s="8">
        <f>'Handel und öffentliche'!H135+Landwirtschaft!H135+Fischerei!H135</f>
        <v>110</v>
      </c>
      <c r="I129" s="8">
        <f>'Handel und öffentliche'!I135+Landwirtschaft!I135+Fischerei!I135</f>
        <v>130</v>
      </c>
      <c r="J129" s="8">
        <f>'Handel und öffentliche'!J135+Landwirtschaft!J135+Fischerei!J135</f>
        <v>358.61099999999999</v>
      </c>
      <c r="K129" s="8">
        <f>'Handel und öffentliche'!K135+Landwirtschaft!K135+Fischerei!K135</f>
        <v>348.05599999999998</v>
      </c>
      <c r="L129" s="8">
        <f>'Handel und öffentliche'!L135+Landwirtschaft!L135+Fischerei!L135</f>
        <v>167.77799999999999</v>
      </c>
      <c r="M129" s="8">
        <f>'Handel und öffentliche'!M135+Landwirtschaft!M135+Fischerei!M135</f>
        <v>90.277999999999992</v>
      </c>
      <c r="N129" s="8">
        <f>'Handel und öffentliche'!N135+Landwirtschaft!N135+Fischerei!N135</f>
        <v>78.332999999999998</v>
      </c>
      <c r="O129" s="8">
        <f>'Handel und öffentliche'!O135+Landwirtschaft!O135+Fischerei!O135</f>
        <v>143.61099999999999</v>
      </c>
      <c r="P129" s="8">
        <f>'Handel und öffentliche'!P135+Landwirtschaft!P135+Fischerei!P135</f>
        <v>136.38900000000001</v>
      </c>
      <c r="Q129" s="8">
        <f>'Handel und öffentliche'!Q135+Landwirtschaft!Q135+Fischerei!Q135</f>
        <v>85.277999999999992</v>
      </c>
      <c r="R129" s="8">
        <f>'Handel und öffentliche'!R135+Landwirtschaft!R135+Fischerei!R135</f>
        <v>159.72300000000001</v>
      </c>
      <c r="S129" s="8">
        <f>'Handel und öffentliche'!S135+Landwirtschaft!S135+Fischerei!S135</f>
        <v>147.77799999999999</v>
      </c>
      <c r="T129" s="8">
        <f>'Handel und öffentliche'!T135+Landwirtschaft!T135+Fischerei!T135</f>
        <v>519.44399999999996</v>
      </c>
      <c r="U129" s="8">
        <f>'Handel und öffentliche'!U135+Landwirtschaft!U135+Fischerei!U135</f>
        <v>325.83299999999997</v>
      </c>
      <c r="V129" s="8">
        <f>'Handel und öffentliche'!V135+Landwirtschaft!V135+Fischerei!V135</f>
        <v>268.61099999999999</v>
      </c>
      <c r="W129" s="8">
        <f>'Handel und öffentliche'!W135+Landwirtschaft!W135+Fischerei!W135</f>
        <v>129.167</v>
      </c>
      <c r="X129" s="8">
        <f>'Handel und öffentliche'!X135+Landwirtschaft!X135+Fischerei!X135</f>
        <v>154.44499999999999</v>
      </c>
      <c r="Y129" s="8">
        <f>'Handel und öffentliche'!Y135+Landwirtschaft!Y135+Fischerei!Y135</f>
        <v>168.61099999999999</v>
      </c>
      <c r="Z129" s="8">
        <f>'Handel und öffentliche'!Z135+Landwirtschaft!Z135+Fischerei!Z135</f>
        <v>616.38900000000001</v>
      </c>
      <c r="AA129" s="8">
        <f>'Handel und öffentliche'!AA135+Landwirtschaft!AA135+Fischerei!AA135</f>
        <v>266.38900000000001</v>
      </c>
      <c r="AB129" s="8">
        <f>'Handel und öffentliche'!AB135+Landwirtschaft!AB135+Fischerei!AB135</f>
        <v>277.77800000000002</v>
      </c>
      <c r="AC129" s="8">
        <f>'Handel und öffentliche'!AC135+Landwirtschaft!AC135+Fischerei!AC135</f>
        <v>291.94399999999996</v>
      </c>
      <c r="AD129" s="8">
        <f>'Handel und öffentliche'!AD135+Landwirtschaft!AD135+Fischerei!AD135</f>
        <v>339.70399999999995</v>
      </c>
      <c r="AE129" s="8">
        <f>'Handel und öffentliche'!AE135+Landwirtschaft!AE135+Fischerei!AE135</f>
        <v>1524.902</v>
      </c>
      <c r="AF129" s="8">
        <f>'Handel und öffentliche'!AF135+Landwirtschaft!AF135+Fischerei!AF135</f>
        <v>1558.646</v>
      </c>
    </row>
    <row r="130" spans="1:32" x14ac:dyDescent="0.25">
      <c r="A130" s="6" t="s">
        <v>29</v>
      </c>
      <c r="B130" s="6" t="s">
        <v>47</v>
      </c>
      <c r="C130" s="8">
        <f>'Handel und öffentliche'!C136+Landwirtschaft!C136+Fischerei!C136</f>
        <v>7715</v>
      </c>
      <c r="D130" s="8">
        <f>'Handel und öffentliche'!D136+Landwirtschaft!D136+Fischerei!D136</f>
        <v>6204</v>
      </c>
      <c r="E130" s="8">
        <f>'Handel und öffentliche'!E136+Landwirtschaft!E136+Fischerei!E136</f>
        <v>5502</v>
      </c>
      <c r="F130" s="8">
        <f>'Handel und öffentliche'!F136+Landwirtschaft!F136+Fischerei!F136</f>
        <v>3674</v>
      </c>
      <c r="G130" s="8">
        <f>'Handel und öffentliche'!G136+Landwirtschaft!G136+Fischerei!G136</f>
        <v>3795</v>
      </c>
      <c r="H130" s="8">
        <f>'Handel und öffentliche'!H136+Landwirtschaft!H136+Fischerei!H136</f>
        <v>3722</v>
      </c>
      <c r="I130" s="8">
        <f>'Handel und öffentliche'!I136+Landwirtschaft!I136+Fischerei!I136</f>
        <v>4767</v>
      </c>
      <c r="J130" s="8">
        <f>'Handel und öffentliche'!J136+Landwirtschaft!J136+Fischerei!J136</f>
        <v>3128</v>
      </c>
      <c r="K130" s="8">
        <f>'Handel und öffentliche'!K136+Landwirtschaft!K136+Fischerei!K136</f>
        <v>3996</v>
      </c>
      <c r="L130" s="8">
        <f>'Handel und öffentliche'!L136+Landwirtschaft!L136+Fischerei!L136</f>
        <v>4201</v>
      </c>
      <c r="M130" s="8">
        <f>'Handel und öffentliche'!M136+Landwirtschaft!M136+Fischerei!M136</f>
        <v>4519</v>
      </c>
      <c r="N130" s="8">
        <f>'Handel und öffentliche'!N136+Landwirtschaft!N136+Fischerei!N136</f>
        <v>6031</v>
      </c>
      <c r="O130" s="8">
        <f>'Handel und öffentliche'!O136+Landwirtschaft!O136+Fischerei!O136</f>
        <v>3162</v>
      </c>
      <c r="P130" s="8">
        <f>'Handel und öffentliche'!P136+Landwirtschaft!P136+Fischerei!P136</f>
        <v>5092</v>
      </c>
      <c r="Q130" s="8">
        <f>'Handel und öffentliche'!Q136+Landwirtschaft!Q136+Fischerei!Q136</f>
        <v>3959</v>
      </c>
      <c r="R130" s="8">
        <f>'Handel und öffentliche'!R136+Landwirtschaft!R136+Fischerei!R136</f>
        <v>4331</v>
      </c>
      <c r="S130" s="8">
        <f>'Handel und öffentliche'!S136+Landwirtschaft!S136+Fischerei!S136</f>
        <v>5342</v>
      </c>
      <c r="T130" s="8">
        <f>'Handel und öffentliche'!T136+Landwirtschaft!T136+Fischerei!T136</f>
        <v>6285</v>
      </c>
      <c r="U130" s="8">
        <f>'Handel und öffentliche'!U136+Landwirtschaft!U136+Fischerei!U136</f>
        <v>6987</v>
      </c>
      <c r="V130" s="8">
        <f>'Handel und öffentliche'!V136+Landwirtschaft!V136+Fischerei!V136</f>
        <v>7020</v>
      </c>
      <c r="W130" s="8">
        <f>'Handel und öffentliche'!W136+Landwirtschaft!W136+Fischerei!W136</f>
        <v>8252</v>
      </c>
      <c r="X130" s="8">
        <f>'Handel und öffentliche'!X136+Landwirtschaft!X136+Fischerei!X136</f>
        <v>8630</v>
      </c>
      <c r="Y130" s="8">
        <f>'Handel und öffentliche'!Y136+Landwirtschaft!Y136+Fischerei!Y136</f>
        <v>8718</v>
      </c>
      <c r="Z130" s="8">
        <f>'Handel und öffentliche'!Z136+Landwirtschaft!Z136+Fischerei!Z136</f>
        <v>8783</v>
      </c>
      <c r="AA130" s="8">
        <f>'Handel und öffentliche'!AA136+Landwirtschaft!AA136+Fischerei!AA136</f>
        <v>9078</v>
      </c>
      <c r="AB130" s="8">
        <f>'Handel und öffentliche'!AB136+Landwirtschaft!AB136+Fischerei!AB136</f>
        <v>9328</v>
      </c>
      <c r="AC130" s="8">
        <f>'Handel und öffentliche'!AC136+Landwirtschaft!AC136+Fischerei!AC136</f>
        <v>9325</v>
      </c>
      <c r="AD130" s="8">
        <f>'Handel und öffentliche'!AD136+Landwirtschaft!AD136+Fischerei!AD136</f>
        <v>9289.103000000001</v>
      </c>
      <c r="AE130" s="8">
        <f>'Handel und öffentliche'!AE136+Landwirtschaft!AE136+Fischerei!AE136</f>
        <v>9505.485999999999</v>
      </c>
      <c r="AF130" s="8">
        <f>'Handel und öffentliche'!AF136+Landwirtschaft!AF136+Fischerei!AF136</f>
        <v>9580.0930000000008</v>
      </c>
    </row>
    <row r="131" spans="1:32" x14ac:dyDescent="0.25">
      <c r="A131" s="6" t="s">
        <v>30</v>
      </c>
      <c r="B131" s="6" t="s">
        <v>42</v>
      </c>
      <c r="C131" s="8">
        <f>'Handel und öffentliche'!C137+Landwirtschaft!C137+Fischerei!C137</f>
        <v>3415.3890000000001</v>
      </c>
      <c r="D131" s="8">
        <f>'Handel und öffentliche'!D137+Landwirtschaft!D137+Fischerei!D137</f>
        <v>3859.3330000000001</v>
      </c>
      <c r="E131" s="8">
        <f>'Handel und öffentliche'!E137+Landwirtschaft!E137+Fischerei!E137</f>
        <v>3896.2779999999998</v>
      </c>
      <c r="F131" s="8">
        <f>'Handel und öffentliche'!F137+Landwirtschaft!F137+Fischerei!F137</f>
        <v>4391.6109999999999</v>
      </c>
      <c r="G131" s="8">
        <f>'Handel und öffentliche'!G137+Landwirtschaft!G137+Fischerei!G137</f>
        <v>3918.8330000000001</v>
      </c>
      <c r="H131" s="8">
        <f>'Handel und öffentliche'!H137+Landwirtschaft!H137+Fischerei!H137</f>
        <v>4628.9719999999998</v>
      </c>
      <c r="I131" s="8">
        <f>'Handel und öffentliche'!I137+Landwirtschaft!I137+Fischerei!I137</f>
        <v>8613.0959999999995</v>
      </c>
      <c r="J131" s="8">
        <f>'Handel und öffentliche'!J137+Landwirtschaft!J137+Fischerei!J137</f>
        <v>7829.6530000000002</v>
      </c>
      <c r="K131" s="8">
        <f>'Handel und öffentliche'!K137+Landwirtschaft!K137+Fischerei!K137</f>
        <v>9514.6679999999997</v>
      </c>
      <c r="L131" s="8">
        <f>'Handel und öffentliche'!L137+Landwirtschaft!L137+Fischerei!L137</f>
        <v>10453.719000000001</v>
      </c>
      <c r="M131" s="8">
        <f>'Handel und öffentliche'!M137+Landwirtschaft!M137+Fischerei!M137</f>
        <v>7040.9439999999995</v>
      </c>
      <c r="N131" s="8">
        <f>'Handel und öffentliche'!N137+Landwirtschaft!N137+Fischerei!N137</f>
        <v>9271.8059999999987</v>
      </c>
      <c r="O131" s="8">
        <f>'Handel und öffentliche'!O137+Landwirtschaft!O137+Fischerei!O137</f>
        <v>9204.5</v>
      </c>
      <c r="P131" s="8">
        <f>'Handel und öffentliche'!P137+Landwirtschaft!P137+Fischerei!P137</f>
        <v>6788.6109999999999</v>
      </c>
      <c r="Q131" s="8">
        <f>'Handel und öffentliche'!Q137+Landwirtschaft!Q137+Fischerei!Q137</f>
        <v>7180.75</v>
      </c>
      <c r="R131" s="8">
        <f>'Handel und öffentliche'!R137+Landwirtschaft!R137+Fischerei!R137</f>
        <v>6406.6949999999997</v>
      </c>
      <c r="S131" s="8">
        <f>'Handel und öffentliche'!S137+Landwirtschaft!S137+Fischerei!S137</f>
        <v>5979.8340000000007</v>
      </c>
      <c r="T131" s="8">
        <f>'Handel und öffentliche'!T137+Landwirtschaft!T137+Fischerei!T137</f>
        <v>5166.9160000000002</v>
      </c>
      <c r="U131" s="8">
        <f>'Handel und öffentliche'!U137+Landwirtschaft!U137+Fischerei!U137</f>
        <v>6662.6390000000001</v>
      </c>
      <c r="V131" s="8">
        <f>'Handel und öffentliche'!V137+Landwirtschaft!V137+Fischerei!V137</f>
        <v>6480.8340000000007</v>
      </c>
      <c r="W131" s="8">
        <f>'Handel und öffentliche'!W137+Landwirtschaft!W137+Fischerei!W137</f>
        <v>7003.3609999999999</v>
      </c>
      <c r="X131" s="8">
        <f>'Handel und öffentliche'!X137+Landwirtschaft!X137+Fischerei!X137</f>
        <v>6966.1109999999999</v>
      </c>
      <c r="Y131" s="8">
        <f>'Handel und öffentliche'!Y137+Landwirtschaft!Y137+Fischerei!Y137</f>
        <v>6097.4449999999997</v>
      </c>
      <c r="Z131" s="8">
        <f>'Handel und öffentliche'!Z137+Landwirtschaft!Z137+Fischerei!Z137</f>
        <v>6254.25</v>
      </c>
      <c r="AA131" s="8">
        <f>'Handel und öffentliche'!AA137+Landwirtschaft!AA137+Fischerei!AA137</f>
        <v>5844.125</v>
      </c>
      <c r="AB131" s="8">
        <f>'Handel und öffentliche'!AB137+Landwirtschaft!AB137+Fischerei!AB137</f>
        <v>6148.4580000000005</v>
      </c>
      <c r="AC131" s="8">
        <f>'Handel und öffentliche'!AC137+Landwirtschaft!AC137+Fischerei!AC137</f>
        <v>6580.3880000000008</v>
      </c>
      <c r="AD131" s="8">
        <f>'Handel und öffentliche'!AD137+Landwirtschaft!AD137+Fischerei!AD137</f>
        <v>6438.3609999999999</v>
      </c>
      <c r="AE131" s="8">
        <f>'Handel und öffentliche'!AE137+Landwirtschaft!AE137+Fischerei!AE137</f>
        <v>5848.9490000000005</v>
      </c>
      <c r="AF131" s="8">
        <f>'Handel und öffentliche'!AF137+Landwirtschaft!AF137+Fischerei!AF137</f>
        <v>5387.8119999999999</v>
      </c>
    </row>
    <row r="132" spans="1:32" x14ac:dyDescent="0.25">
      <c r="A132" s="6" t="s">
        <v>30</v>
      </c>
      <c r="B132" s="6" t="s">
        <v>43</v>
      </c>
      <c r="C132" s="8">
        <f>'Handel und öffentliche'!C138+Landwirtschaft!C138+Fischerei!C138</f>
        <v>0</v>
      </c>
      <c r="D132" s="8">
        <f>'Handel und öffentliche'!D138+Landwirtschaft!D138+Fischerei!D138</f>
        <v>0</v>
      </c>
      <c r="E132" s="8">
        <f>'Handel und öffentliche'!E138+Landwirtschaft!E138+Fischerei!E138</f>
        <v>0</v>
      </c>
      <c r="F132" s="8">
        <f>'Handel und öffentliche'!F138+Landwirtschaft!F138+Fischerei!F138</f>
        <v>0</v>
      </c>
      <c r="G132" s="8">
        <f>'Handel und öffentliche'!G138+Landwirtschaft!G138+Fischerei!G138</f>
        <v>0</v>
      </c>
      <c r="H132" s="8">
        <f>'Handel und öffentliche'!H138+Landwirtschaft!H138+Fischerei!H138</f>
        <v>0</v>
      </c>
      <c r="I132" s="8">
        <f>'Handel und öffentliche'!I138+Landwirtschaft!I138+Fischerei!I138</f>
        <v>156.124</v>
      </c>
      <c r="J132" s="8">
        <f>'Handel und öffentliche'!J138+Landwirtschaft!J138+Fischerei!J138</f>
        <v>112.876</v>
      </c>
      <c r="K132" s="8">
        <f>'Handel und öffentliche'!K138+Landwirtschaft!K138+Fischerei!K138</f>
        <v>81.64</v>
      </c>
      <c r="L132" s="8">
        <f>'Handel und öffentliche'!L138+Landwirtschaft!L138+Fischerei!L138</f>
        <v>81.83</v>
      </c>
      <c r="M132" s="8">
        <f>'Handel und öffentliche'!M138+Landwirtschaft!M138+Fischerei!M138</f>
        <v>0</v>
      </c>
      <c r="N132" s="8">
        <f>'Handel und öffentliche'!N138+Landwirtschaft!N138+Fischerei!N138</f>
        <v>0</v>
      </c>
      <c r="O132" s="8">
        <f>'Handel und öffentliche'!O138+Landwirtschaft!O138+Fischerei!O138</f>
        <v>0</v>
      </c>
      <c r="P132" s="8">
        <f>'Handel und öffentliche'!P138+Landwirtschaft!P138+Fischerei!P138</f>
        <v>0</v>
      </c>
      <c r="Q132" s="8">
        <f>'Handel und öffentliche'!Q138+Landwirtschaft!Q138+Fischerei!Q138</f>
        <v>0</v>
      </c>
      <c r="R132" s="8">
        <f>'Handel und öffentliche'!R138+Landwirtschaft!R138+Fischerei!R138</f>
        <v>0</v>
      </c>
      <c r="S132" s="8">
        <f>'Handel und öffentliche'!S138+Landwirtschaft!S138+Fischerei!S138</f>
        <v>0</v>
      </c>
      <c r="T132" s="8">
        <f>'Handel und öffentliche'!T138+Landwirtschaft!T138+Fischerei!T138</f>
        <v>0</v>
      </c>
      <c r="U132" s="8">
        <f>'Handel und öffentliche'!U138+Landwirtschaft!U138+Fischerei!U138</f>
        <v>0</v>
      </c>
      <c r="V132" s="8">
        <f>'Handel und öffentliche'!V138+Landwirtschaft!V138+Fischerei!V138</f>
        <v>0</v>
      </c>
      <c r="W132" s="8">
        <f>'Handel und öffentliche'!W138+Landwirtschaft!W138+Fischerei!W138</f>
        <v>0</v>
      </c>
      <c r="X132" s="8">
        <f>'Handel und öffentliche'!X138+Landwirtschaft!X138+Fischerei!X138</f>
        <v>0</v>
      </c>
      <c r="Y132" s="8">
        <f>'Handel und öffentliche'!Y138+Landwirtschaft!Y138+Fischerei!Y138</f>
        <v>0</v>
      </c>
      <c r="Z132" s="8">
        <f>'Handel und öffentliche'!Z138+Landwirtschaft!Z138+Fischerei!Z138</f>
        <v>0</v>
      </c>
      <c r="AA132" s="8">
        <f>'Handel und öffentliche'!AA138+Landwirtschaft!AA138+Fischerei!AA138</f>
        <v>0</v>
      </c>
      <c r="AB132" s="8">
        <f>'Handel und öffentliche'!AB138+Landwirtschaft!AB138+Fischerei!AB138</f>
        <v>0</v>
      </c>
      <c r="AC132" s="8">
        <f>'Handel und öffentliche'!AC138+Landwirtschaft!AC138+Fischerei!AC138</f>
        <v>0</v>
      </c>
      <c r="AD132" s="8">
        <f>'Handel und öffentliche'!AD138+Landwirtschaft!AD138+Fischerei!AD138</f>
        <v>0</v>
      </c>
      <c r="AE132" s="8">
        <f>'Handel und öffentliche'!AE138+Landwirtschaft!AE138+Fischerei!AE138</f>
        <v>0</v>
      </c>
      <c r="AF132" s="8">
        <f>'Handel und öffentliche'!AF138+Landwirtschaft!AF138+Fischerei!AF138</f>
        <v>0</v>
      </c>
    </row>
    <row r="133" spans="1:32" x14ac:dyDescent="0.25">
      <c r="A133" s="6" t="s">
        <v>30</v>
      </c>
      <c r="B133" s="6" t="s">
        <v>44</v>
      </c>
      <c r="C133" s="8">
        <f>'Handel und öffentliche'!C139+Landwirtschaft!C139+Fischerei!C139</f>
        <v>1293</v>
      </c>
      <c r="D133" s="8">
        <f>'Handel und öffentliche'!D139+Landwirtschaft!D139+Fischerei!D139</f>
        <v>1449</v>
      </c>
      <c r="E133" s="8">
        <f>'Handel und öffentliche'!E139+Landwirtschaft!E139+Fischerei!E139</f>
        <v>1438.5</v>
      </c>
      <c r="F133" s="8">
        <f>'Handel und öffentliche'!F139+Landwirtschaft!F139+Fischerei!F139</f>
        <v>1413</v>
      </c>
      <c r="G133" s="8">
        <f>'Handel und öffentliche'!G139+Landwirtschaft!G139+Fischerei!G139</f>
        <v>938.5</v>
      </c>
      <c r="H133" s="8">
        <f>'Handel und öffentliche'!H139+Landwirtschaft!H139+Fischerei!H139</f>
        <v>1248.75</v>
      </c>
      <c r="I133" s="8">
        <f>'Handel und öffentliche'!I139+Landwirtschaft!I139+Fischerei!I139</f>
        <v>901</v>
      </c>
      <c r="J133" s="8">
        <f>'Handel und öffentliche'!J139+Landwirtschaft!J139+Fischerei!J139</f>
        <v>692.25</v>
      </c>
      <c r="K133" s="8">
        <f>'Handel und öffentliche'!K139+Landwirtschaft!K139+Fischerei!K139</f>
        <v>848</v>
      </c>
      <c r="L133" s="8">
        <f>'Handel und öffentliche'!L139+Landwirtschaft!L139+Fischerei!L139</f>
        <v>1117.75</v>
      </c>
      <c r="M133" s="8">
        <f>'Handel und öffentliche'!M139+Landwirtschaft!M139+Fischerei!M139</f>
        <v>217.75</v>
      </c>
      <c r="N133" s="8">
        <f>'Handel und öffentliche'!N139+Landwirtschaft!N139+Fischerei!N139</f>
        <v>934.5</v>
      </c>
      <c r="O133" s="8">
        <f>'Handel und öffentliche'!O139+Landwirtschaft!O139+Fischerei!O139</f>
        <v>1059.25</v>
      </c>
      <c r="P133" s="8">
        <f>'Handel und öffentliche'!P139+Landwirtschaft!P139+Fischerei!P139</f>
        <v>552.75</v>
      </c>
      <c r="Q133" s="8">
        <f>'Handel und öffentliche'!Q139+Landwirtschaft!Q139+Fischerei!Q139</f>
        <v>664.75</v>
      </c>
      <c r="R133" s="8">
        <f>'Handel und öffentliche'!R139+Landwirtschaft!R139+Fischerei!R139</f>
        <v>296.75</v>
      </c>
      <c r="S133" s="8">
        <f>'Handel und öffentliche'!S139+Landwirtschaft!S139+Fischerei!S139</f>
        <v>161</v>
      </c>
      <c r="T133" s="8">
        <f>'Handel und öffentliche'!T139+Landwirtschaft!T139+Fischerei!T139</f>
        <v>134.75</v>
      </c>
      <c r="U133" s="8">
        <f>'Handel und öffentliche'!U139+Landwirtschaft!U139+Fischerei!U139</f>
        <v>136.75</v>
      </c>
      <c r="V133" s="8">
        <f>'Handel und öffentliche'!V139+Landwirtschaft!V139+Fischerei!V139</f>
        <v>211</v>
      </c>
      <c r="W133" s="8">
        <f>'Handel und öffentliche'!W139+Landwirtschaft!W139+Fischerei!W139</f>
        <v>274.75</v>
      </c>
      <c r="X133" s="8">
        <f>'Handel und öffentliche'!X139+Landwirtschaft!X139+Fischerei!X139</f>
        <v>458.5</v>
      </c>
      <c r="Y133" s="8">
        <f>'Handel und öffentliche'!Y139+Landwirtschaft!Y139+Fischerei!Y139</f>
        <v>153.5</v>
      </c>
      <c r="Z133" s="8">
        <f>'Handel und öffentliche'!Z139+Landwirtschaft!Z139+Fischerei!Z139</f>
        <v>370.25</v>
      </c>
      <c r="AA133" s="8">
        <f>'Handel und öffentliche'!AA139+Landwirtschaft!AA139+Fischerei!AA139</f>
        <v>427</v>
      </c>
      <c r="AB133" s="8">
        <f>'Handel und öffentliche'!AB139+Landwirtschaft!AB139+Fischerei!AB139</f>
        <v>583</v>
      </c>
      <c r="AC133" s="8">
        <f>'Handel und öffentliche'!AC139+Landwirtschaft!AC139+Fischerei!AC139</f>
        <v>757.5</v>
      </c>
      <c r="AD133" s="8">
        <f>'Handel und öffentliche'!AD139+Landwirtschaft!AD139+Fischerei!AD139</f>
        <v>573.53800000000001</v>
      </c>
      <c r="AE133" s="8">
        <f>'Handel und öffentliche'!AE139+Landwirtschaft!AE139+Fischerei!AE139</f>
        <v>208.34200000000001</v>
      </c>
      <c r="AF133" s="8">
        <f>'Handel und öffentliche'!AF139+Landwirtschaft!AF139+Fischerei!AF139</f>
        <v>156.244</v>
      </c>
    </row>
    <row r="134" spans="1:32" x14ac:dyDescent="0.25">
      <c r="A134" s="6" t="s">
        <v>30</v>
      </c>
      <c r="B134" s="6" t="s">
        <v>45</v>
      </c>
      <c r="C134" s="8">
        <f>'Handel und öffentliche'!C140+Landwirtschaft!C140+Fischerei!C140</f>
        <v>0</v>
      </c>
      <c r="D134" s="8">
        <f>'Handel und öffentliche'!D140+Landwirtschaft!D140+Fischerei!D140</f>
        <v>0</v>
      </c>
      <c r="E134" s="8">
        <f>'Handel und öffentliche'!E140+Landwirtschaft!E140+Fischerei!E140</f>
        <v>0</v>
      </c>
      <c r="F134" s="8">
        <f>'Handel und öffentliche'!F140+Landwirtschaft!F140+Fischerei!F140</f>
        <v>381.55599999999998</v>
      </c>
      <c r="G134" s="8">
        <f>'Handel und öffentliche'!G140+Landwirtschaft!G140+Fischerei!G140</f>
        <v>89.778000000000006</v>
      </c>
      <c r="H134" s="8">
        <f>'Handel und öffentliche'!H140+Landwirtschaft!H140+Fischerei!H140</f>
        <v>101</v>
      </c>
      <c r="I134" s="8">
        <f>'Handel und öffentliche'!I140+Landwirtschaft!I140+Fischerei!I140</f>
        <v>3999.806</v>
      </c>
      <c r="J134" s="8">
        <f>'Handel und öffentliche'!J140+Landwirtschaft!J140+Fischerei!J140</f>
        <v>3434.5830000000001</v>
      </c>
      <c r="K134" s="8">
        <f>'Handel und öffentliche'!K140+Landwirtschaft!K140+Fischerei!K140</f>
        <v>4841.25</v>
      </c>
      <c r="L134" s="8">
        <f>'Handel und öffentliche'!L140+Landwirtschaft!L140+Fischerei!L140</f>
        <v>5083.473</v>
      </c>
      <c r="M134" s="8">
        <f>'Handel und öffentliche'!M140+Landwirtschaft!M140+Fischerei!M140</f>
        <v>3807.75</v>
      </c>
      <c r="N134" s="8">
        <f>'Handel und öffentliche'!N140+Landwirtschaft!N140+Fischerei!N140</f>
        <v>5195.8609999999999</v>
      </c>
      <c r="O134" s="8">
        <f>'Handel und öffentliche'!O140+Landwirtschaft!O140+Fischerei!O140</f>
        <v>4393.4160000000002</v>
      </c>
      <c r="P134" s="8">
        <f>'Handel und öffentliche'!P140+Landwirtschaft!P140+Fischerei!P140</f>
        <v>3577.1949999999997</v>
      </c>
      <c r="Q134" s="8">
        <f>'Handel und öffentliche'!Q140+Landwirtschaft!Q140+Fischerei!Q140</f>
        <v>3489.2219999999998</v>
      </c>
      <c r="R134" s="8">
        <f>'Handel und öffentliche'!R140+Landwirtschaft!R140+Fischerei!R140</f>
        <v>3369.7780000000002</v>
      </c>
      <c r="S134" s="8">
        <f>'Handel und öffentliche'!S140+Landwirtschaft!S140+Fischerei!S140</f>
        <v>2971.556</v>
      </c>
      <c r="T134" s="8">
        <f>'Handel und öffentliche'!T140+Landwirtschaft!T140+Fischerei!T140</f>
        <v>2226.0550000000003</v>
      </c>
      <c r="U134" s="8">
        <f>'Handel und öffentliche'!U140+Landwirtschaft!U140+Fischerei!U140</f>
        <v>3196.3890000000001</v>
      </c>
      <c r="V134" s="8">
        <f>'Handel und öffentliche'!V140+Landwirtschaft!V140+Fischerei!V140</f>
        <v>2900.556</v>
      </c>
      <c r="W134" s="8">
        <f>'Handel und öffentliche'!W140+Landwirtschaft!W140+Fischerei!W140</f>
        <v>3007.056</v>
      </c>
      <c r="X134" s="8">
        <f>'Handel und öffentliche'!X140+Landwirtschaft!X140+Fischerei!X140</f>
        <v>2521.8890000000001</v>
      </c>
      <c r="Y134" s="8">
        <f>'Handel und öffentliche'!Y140+Landwirtschaft!Y140+Fischerei!Y140</f>
        <v>2060.3890000000001</v>
      </c>
      <c r="Z134" s="8">
        <f>'Handel und öffentliche'!Z140+Landwirtschaft!Z140+Fischerei!Z140</f>
        <v>1906.556</v>
      </c>
      <c r="AA134" s="8">
        <f>'Handel und öffentliche'!AA140+Landwirtschaft!AA140+Fischerei!AA140</f>
        <v>1634.7359999999999</v>
      </c>
      <c r="AB134" s="8">
        <f>'Handel und öffentliche'!AB140+Landwirtschaft!AB140+Fischerei!AB140</f>
        <v>1682.069</v>
      </c>
      <c r="AC134" s="8">
        <f>'Handel und öffentliche'!AC140+Landwirtschaft!AC140+Fischerei!AC140</f>
        <v>1823.722</v>
      </c>
      <c r="AD134" s="8">
        <f>'Handel und öffentliche'!AD140+Landwirtschaft!AD140+Fischerei!AD140</f>
        <v>1581.8820000000001</v>
      </c>
      <c r="AE134" s="8">
        <f>'Handel und öffentliche'!AE140+Landwirtschaft!AE140+Fischerei!AE140</f>
        <v>1576.202</v>
      </c>
      <c r="AF134" s="8">
        <f>'Handel und öffentliche'!AF140+Landwirtschaft!AF140+Fischerei!AF140</f>
        <v>1411.9690000000001</v>
      </c>
    </row>
    <row r="135" spans="1:32" x14ac:dyDescent="0.25">
      <c r="A135" s="6" t="s">
        <v>30</v>
      </c>
      <c r="B135" s="6" t="s">
        <v>46</v>
      </c>
      <c r="C135" s="8">
        <f>'Handel und öffentliche'!C141+Landwirtschaft!C141+Fischerei!C141</f>
        <v>618.33299999999997</v>
      </c>
      <c r="D135" s="8">
        <f>'Handel und öffentliche'!D141+Landwirtschaft!D141+Fischerei!D141</f>
        <v>619.44399999999996</v>
      </c>
      <c r="E135" s="8">
        <f>'Handel und öffentliche'!E141+Landwirtschaft!E141+Fischerei!E141</f>
        <v>616.66700000000003</v>
      </c>
      <c r="F135" s="8">
        <f>'Handel und öffentliche'!F141+Landwirtschaft!F141+Fischerei!F141</f>
        <v>605.27800000000002</v>
      </c>
      <c r="G135" s="8">
        <f>'Handel und öffentliche'!G141+Landwirtschaft!G141+Fischerei!G141</f>
        <v>591.66700000000003</v>
      </c>
      <c r="H135" s="8">
        <f>'Handel und öffentliche'!H141+Landwirtschaft!H141+Fischerei!H141</f>
        <v>594.72199999999998</v>
      </c>
      <c r="I135" s="8">
        <f>'Handel und öffentliche'!I141+Landwirtschaft!I141+Fischerei!I141</f>
        <v>594.72199999999998</v>
      </c>
      <c r="J135" s="8">
        <f>'Handel und öffentliche'!J141+Landwirtschaft!J141+Fischerei!J141</f>
        <v>594.72199999999998</v>
      </c>
      <c r="K135" s="8">
        <f>'Handel und öffentliche'!K141+Landwirtschaft!K141+Fischerei!K141</f>
        <v>594.72199999999998</v>
      </c>
      <c r="L135" s="8">
        <f>'Handel und öffentliche'!L141+Landwirtschaft!L141+Fischerei!L141</f>
        <v>576.38900000000001</v>
      </c>
      <c r="M135" s="8">
        <f>'Handel und öffentliche'!M141+Landwirtschaft!M141+Fischerei!M141</f>
        <v>20.277999999999999</v>
      </c>
      <c r="N135" s="8">
        <f>'Handel und öffentliche'!N141+Landwirtschaft!N141+Fischerei!N141</f>
        <v>35.555999999999997</v>
      </c>
      <c r="O135" s="8">
        <f>'Handel und öffentliche'!O141+Landwirtschaft!O141+Fischerei!O141</f>
        <v>33.889000000000003</v>
      </c>
      <c r="P135" s="8">
        <f>'Handel und öffentliche'!P141+Landwirtschaft!P141+Fischerei!P141</f>
        <v>20.832999999999998</v>
      </c>
      <c r="Q135" s="8">
        <f>'Handel und öffentliche'!Q141+Landwirtschaft!Q141+Fischerei!Q141</f>
        <v>26.111000000000001</v>
      </c>
      <c r="R135" s="8">
        <f>'Handel und öffentliche'!R141+Landwirtschaft!R141+Fischerei!R141</f>
        <v>27.777999999999999</v>
      </c>
      <c r="S135" s="8">
        <f>'Handel und öffentliche'!S141+Landwirtschaft!S141+Fischerei!S141</f>
        <v>16.111000000000001</v>
      </c>
      <c r="T135" s="8">
        <f>'Handel und öffentliche'!T141+Landwirtschaft!T141+Fischerei!T141</f>
        <v>20</v>
      </c>
      <c r="U135" s="8">
        <f>'Handel und öffentliche'!U141+Landwirtschaft!U141+Fischerei!U141</f>
        <v>22.222000000000001</v>
      </c>
      <c r="V135" s="8">
        <f>'Handel und öffentliche'!V141+Landwirtschaft!V141+Fischerei!V141</f>
        <v>22.222000000000001</v>
      </c>
      <c r="W135" s="8">
        <f>'Handel und öffentliche'!W141+Landwirtschaft!W141+Fischerei!W141</f>
        <v>228.88900000000001</v>
      </c>
      <c r="X135" s="8">
        <f>'Handel und öffentliche'!X141+Landwirtschaft!X141+Fischerei!X141</f>
        <v>226.94500000000002</v>
      </c>
      <c r="Y135" s="8">
        <f>'Handel und öffentliche'!Y141+Landwirtschaft!Y141+Fischerei!Y141</f>
        <v>181.94499999999999</v>
      </c>
      <c r="Z135" s="8">
        <f>'Handel und öffentliche'!Z141+Landwirtschaft!Z141+Fischerei!Z141</f>
        <v>181.94499999999999</v>
      </c>
      <c r="AA135" s="8">
        <f>'Handel und öffentliche'!AA141+Landwirtschaft!AA141+Fischerei!AA141</f>
        <v>193.05599999999998</v>
      </c>
      <c r="AB135" s="8">
        <f>'Handel und öffentliche'!AB141+Landwirtschaft!AB141+Fischerei!AB141</f>
        <v>146.667</v>
      </c>
      <c r="AC135" s="8">
        <f>'Handel und öffentliche'!AC141+Landwirtschaft!AC141+Fischerei!AC141</f>
        <v>150.27799999999999</v>
      </c>
      <c r="AD135" s="8">
        <f>'Handel und öffentliche'!AD141+Landwirtschaft!AD141+Fischerei!AD141</f>
        <v>169.69</v>
      </c>
      <c r="AE135" s="8">
        <f>'Handel und öffentliche'!AE141+Landwirtschaft!AE141+Fischerei!AE141</f>
        <v>168.239</v>
      </c>
      <c r="AF135" s="8">
        <f>'Handel und öffentliche'!AF141+Landwirtschaft!AF141+Fischerei!AF141</f>
        <v>166.1</v>
      </c>
    </row>
    <row r="136" spans="1:32" x14ac:dyDescent="0.25">
      <c r="A136" s="6" t="s">
        <v>30</v>
      </c>
      <c r="B136" s="6" t="s">
        <v>47</v>
      </c>
      <c r="C136" s="8">
        <f>'Handel und öffentliche'!C142+Landwirtschaft!C142+Fischerei!C142</f>
        <v>816</v>
      </c>
      <c r="D136" s="8">
        <f>'Handel und öffentliche'!D142+Landwirtschaft!D142+Fischerei!D142</f>
        <v>1007</v>
      </c>
      <c r="E136" s="8">
        <f>'Handel und öffentliche'!E142+Landwirtschaft!E142+Fischerei!E142</f>
        <v>1260</v>
      </c>
      <c r="F136" s="8">
        <f>'Handel und öffentliche'!F142+Landwirtschaft!F142+Fischerei!F142</f>
        <v>1314</v>
      </c>
      <c r="G136" s="8">
        <f>'Handel und öffentliche'!G142+Landwirtschaft!G142+Fischerei!G142</f>
        <v>1535</v>
      </c>
      <c r="H136" s="8">
        <f>'Handel und öffentliche'!H142+Landwirtschaft!H142+Fischerei!H142</f>
        <v>1677</v>
      </c>
      <c r="I136" s="8">
        <f>'Handel und öffentliche'!I142+Landwirtschaft!I142+Fischerei!I142</f>
        <v>1922</v>
      </c>
      <c r="J136" s="8">
        <f>'Handel und öffentliche'!J142+Landwirtschaft!J142+Fischerei!J142</f>
        <v>2118</v>
      </c>
      <c r="K136" s="8">
        <f>'Handel und öffentliche'!K142+Landwirtschaft!K142+Fischerei!K142</f>
        <v>2211</v>
      </c>
      <c r="L136" s="8">
        <f>'Handel und öffentliche'!L142+Landwirtschaft!L142+Fischerei!L142</f>
        <v>2694</v>
      </c>
      <c r="M136" s="8">
        <f>'Handel und öffentliche'!M142+Landwirtschaft!M142+Fischerei!M142</f>
        <v>2126</v>
      </c>
      <c r="N136" s="8">
        <f>'Handel und öffentliche'!N142+Landwirtschaft!N142+Fischerei!N142</f>
        <v>2327</v>
      </c>
      <c r="O136" s="8">
        <f>'Handel und öffentliche'!O142+Landwirtschaft!O142+Fischerei!O142</f>
        <v>2986</v>
      </c>
      <c r="P136" s="8">
        <f>'Handel und öffentliche'!P142+Landwirtschaft!P142+Fischerei!P142</f>
        <v>2272</v>
      </c>
      <c r="Q136" s="8">
        <f>'Handel und öffentliche'!Q142+Landwirtschaft!Q142+Fischerei!Q142</f>
        <v>2589</v>
      </c>
      <c r="R136" s="8">
        <f>'Handel und öffentliche'!R142+Landwirtschaft!R142+Fischerei!R142</f>
        <v>2421</v>
      </c>
      <c r="S136" s="8">
        <f>'Handel und öffentliche'!S142+Landwirtschaft!S142+Fischerei!S142</f>
        <v>2472</v>
      </c>
      <c r="T136" s="8">
        <f>'Handel und öffentliche'!T142+Landwirtschaft!T142+Fischerei!T142</f>
        <v>2580</v>
      </c>
      <c r="U136" s="8">
        <f>'Handel und öffentliche'!U142+Landwirtschaft!U142+Fischerei!U142</f>
        <v>3117</v>
      </c>
      <c r="V136" s="8">
        <f>'Handel und öffentliche'!V142+Landwirtschaft!V142+Fischerei!V142</f>
        <v>3034</v>
      </c>
      <c r="W136" s="8">
        <f>'Handel und öffentliche'!W142+Landwirtschaft!W142+Fischerei!W142</f>
        <v>3066</v>
      </c>
      <c r="X136" s="8">
        <f>'Handel und öffentliche'!X142+Landwirtschaft!X142+Fischerei!X142</f>
        <v>3261</v>
      </c>
      <c r="Y136" s="8">
        <f>'Handel und öffentliche'!Y142+Landwirtschaft!Y142+Fischerei!Y142</f>
        <v>3168</v>
      </c>
      <c r="Z136" s="8">
        <f>'Handel und öffentliche'!Z142+Landwirtschaft!Z142+Fischerei!Z142</f>
        <v>3218</v>
      </c>
      <c r="AA136" s="8">
        <f>'Handel und öffentliche'!AA142+Landwirtschaft!AA142+Fischerei!AA142</f>
        <v>3141</v>
      </c>
      <c r="AB136" s="8">
        <f>'Handel und öffentliche'!AB142+Landwirtschaft!AB142+Fischerei!AB142</f>
        <v>3232</v>
      </c>
      <c r="AC136" s="8">
        <f>'Handel und öffentliche'!AC142+Landwirtschaft!AC142+Fischerei!AC142</f>
        <v>3365</v>
      </c>
      <c r="AD136" s="8">
        <f>'Handel und öffentliche'!AD142+Landwirtschaft!AD142+Fischerei!AD142</f>
        <v>3523.8670000000002</v>
      </c>
      <c r="AE136" s="8">
        <f>'Handel und öffentliche'!AE142+Landwirtschaft!AE142+Fischerei!AE142</f>
        <v>3298.5140000000001</v>
      </c>
      <c r="AF136" s="8">
        <f>'Handel und öffentliche'!AF142+Landwirtschaft!AF142+Fischerei!AF142</f>
        <v>3121.875</v>
      </c>
    </row>
    <row r="137" spans="1:32" x14ac:dyDescent="0.25">
      <c r="A137" s="6" t="s">
        <v>31</v>
      </c>
      <c r="B137" s="6" t="s">
        <v>42</v>
      </c>
      <c r="C137" s="8">
        <f>'Handel und öffentliche'!C143+Landwirtschaft!C143+Fischerei!C143</f>
        <v>50799.621999999996</v>
      </c>
      <c r="D137" s="8">
        <f>'Handel und öffentliche'!D143+Landwirtschaft!D143+Fischerei!D143</f>
        <v>42887.483999999997</v>
      </c>
      <c r="E137" s="8">
        <f>'Handel und öffentliche'!E143+Landwirtschaft!E143+Fischerei!E143</f>
        <v>38601.088000000003</v>
      </c>
      <c r="F137" s="8">
        <f>'Handel und öffentliche'!F143+Landwirtschaft!F143+Fischerei!F143</f>
        <v>41303.582000000002</v>
      </c>
      <c r="G137" s="8">
        <f>'Handel und öffentliche'!G143+Landwirtschaft!G143+Fischerei!G143</f>
        <v>32171.845999999998</v>
      </c>
      <c r="H137" s="8">
        <f>'Handel und öffentliche'!H143+Landwirtschaft!H143+Fischerei!H143</f>
        <v>34394.823000000004</v>
      </c>
      <c r="I137" s="8">
        <f>'Handel und öffentliche'!I143+Landwirtschaft!I143+Fischerei!I143</f>
        <v>34394.82</v>
      </c>
      <c r="J137" s="8">
        <f>'Handel und öffentliche'!J143+Landwirtschaft!J143+Fischerei!J143</f>
        <v>31638.205999999998</v>
      </c>
      <c r="K137" s="8">
        <f>'Handel und öffentliche'!K143+Landwirtschaft!K143+Fischerei!K143</f>
        <v>31783.227999999999</v>
      </c>
      <c r="L137" s="8">
        <f>'Handel und öffentliche'!L143+Landwirtschaft!L143+Fischerei!L143</f>
        <v>30127.947</v>
      </c>
      <c r="M137" s="8">
        <f>'Handel und öffentliche'!M143+Landwirtschaft!M143+Fischerei!M143</f>
        <v>27988.852000000003</v>
      </c>
      <c r="N137" s="8">
        <f>'Handel und öffentliche'!N143+Landwirtschaft!N143+Fischerei!N143</f>
        <v>21941.379000000001</v>
      </c>
      <c r="O137" s="8">
        <f>'Handel und öffentliche'!O143+Landwirtschaft!O143+Fischerei!O143</f>
        <v>19798.669999999998</v>
      </c>
      <c r="P137" s="8">
        <f>'Handel und öffentliche'!P143+Landwirtschaft!P143+Fischerei!P143</f>
        <v>16976.328000000001</v>
      </c>
      <c r="Q137" s="8">
        <f>'Handel und öffentliche'!Q143+Landwirtschaft!Q143+Fischerei!Q143</f>
        <v>18625.843999999997</v>
      </c>
      <c r="R137" s="8">
        <f>'Handel und öffentliche'!R143+Landwirtschaft!R143+Fischerei!R143</f>
        <v>22284.949000000001</v>
      </c>
      <c r="S137" s="8">
        <f>'Handel und öffentliche'!S143+Landwirtschaft!S143+Fischerei!S143</f>
        <v>23487.870999999999</v>
      </c>
      <c r="T137" s="8">
        <f>'Handel und öffentliche'!T143+Landwirtschaft!T143+Fischerei!T143</f>
        <v>23366.564000000002</v>
      </c>
      <c r="U137" s="8">
        <f>'Handel und öffentliche'!U143+Landwirtschaft!U143+Fischerei!U143</f>
        <v>24184.975000000002</v>
      </c>
      <c r="V137" s="8">
        <f>'Handel und öffentliche'!V143+Landwirtschaft!V143+Fischerei!V143</f>
        <v>24125.678</v>
      </c>
      <c r="W137" s="8">
        <f>'Handel und öffentliche'!W143+Landwirtschaft!W143+Fischerei!W143</f>
        <v>26051.673999999999</v>
      </c>
      <c r="X137" s="8">
        <f>'Handel und öffentliche'!X143+Landwirtschaft!X143+Fischerei!X143</f>
        <v>20461.445</v>
      </c>
      <c r="Y137" s="8">
        <f>'Handel und öffentliche'!Y143+Landwirtschaft!Y143+Fischerei!Y143</f>
        <v>18546.620999999999</v>
      </c>
      <c r="Z137" s="8">
        <f>'Handel und öffentliche'!Z143+Landwirtschaft!Z143+Fischerei!Z143</f>
        <v>21417.97</v>
      </c>
      <c r="AA137" s="8">
        <f>'Handel und öffentliche'!AA143+Landwirtschaft!AA143+Fischerei!AA143</f>
        <v>15939.237000000001</v>
      </c>
      <c r="AB137" s="8">
        <f>'Handel und öffentliche'!AB143+Landwirtschaft!AB143+Fischerei!AB143</f>
        <v>16861.713</v>
      </c>
      <c r="AC137" s="8">
        <f>'Handel und öffentliche'!AC143+Landwirtschaft!AC143+Fischerei!AC143</f>
        <v>16945.709000000003</v>
      </c>
      <c r="AD137" s="8">
        <f>'Handel und öffentliche'!AD143+Landwirtschaft!AD143+Fischerei!AD143</f>
        <v>18250.838000000003</v>
      </c>
      <c r="AE137" s="8">
        <f>'Handel und öffentliche'!AE143+Landwirtschaft!AE143+Fischerei!AE143</f>
        <v>16833.330999999998</v>
      </c>
      <c r="AF137" s="8">
        <f>'Handel und öffentliche'!AF143+Landwirtschaft!AF143+Fischerei!AF143</f>
        <v>15718.868999999999</v>
      </c>
    </row>
    <row r="138" spans="1:32" x14ac:dyDescent="0.25">
      <c r="A138" s="6" t="s">
        <v>31</v>
      </c>
      <c r="B138" s="6" t="s">
        <v>43</v>
      </c>
      <c r="C138" s="8">
        <f>'Handel und öffentliche'!C144+Landwirtschaft!C144+Fischerei!C144</f>
        <v>20302.25</v>
      </c>
      <c r="D138" s="8">
        <f>'Handel und öffentliche'!D144+Landwirtschaft!D144+Fischerei!D144</f>
        <v>15657.589</v>
      </c>
      <c r="E138" s="8">
        <f>'Handel und öffentliche'!E144+Landwirtschaft!E144+Fischerei!E144</f>
        <v>10825.021000000001</v>
      </c>
      <c r="F138" s="8">
        <f>'Handel und öffentliche'!F144+Landwirtschaft!F144+Fischerei!F144</f>
        <v>11961.725999999999</v>
      </c>
      <c r="G138" s="8">
        <f>'Handel und öffentliche'!G144+Landwirtschaft!G144+Fischerei!G144</f>
        <v>8419.2209999999995</v>
      </c>
      <c r="H138" s="8">
        <f>'Handel und öffentliche'!H144+Landwirtschaft!H144+Fischerei!H144</f>
        <v>6256.7669999999998</v>
      </c>
      <c r="I138" s="8">
        <f>'Handel und öffentliche'!I144+Landwirtschaft!I144+Fischerei!I144</f>
        <v>5772.3369999999995</v>
      </c>
      <c r="J138" s="8">
        <f>'Handel und öffentliche'!J144+Landwirtschaft!J144+Fischerei!J144</f>
        <v>4219.1480000000001</v>
      </c>
      <c r="K138" s="8">
        <f>'Handel und öffentliche'!K144+Landwirtschaft!K144+Fischerei!K144</f>
        <v>4204.49</v>
      </c>
      <c r="L138" s="8">
        <f>'Handel und öffentliche'!L144+Landwirtschaft!L144+Fischerei!L144</f>
        <v>3292.2040000000002</v>
      </c>
      <c r="M138" s="8">
        <f>'Handel und öffentliche'!M144+Landwirtschaft!M144+Fischerei!M144</f>
        <v>2301.2149999999997</v>
      </c>
      <c r="N138" s="8">
        <f>'Handel und öffentliche'!N144+Landwirtschaft!N144+Fischerei!N144</f>
        <v>1841.2239999999999</v>
      </c>
      <c r="O138" s="8">
        <f>'Handel und öffentliche'!O144+Landwirtschaft!O144+Fischerei!O144</f>
        <v>2263.2539999999999</v>
      </c>
      <c r="P138" s="8">
        <f>'Handel und öffentliche'!P144+Landwirtschaft!P144+Fischerei!P144</f>
        <v>451.66200000000003</v>
      </c>
      <c r="Q138" s="8">
        <f>'Handel und öffentliche'!Q144+Landwirtschaft!Q144+Fischerei!Q144</f>
        <v>1498.4880000000001</v>
      </c>
      <c r="R138" s="8">
        <f>'Handel und öffentliche'!R144+Landwirtschaft!R144+Fischerei!R144</f>
        <v>370.06099999999998</v>
      </c>
      <c r="S138" s="8">
        <f>'Handel und öffentliche'!S144+Landwirtschaft!S144+Fischerei!S144</f>
        <v>919.23199999999997</v>
      </c>
      <c r="T138" s="8">
        <f>'Handel und öffentliche'!T144+Landwirtschaft!T144+Fischerei!T144</f>
        <v>1788.7859999999998</v>
      </c>
      <c r="U138" s="8">
        <f>'Handel und öffentliche'!U144+Landwirtschaft!U144+Fischerei!U144</f>
        <v>2665.4199999999996</v>
      </c>
      <c r="V138" s="8">
        <f>'Handel und öffentliche'!V144+Landwirtschaft!V144+Fischerei!V144</f>
        <v>5723.1149999999998</v>
      </c>
      <c r="W138" s="8">
        <f>'Handel und öffentliche'!W144+Landwirtschaft!W144+Fischerei!W144</f>
        <v>3261.5079999999998</v>
      </c>
      <c r="X138" s="8">
        <f>'Handel und öffentliche'!X144+Landwirtschaft!X144+Fischerei!X144</f>
        <v>3654.5829999999996</v>
      </c>
      <c r="Y138" s="8">
        <f>'Handel und öffentliche'!Y144+Landwirtschaft!Y144+Fischerei!Y144</f>
        <v>1060.0140000000001</v>
      </c>
      <c r="Z138" s="8">
        <f>'Handel und öffentliche'!Z144+Landwirtschaft!Z144+Fischerei!Z144</f>
        <v>1968.654</v>
      </c>
      <c r="AA138" s="8">
        <f>'Handel und öffentliche'!AA144+Landwirtschaft!AA144+Fischerei!AA144</f>
        <v>1258.271</v>
      </c>
      <c r="AB138" s="8">
        <f>'Handel und öffentliche'!AB144+Landwirtschaft!AB144+Fischerei!AB144</f>
        <v>1270.511</v>
      </c>
      <c r="AC138" s="8">
        <f>'Handel und öffentliche'!AC144+Landwirtschaft!AC144+Fischerei!AC144</f>
        <v>665.947</v>
      </c>
      <c r="AD138" s="8">
        <f>'Handel und öffentliche'!AD144+Landwirtschaft!AD144+Fischerei!AD144</f>
        <v>834.28100000000006</v>
      </c>
      <c r="AE138" s="8">
        <f>'Handel und öffentliche'!AE144+Landwirtschaft!AE144+Fischerei!AE144</f>
        <v>969.13299999999992</v>
      </c>
      <c r="AF138" s="8">
        <f>'Handel und öffentliche'!AF144+Landwirtschaft!AF144+Fischerei!AF144</f>
        <v>1422.556</v>
      </c>
    </row>
    <row r="139" spans="1:32" x14ac:dyDescent="0.25">
      <c r="A139" s="6" t="s">
        <v>31</v>
      </c>
      <c r="B139" s="6" t="s">
        <v>44</v>
      </c>
      <c r="C139" s="8">
        <f>'Handel und öffentliche'!C145+Landwirtschaft!C145+Fischerei!C145</f>
        <v>17331</v>
      </c>
      <c r="D139" s="8">
        <f>'Handel und öffentliche'!D145+Landwirtschaft!D145+Fischerei!D145</f>
        <v>14386.75</v>
      </c>
      <c r="E139" s="8">
        <f>'Handel und öffentliche'!E145+Landwirtschaft!E145+Fischerei!E145</f>
        <v>16881.25</v>
      </c>
      <c r="F139" s="8">
        <f>'Handel und öffentliche'!F145+Landwirtschaft!F145+Fischerei!F145</f>
        <v>16742.25</v>
      </c>
      <c r="G139" s="8">
        <f>'Handel und öffentliche'!G145+Landwirtschaft!G145+Fischerei!G145</f>
        <v>14606.25</v>
      </c>
      <c r="H139" s="8">
        <f>'Handel und öffentliche'!H145+Landwirtschaft!H145+Fischerei!H145</f>
        <v>16611.75</v>
      </c>
      <c r="I139" s="8">
        <f>'Handel und öffentliche'!I145+Landwirtschaft!I145+Fischerei!I145</f>
        <v>15374</v>
      </c>
      <c r="J139" s="8">
        <f>'Handel und öffentliche'!J145+Landwirtschaft!J145+Fischerei!J145</f>
        <v>15396.5</v>
      </c>
      <c r="K139" s="8">
        <f>'Handel und öffentliche'!K145+Landwirtschaft!K145+Fischerei!K145</f>
        <v>16800</v>
      </c>
      <c r="L139" s="8">
        <f>'Handel und öffentliche'!L145+Landwirtschaft!L145+Fischerei!L145</f>
        <v>16529.75</v>
      </c>
      <c r="M139" s="8">
        <f>'Handel und öffentliche'!M145+Landwirtschaft!M145+Fischerei!M145</f>
        <v>16374.75</v>
      </c>
      <c r="N139" s="8">
        <f>'Handel und öffentliche'!N145+Landwirtschaft!N145+Fischerei!N145</f>
        <v>8401.5</v>
      </c>
      <c r="O139" s="8">
        <f>'Handel und öffentliche'!O145+Landwirtschaft!O145+Fischerei!O145</f>
        <v>5552.5</v>
      </c>
      <c r="P139" s="8">
        <f>'Handel und öffentliche'!P145+Landwirtschaft!P145+Fischerei!P145</f>
        <v>5833.5</v>
      </c>
      <c r="Q139" s="8">
        <f>'Handel und öffentliche'!Q145+Landwirtschaft!Q145+Fischerei!Q145</f>
        <v>4169</v>
      </c>
      <c r="R139" s="8">
        <f>'Handel und öffentliche'!R145+Landwirtschaft!R145+Fischerei!R145</f>
        <v>10937.5</v>
      </c>
      <c r="S139" s="8">
        <f>'Handel und öffentliche'!S145+Landwirtschaft!S145+Fischerei!S145</f>
        <v>11936.25</v>
      </c>
      <c r="T139" s="8">
        <f>'Handel und öffentliche'!T145+Landwirtschaft!T145+Fischerei!T145</f>
        <v>11058.5</v>
      </c>
      <c r="U139" s="8">
        <f>'Handel und öffentliche'!U145+Landwirtschaft!U145+Fischerei!U145</f>
        <v>10907</v>
      </c>
      <c r="V139" s="8">
        <f>'Handel und öffentliche'!V145+Landwirtschaft!V145+Fischerei!V145</f>
        <v>6978.75</v>
      </c>
      <c r="W139" s="8">
        <f>'Handel und öffentliche'!W145+Landwirtschaft!W145+Fischerei!W145</f>
        <v>10176</v>
      </c>
      <c r="X139" s="8">
        <f>'Handel und öffentliche'!X145+Landwirtschaft!X145+Fischerei!X145</f>
        <v>4598.75</v>
      </c>
      <c r="Y139" s="8">
        <f>'Handel und öffentliche'!Y145+Landwirtschaft!Y145+Fischerei!Y145</f>
        <v>7864.25</v>
      </c>
      <c r="Z139" s="8">
        <f>'Handel und öffentliche'!Z145+Landwirtschaft!Z145+Fischerei!Z145</f>
        <v>9364.25</v>
      </c>
      <c r="AA139" s="8">
        <f>'Handel und öffentliche'!AA145+Landwirtschaft!AA145+Fischerei!AA145</f>
        <v>6058</v>
      </c>
      <c r="AB139" s="8">
        <f>'Handel und öffentliche'!AB145+Landwirtschaft!AB145+Fischerei!AB145</f>
        <v>6382.5</v>
      </c>
      <c r="AC139" s="8">
        <f>'Handel und öffentliche'!AC145+Landwirtschaft!AC145+Fischerei!AC145</f>
        <v>6485</v>
      </c>
      <c r="AD139" s="8">
        <f>'Handel und öffentliche'!AD145+Landwirtschaft!AD145+Fischerei!AD145</f>
        <v>6908.5</v>
      </c>
      <c r="AE139" s="8">
        <f>'Handel und öffentliche'!AE145+Landwirtschaft!AE145+Fischerei!AE145</f>
        <v>5915.3810000000003</v>
      </c>
      <c r="AF139" s="8">
        <f>'Handel und öffentliche'!AF145+Landwirtschaft!AF145+Fischerei!AF145</f>
        <v>4896.2920000000004</v>
      </c>
    </row>
    <row r="140" spans="1:32" x14ac:dyDescent="0.25">
      <c r="A140" s="6" t="s">
        <v>31</v>
      </c>
      <c r="B140" s="6" t="s">
        <v>45</v>
      </c>
      <c r="C140" s="8">
        <f>'Handel und öffentliche'!C146+Landwirtschaft!C146+Fischerei!C146</f>
        <v>6545.9830000000002</v>
      </c>
      <c r="D140" s="8">
        <f>'Handel und öffentliche'!D146+Landwirtschaft!D146+Fischerei!D146</f>
        <v>4033.9769999999999</v>
      </c>
      <c r="E140" s="8">
        <f>'Handel und öffentliche'!E146+Landwirtschaft!E146+Fischerei!E146</f>
        <v>2897.4279999999999</v>
      </c>
      <c r="F140" s="8">
        <f>'Handel und öffentliche'!F146+Landwirtschaft!F146+Fischerei!F146</f>
        <v>2438.2730000000001</v>
      </c>
      <c r="G140" s="8">
        <f>'Handel und öffentliche'!G146+Landwirtschaft!G146+Fischerei!G146</f>
        <v>2170.819</v>
      </c>
      <c r="H140" s="8">
        <f>'Handel und öffentliche'!H146+Landwirtschaft!H146+Fischerei!H146</f>
        <v>1753.1950000000002</v>
      </c>
      <c r="I140" s="8">
        <f>'Handel und öffentliche'!I146+Landwirtschaft!I146+Fischerei!I146</f>
        <v>1704.095</v>
      </c>
      <c r="J140" s="8">
        <f>'Handel und öffentliche'!J146+Landwirtschaft!J146+Fischerei!J146</f>
        <v>2064.2249999999999</v>
      </c>
      <c r="K140" s="8">
        <f>'Handel und öffentliche'!K146+Landwirtschaft!K146+Fischerei!K146</f>
        <v>1508.239</v>
      </c>
      <c r="L140" s="8">
        <f>'Handel und öffentliche'!L146+Landwirtschaft!L146+Fischerei!L146</f>
        <v>1296.4920000000002</v>
      </c>
      <c r="M140" s="8">
        <f>'Handel und öffentliche'!M146+Landwirtschaft!M146+Fischerei!M146</f>
        <v>1152.6079999999999</v>
      </c>
      <c r="N140" s="8">
        <f>'Handel und öffentliche'!N146+Landwirtschaft!N146+Fischerei!N146</f>
        <v>1696.211</v>
      </c>
      <c r="O140" s="8">
        <f>'Handel und öffentliche'!O146+Landwirtschaft!O146+Fischerei!O146</f>
        <v>1539.472</v>
      </c>
      <c r="P140" s="8">
        <f>'Handel und öffentliche'!P146+Landwirtschaft!P146+Fischerei!P146</f>
        <v>1447.8330000000001</v>
      </c>
      <c r="Q140" s="8">
        <f>'Handel und öffentliche'!Q146+Landwirtschaft!Q146+Fischerei!Q146</f>
        <v>1790.634</v>
      </c>
      <c r="R140" s="8">
        <f>'Handel und öffentliche'!R146+Landwirtschaft!R146+Fischerei!R146</f>
        <v>1545.222</v>
      </c>
      <c r="S140" s="8">
        <f>'Handel und öffentliche'!S146+Landwirtschaft!S146+Fischerei!S146</f>
        <v>1347.3890000000001</v>
      </c>
      <c r="T140" s="8">
        <f>'Handel und öffentliche'!T146+Landwirtschaft!T146+Fischerei!T146</f>
        <v>927.22300000000007</v>
      </c>
      <c r="U140" s="8">
        <f>'Handel und öffentliche'!U146+Landwirtschaft!U146+Fischerei!U146</f>
        <v>922.22199999999998</v>
      </c>
      <c r="V140" s="8">
        <f>'Handel und öffentliche'!V146+Landwirtschaft!V146+Fischerei!V146</f>
        <v>1019.5350000000001</v>
      </c>
      <c r="W140" s="8">
        <f>'Handel und öffentliche'!W146+Landwirtschaft!W146+Fischerei!W146</f>
        <v>1031.944</v>
      </c>
      <c r="X140" s="8">
        <f>'Handel und öffentliche'!X146+Landwirtschaft!X146+Fischerei!X146</f>
        <v>827.5</v>
      </c>
      <c r="Y140" s="8">
        <f>'Handel und öffentliche'!Y146+Landwirtschaft!Y146+Fischerei!Y146</f>
        <v>928.19200000000001</v>
      </c>
      <c r="Z140" s="8">
        <f>'Handel und öffentliche'!Z146+Landwirtschaft!Z146+Fischerei!Z146</f>
        <v>934.45600000000002</v>
      </c>
      <c r="AA140" s="8">
        <f>'Handel und öffentliche'!AA146+Landwirtschaft!AA146+Fischerei!AA146</f>
        <v>1070.9100000000001</v>
      </c>
      <c r="AB140" s="8">
        <f>'Handel und öffentliche'!AB146+Landwirtschaft!AB146+Fischerei!AB146</f>
        <v>944.702</v>
      </c>
      <c r="AC140" s="8">
        <f>'Handel und öffentliche'!AC146+Landwirtschaft!AC146+Fischerei!AC146</f>
        <v>896.76400000000001</v>
      </c>
      <c r="AD140" s="8">
        <f>'Handel und öffentliche'!AD146+Landwirtschaft!AD146+Fischerei!AD146</f>
        <v>788.33299999999997</v>
      </c>
      <c r="AE140" s="8">
        <f>'Handel und öffentliche'!AE146+Landwirtschaft!AE146+Fischerei!AE146</f>
        <v>789.15100000000007</v>
      </c>
      <c r="AF140" s="8">
        <f>'Handel und öffentliche'!AF146+Landwirtschaft!AF146+Fischerei!AF146</f>
        <v>764.67499999999995</v>
      </c>
    </row>
    <row r="141" spans="1:32" x14ac:dyDescent="0.25">
      <c r="A141" s="6" t="s">
        <v>31</v>
      </c>
      <c r="B141" s="6" t="s">
        <v>46</v>
      </c>
      <c r="C141" s="8">
        <f>'Handel und öffentliche'!C147+Landwirtschaft!C147+Fischerei!C147</f>
        <v>0</v>
      </c>
      <c r="D141" s="8">
        <f>'Handel und öffentliche'!D147+Landwirtschaft!D147+Fischerei!D147</f>
        <v>0</v>
      </c>
      <c r="E141" s="8">
        <f>'Handel und öffentliche'!E147+Landwirtschaft!E147+Fischerei!E147</f>
        <v>0</v>
      </c>
      <c r="F141" s="8">
        <f>'Handel und öffentliche'!F147+Landwirtschaft!F147+Fischerei!F147</f>
        <v>41.667000000000002</v>
      </c>
      <c r="G141" s="8">
        <f>'Handel und öffentliche'!G147+Landwirtschaft!G147+Fischerei!G147</f>
        <v>54.166000000000004</v>
      </c>
      <c r="H141" s="8">
        <f>'Handel und öffentliche'!H147+Landwirtschaft!H147+Fischerei!H147</f>
        <v>38.055999999999997</v>
      </c>
      <c r="I141" s="8">
        <f>'Handel und öffentliche'!I147+Landwirtschaft!I147+Fischerei!I147</f>
        <v>55</v>
      </c>
      <c r="J141" s="8">
        <f>'Handel und öffentliche'!J147+Landwirtschaft!J147+Fischerei!J147</f>
        <v>49.444000000000003</v>
      </c>
      <c r="K141" s="8">
        <f>'Handel und öffentliche'!K147+Landwirtschaft!K147+Fischerei!K147</f>
        <v>60.832999999999998</v>
      </c>
      <c r="L141" s="8">
        <f>'Handel und öffentliche'!L147+Landwirtschaft!L147+Fischerei!L147</f>
        <v>25.834</v>
      </c>
      <c r="M141" s="8">
        <f>'Handel und öffentliche'!M147+Landwirtschaft!M147+Fischerei!M147</f>
        <v>4.1669999999999998</v>
      </c>
      <c r="N141" s="8">
        <f>'Handel und öffentliche'!N147+Landwirtschaft!N147+Fischerei!N147</f>
        <v>190.55600000000001</v>
      </c>
      <c r="O141" s="8">
        <f>'Handel und öffentliche'!O147+Landwirtschaft!O147+Fischerei!O147</f>
        <v>100.55500000000001</v>
      </c>
      <c r="P141" s="8">
        <f>'Handel und öffentliche'!P147+Landwirtschaft!P147+Fischerei!P147</f>
        <v>90.555999999999997</v>
      </c>
      <c r="Q141" s="8">
        <f>'Handel und öffentliche'!Q147+Landwirtschaft!Q147+Fischerei!Q147</f>
        <v>125.556</v>
      </c>
      <c r="R141" s="8">
        <f>'Handel und öffentliche'!R147+Landwirtschaft!R147+Fischerei!R147</f>
        <v>54.167000000000002</v>
      </c>
      <c r="S141" s="8">
        <f>'Handel und öffentliche'!S147+Landwirtschaft!S147+Fischerei!S147</f>
        <v>96.944999999999993</v>
      </c>
      <c r="T141" s="8">
        <f>'Handel und öffentliche'!T147+Landwirtschaft!T147+Fischerei!T147</f>
        <v>75.555000000000007</v>
      </c>
      <c r="U141" s="8">
        <f>'Handel und öffentliche'!U147+Landwirtschaft!U147+Fischerei!U147</f>
        <v>167.5</v>
      </c>
      <c r="V141" s="8">
        <f>'Handel und öffentliche'!V147+Landwirtschaft!V147+Fischerei!V147</f>
        <v>269.72199999999998</v>
      </c>
      <c r="W141" s="8">
        <f>'Handel und öffentliche'!W147+Landwirtschaft!W147+Fischerei!W147</f>
        <v>237.5</v>
      </c>
      <c r="X141" s="8">
        <f>'Handel und öffentliche'!X147+Landwirtschaft!X147+Fischerei!X147</f>
        <v>413.33299999999997</v>
      </c>
      <c r="Y141" s="8">
        <f>'Handel und öffentliche'!Y147+Landwirtschaft!Y147+Fischerei!Y147</f>
        <v>427.77699999999999</v>
      </c>
      <c r="Z141" s="8">
        <f>'Handel und öffentliche'!Z147+Landwirtschaft!Z147+Fischerei!Z147</f>
        <v>191.667</v>
      </c>
      <c r="AA141" s="8">
        <f>'Handel und öffentliche'!AA147+Landwirtschaft!AA147+Fischerei!AA147</f>
        <v>168.88900000000001</v>
      </c>
      <c r="AB141" s="8">
        <f>'Handel und öffentliche'!AB147+Landwirtschaft!AB147+Fischerei!AB147</f>
        <v>639.16599999999994</v>
      </c>
      <c r="AC141" s="8">
        <f>'Handel und öffentliche'!AC147+Landwirtschaft!AC147+Fischerei!AC147</f>
        <v>582.5</v>
      </c>
      <c r="AD141" s="8">
        <f>'Handel und öffentliche'!AD147+Landwirtschaft!AD147+Fischerei!AD147</f>
        <v>686.66600000000005</v>
      </c>
      <c r="AE141" s="8">
        <f>'Handel und öffentliche'!AE147+Landwirtschaft!AE147+Fischerei!AE147</f>
        <v>756.11099999999999</v>
      </c>
      <c r="AF141" s="8">
        <f>'Handel und öffentliche'!AF147+Landwirtschaft!AF147+Fischerei!AF147</f>
        <v>688.178</v>
      </c>
    </row>
    <row r="142" spans="1:32" x14ac:dyDescent="0.25">
      <c r="A142" s="6" t="s">
        <v>31</v>
      </c>
      <c r="B142" s="6" t="s">
        <v>47</v>
      </c>
      <c r="C142" s="8">
        <f>'Handel und öffentliche'!C148+Landwirtschaft!C148+Fischerei!C148</f>
        <v>3564</v>
      </c>
      <c r="D142" s="8">
        <f>'Handel und öffentliche'!D148+Landwirtschaft!D148+Fischerei!D148</f>
        <v>5530</v>
      </c>
      <c r="E142" s="8">
        <f>'Handel und öffentliche'!E148+Landwirtschaft!E148+Fischerei!E148</f>
        <v>4441</v>
      </c>
      <c r="F142" s="8">
        <f>'Handel und öffentliche'!F148+Landwirtschaft!F148+Fischerei!F148</f>
        <v>6853</v>
      </c>
      <c r="G142" s="8">
        <f>'Handel und öffentliche'!G148+Landwirtschaft!G148+Fischerei!G148</f>
        <v>4240</v>
      </c>
      <c r="H142" s="8">
        <f>'Handel und öffentliche'!H148+Landwirtschaft!H148+Fischerei!H148</f>
        <v>6207</v>
      </c>
      <c r="I142" s="8">
        <f>'Handel und öffentliche'!I148+Landwirtschaft!I148+Fischerei!I148</f>
        <v>6543</v>
      </c>
      <c r="J142" s="8">
        <f>'Handel und öffentliche'!J148+Landwirtschaft!J148+Fischerei!J148</f>
        <v>6270</v>
      </c>
      <c r="K142" s="8">
        <f>'Handel und öffentliche'!K148+Landwirtschaft!K148+Fischerei!K148</f>
        <v>4948</v>
      </c>
      <c r="L142" s="8">
        <f>'Handel und öffentliche'!L148+Landwirtschaft!L148+Fischerei!L148</f>
        <v>6647</v>
      </c>
      <c r="M142" s="8">
        <f>'Handel und öffentliche'!M148+Landwirtschaft!M148+Fischerei!M148</f>
        <v>5885</v>
      </c>
      <c r="N142" s="8">
        <f>'Handel und öffentliche'!N148+Landwirtschaft!N148+Fischerei!N148</f>
        <v>7783</v>
      </c>
      <c r="O142" s="8">
        <f>'Handel und öffentliche'!O148+Landwirtschaft!O148+Fischerei!O148</f>
        <v>7864</v>
      </c>
      <c r="P142" s="8">
        <f>'Handel und öffentliche'!P148+Landwirtschaft!P148+Fischerei!P148</f>
        <v>6970</v>
      </c>
      <c r="Q142" s="8">
        <f>'Handel und öffentliche'!Q148+Landwirtschaft!Q148+Fischerei!Q148</f>
        <v>7778</v>
      </c>
      <c r="R142" s="8">
        <f>'Handel und öffentliche'!R148+Landwirtschaft!R148+Fischerei!R148</f>
        <v>6543</v>
      </c>
      <c r="S142" s="8">
        <f>'Handel und öffentliche'!S148+Landwirtschaft!S148+Fischerei!S148</f>
        <v>6635</v>
      </c>
      <c r="T142" s="8">
        <f>'Handel und öffentliche'!T148+Landwirtschaft!T148+Fischerei!T148</f>
        <v>7199</v>
      </c>
      <c r="U142" s="8">
        <f>'Handel und öffentliche'!U148+Landwirtschaft!U148+Fischerei!U148</f>
        <v>7122</v>
      </c>
      <c r="V142" s="8">
        <f>'Handel und öffentliche'!V148+Landwirtschaft!V148+Fischerei!V148</f>
        <v>7399</v>
      </c>
      <c r="W142" s="8">
        <f>'Handel und öffentliche'!W148+Landwirtschaft!W148+Fischerei!W148</f>
        <v>8300</v>
      </c>
      <c r="X142" s="8">
        <f>'Handel und öffentliche'!X148+Landwirtschaft!X148+Fischerei!X148</f>
        <v>8532</v>
      </c>
      <c r="Y142" s="8">
        <f>'Handel und öffentliche'!Y148+Landwirtschaft!Y148+Fischerei!Y148</f>
        <v>6735</v>
      </c>
      <c r="Z142" s="8">
        <f>'Handel und öffentliche'!Z148+Landwirtschaft!Z148+Fischerei!Z148</f>
        <v>7802</v>
      </c>
      <c r="AA142" s="8">
        <f>'Handel und öffentliche'!AA148+Landwirtschaft!AA148+Fischerei!AA148</f>
        <v>6429</v>
      </c>
      <c r="AB142" s="8">
        <f>'Handel und öffentliche'!AB148+Landwirtschaft!AB148+Fischerei!AB148</f>
        <v>7129</v>
      </c>
      <c r="AC142" s="8">
        <f>'Handel und öffentliche'!AC148+Landwirtschaft!AC148+Fischerei!AC148</f>
        <v>7198</v>
      </c>
      <c r="AD142" s="8">
        <f>'Handel und öffentliche'!AD148+Landwirtschaft!AD148+Fischerei!AD148</f>
        <v>7945</v>
      </c>
      <c r="AE142" s="8">
        <f>'Handel und öffentliche'!AE148+Landwirtschaft!AE148+Fischerei!AE148</f>
        <v>7458</v>
      </c>
      <c r="AF142" s="8">
        <f>'Handel und öffentliche'!AF148+Landwirtschaft!AF148+Fischerei!AF148</f>
        <v>6963</v>
      </c>
    </row>
    <row r="143" spans="1:32" x14ac:dyDescent="0.25">
      <c r="A143" s="6" t="s">
        <v>32</v>
      </c>
      <c r="B143" s="6" t="s">
        <v>42</v>
      </c>
      <c r="C143" s="8">
        <f>'Handel und öffentliche'!C149+Landwirtschaft!C149+Fischerei!C149</f>
        <v>21214.472000000002</v>
      </c>
      <c r="D143" s="8">
        <f>'Handel und öffentliche'!D149+Landwirtschaft!D149+Fischerei!D149</f>
        <v>20167.667000000001</v>
      </c>
      <c r="E143" s="8">
        <f>'Handel und öffentliche'!E149+Landwirtschaft!E149+Fischerei!E149</f>
        <v>20782.556</v>
      </c>
      <c r="F143" s="8">
        <f>'Handel und öffentliche'!F149+Landwirtschaft!F149+Fischerei!F149</f>
        <v>20873.194</v>
      </c>
      <c r="G143" s="8">
        <f>'Handel und öffentliche'!G149+Landwirtschaft!G149+Fischerei!G149</f>
        <v>20037.972000000002</v>
      </c>
      <c r="H143" s="8">
        <f>'Handel und öffentliche'!H149+Landwirtschaft!H149+Fischerei!H149</f>
        <v>20569.667000000001</v>
      </c>
      <c r="I143" s="8">
        <f>'Handel und öffentliche'!I149+Landwirtschaft!I149+Fischerei!I149</f>
        <v>24983.917000000001</v>
      </c>
      <c r="J143" s="8">
        <f>'Handel und öffentliche'!J149+Landwirtschaft!J149+Fischerei!J149</f>
        <v>25185.445</v>
      </c>
      <c r="K143" s="8">
        <f>'Handel und öffentliche'!K149+Landwirtschaft!K149+Fischerei!K149</f>
        <v>25766.472000000002</v>
      </c>
      <c r="L143" s="8">
        <f>'Handel und öffentliche'!L149+Landwirtschaft!L149+Fischerei!L149</f>
        <v>25221.832999999999</v>
      </c>
      <c r="M143" s="8">
        <f>'Handel und öffentliche'!M149+Landwirtschaft!M149+Fischerei!M149</f>
        <v>35994.024999999994</v>
      </c>
      <c r="N143" s="8">
        <f>'Handel und öffentliche'!N149+Landwirtschaft!N149+Fischerei!N149</f>
        <v>38510.103000000003</v>
      </c>
      <c r="O143" s="8">
        <f>'Handel und öffentliche'!O149+Landwirtschaft!O149+Fischerei!O149</f>
        <v>39599.647999999994</v>
      </c>
      <c r="P143" s="8">
        <f>'Handel und öffentliche'!P149+Landwirtschaft!P149+Fischerei!P149</f>
        <v>39446.406999999999</v>
      </c>
      <c r="Q143" s="8">
        <f>'Handel und öffentliche'!Q149+Landwirtschaft!Q149+Fischerei!Q149</f>
        <v>39541.449999999997</v>
      </c>
      <c r="R143" s="8">
        <f>'Handel und öffentliche'!R149+Landwirtschaft!R149+Fischerei!R149</f>
        <v>39230.746000000006</v>
      </c>
      <c r="S143" s="8">
        <f>'Handel und öffentliche'!S149+Landwirtschaft!S149+Fischerei!S149</f>
        <v>40076.459000000003</v>
      </c>
      <c r="T143" s="8">
        <f>'Handel und öffentliche'!T149+Landwirtschaft!T149+Fischerei!T149</f>
        <v>40326.865999999995</v>
      </c>
      <c r="U143" s="8">
        <f>'Handel und öffentliche'!U149+Landwirtschaft!U149+Fischerei!U149</f>
        <v>40049.131000000001</v>
      </c>
      <c r="V143" s="8">
        <f>'Handel und öffentliche'!V149+Landwirtschaft!V149+Fischerei!V149</f>
        <v>42551.582000000002</v>
      </c>
      <c r="W143" s="8">
        <f>'Handel und öffentliche'!W149+Landwirtschaft!W149+Fischerei!W149</f>
        <v>45468.843999999997</v>
      </c>
      <c r="X143" s="8">
        <f>'Handel und öffentliche'!X149+Landwirtschaft!X149+Fischerei!X149</f>
        <v>42005.870999999999</v>
      </c>
      <c r="Y143" s="8">
        <f>'Handel und öffentliche'!Y149+Landwirtschaft!Y149+Fischerei!Y149</f>
        <v>44496.839</v>
      </c>
      <c r="Z143" s="8">
        <f>'Handel und öffentliche'!Z149+Landwirtschaft!Z149+Fischerei!Z149</f>
        <v>43069.095000000001</v>
      </c>
      <c r="AA143" s="8">
        <f>'Handel und öffentliche'!AA149+Landwirtschaft!AA149+Fischerei!AA149</f>
        <v>42567.816999999995</v>
      </c>
      <c r="AB143" s="8">
        <f>'Handel und öffentliche'!AB149+Landwirtschaft!AB149+Fischerei!AB149</f>
        <v>40493.93</v>
      </c>
      <c r="AC143" s="8">
        <f>'Handel und öffentliche'!AC149+Landwirtschaft!AC149+Fischerei!AC149</f>
        <v>42490.559000000001</v>
      </c>
      <c r="AD143" s="8">
        <f>'Handel und öffentliche'!AD149+Landwirtschaft!AD149+Fischerei!AD149</f>
        <v>43034.703000000001</v>
      </c>
      <c r="AE143" s="8">
        <f>'Handel und öffentliche'!AE149+Landwirtschaft!AE149+Fischerei!AE149</f>
        <v>44149.762000000002</v>
      </c>
      <c r="AF143" s="8" t="e">
        <f>'Handel und öffentliche'!AF149+Landwirtschaft!AF149+Fischerei!AF149</f>
        <v>#VALUE!</v>
      </c>
    </row>
    <row r="144" spans="1:32" x14ac:dyDescent="0.25">
      <c r="A144" s="6" t="s">
        <v>32</v>
      </c>
      <c r="B144" s="6" t="s">
        <v>43</v>
      </c>
      <c r="C144" s="8">
        <f>'Handel und öffentliche'!C150+Landwirtschaft!C150+Fischerei!C150</f>
        <v>0</v>
      </c>
      <c r="D144" s="8">
        <f>'Handel und öffentliche'!D150+Landwirtschaft!D150+Fischerei!D150</f>
        <v>0</v>
      </c>
      <c r="E144" s="8">
        <f>'Handel und öffentliche'!E150+Landwirtschaft!E150+Fischerei!E150</f>
        <v>0</v>
      </c>
      <c r="F144" s="8">
        <f>'Handel und öffentliche'!F150+Landwirtschaft!F150+Fischerei!F150</f>
        <v>0</v>
      </c>
      <c r="G144" s="8">
        <f>'Handel und öffentliche'!G150+Landwirtschaft!G150+Fischerei!G150</f>
        <v>0</v>
      </c>
      <c r="H144" s="8">
        <f>'Handel und öffentliche'!H150+Landwirtschaft!H150+Fischerei!H150</f>
        <v>0</v>
      </c>
      <c r="I144" s="8">
        <f>'Handel und öffentliche'!I150+Landwirtschaft!I150+Fischerei!I150</f>
        <v>0</v>
      </c>
      <c r="J144" s="8">
        <f>'Handel und öffentliche'!J150+Landwirtschaft!J150+Fischerei!J150</f>
        <v>0</v>
      </c>
      <c r="K144" s="8">
        <f>'Handel und öffentliche'!K150+Landwirtschaft!K150+Fischerei!K150</f>
        <v>0</v>
      </c>
      <c r="L144" s="8">
        <f>'Handel und öffentliche'!L150+Landwirtschaft!L150+Fischerei!L150</f>
        <v>0</v>
      </c>
      <c r="M144" s="8">
        <f>'Handel und öffentliche'!M150+Landwirtschaft!M150+Fischerei!M150</f>
        <v>42.582999999999998</v>
      </c>
      <c r="N144" s="8">
        <f>'Handel und öffentliche'!N150+Landwirtschaft!N150+Fischerei!N150</f>
        <v>35.456000000000003</v>
      </c>
      <c r="O144" s="8">
        <f>'Handel und öffentliche'!O150+Landwirtschaft!O150+Fischerei!O150</f>
        <v>49.69</v>
      </c>
      <c r="P144" s="8">
        <f>'Handel und öffentliche'!P150+Landwirtschaft!P150+Fischerei!P150</f>
        <v>49.604999999999997</v>
      </c>
      <c r="Q144" s="8">
        <f>'Handel und öffentliche'!Q150+Landwirtschaft!Q150+Fischerei!Q150</f>
        <v>49.649000000000001</v>
      </c>
      <c r="R144" s="8">
        <f>'Handel und öffentliche'!R150+Landwirtschaft!R150+Fischerei!R150</f>
        <v>42.582999999999998</v>
      </c>
      <c r="S144" s="8">
        <f>'Handel und öffentliche'!S150+Landwirtschaft!S150+Fischerei!S150</f>
        <v>42.53</v>
      </c>
      <c r="T144" s="8">
        <f>'Handel und öffentliche'!T150+Landwirtschaft!T150+Fischerei!T150</f>
        <v>49.039000000000001</v>
      </c>
      <c r="U144" s="8">
        <f>'Handel und öffentliche'!U150+Landwirtschaft!U150+Fischerei!U150</f>
        <v>47.753999999999998</v>
      </c>
      <c r="V144" s="8">
        <f>'Handel und öffentliche'!V150+Landwirtschaft!V150+Fischerei!V150</f>
        <v>48.991999999999997</v>
      </c>
      <c r="W144" s="8">
        <f>'Handel und öffentliche'!W150+Landwirtschaft!W150+Fischerei!W150</f>
        <v>48.811</v>
      </c>
      <c r="X144" s="8">
        <f>'Handel und öffentliche'!X150+Landwirtschaft!X150+Fischerei!X150</f>
        <v>48.444000000000003</v>
      </c>
      <c r="Y144" s="8">
        <f>'Handel und öffentliche'!Y150+Landwirtschaft!Y150+Fischerei!Y150</f>
        <v>41.107999999999997</v>
      </c>
      <c r="Z144" s="8">
        <f>'Handel und öffentliche'!Z150+Landwirtschaft!Z150+Fischerei!Z150</f>
        <v>27.641999999999999</v>
      </c>
      <c r="AA144" s="8">
        <f>'Handel und öffentliche'!AA150+Landwirtschaft!AA150+Fischerei!AA150</f>
        <v>27.55</v>
      </c>
      <c r="AB144" s="8">
        <f>'Handel und öffentliche'!AB150+Landwirtschaft!AB150+Fischerei!AB150</f>
        <v>27.452999999999999</v>
      </c>
      <c r="AC144" s="8">
        <f>'Handel und öffentliche'!AC150+Landwirtschaft!AC150+Fischerei!AC150</f>
        <v>27.699000000000002</v>
      </c>
      <c r="AD144" s="8">
        <f>'Handel und öffentliche'!AD150+Landwirtschaft!AD150+Fischerei!AD150</f>
        <v>20.678000000000001</v>
      </c>
      <c r="AE144" s="8">
        <f>'Handel und öffentliche'!AE150+Landwirtschaft!AE150+Fischerei!AE150</f>
        <v>27.417000000000002</v>
      </c>
      <c r="AF144" s="8" t="e">
        <f>'Handel und öffentliche'!AF150+Landwirtschaft!AF150+Fischerei!AF150</f>
        <v>#VALUE!</v>
      </c>
    </row>
    <row r="145" spans="1:32" x14ac:dyDescent="0.25">
      <c r="A145" s="6" t="s">
        <v>32</v>
      </c>
      <c r="B145" s="6" t="s">
        <v>44</v>
      </c>
      <c r="C145" s="8">
        <f>'Handel und öffentliche'!C151+Landwirtschaft!C151+Fischerei!C151</f>
        <v>153.75</v>
      </c>
      <c r="D145" s="8">
        <f>'Handel und öffentliche'!D151+Landwirtschaft!D151+Fischerei!D151</f>
        <v>185</v>
      </c>
      <c r="E145" s="8">
        <f>'Handel und öffentliche'!E151+Landwirtschaft!E151+Fischerei!E151</f>
        <v>185</v>
      </c>
      <c r="F145" s="8">
        <f>'Handel und öffentliche'!F151+Landwirtschaft!F151+Fischerei!F151</f>
        <v>195.75</v>
      </c>
      <c r="G145" s="8">
        <f>'Handel und öffentliche'!G151+Landwirtschaft!G151+Fischerei!G151</f>
        <v>199.5</v>
      </c>
      <c r="H145" s="8">
        <f>'Handel und öffentliche'!H151+Landwirtschaft!H151+Fischerei!H151</f>
        <v>480.5</v>
      </c>
      <c r="I145" s="8">
        <f>'Handel und öffentliche'!I151+Landwirtschaft!I151+Fischerei!I151</f>
        <v>504.25</v>
      </c>
      <c r="J145" s="8">
        <f>'Handel und öffentliche'!J151+Landwirtschaft!J151+Fischerei!J151</f>
        <v>521.5</v>
      </c>
      <c r="K145" s="8">
        <f>'Handel und öffentliche'!K151+Landwirtschaft!K151+Fischerei!K151</f>
        <v>473.25</v>
      </c>
      <c r="L145" s="8">
        <f>'Handel und öffentliche'!L151+Landwirtschaft!L151+Fischerei!L151</f>
        <v>502</v>
      </c>
      <c r="M145" s="8">
        <f>'Handel und öffentliche'!M151+Landwirtschaft!M151+Fischerei!M151</f>
        <v>481.75</v>
      </c>
      <c r="N145" s="8">
        <f>'Handel und öffentliche'!N151+Landwirtschaft!N151+Fischerei!N151</f>
        <v>488.75</v>
      </c>
      <c r="O145" s="8">
        <f>'Handel und öffentliche'!O151+Landwirtschaft!O151+Fischerei!O151</f>
        <v>521</v>
      </c>
      <c r="P145" s="8">
        <f>'Handel und öffentliche'!P151+Landwirtschaft!P151+Fischerei!P151</f>
        <v>500</v>
      </c>
      <c r="Q145" s="8">
        <f>'Handel und öffentliche'!Q151+Landwirtschaft!Q151+Fischerei!Q151</f>
        <v>531.75</v>
      </c>
      <c r="R145" s="8">
        <f>'Handel und öffentliche'!R151+Landwirtschaft!R151+Fischerei!R151</f>
        <v>516.75</v>
      </c>
      <c r="S145" s="8">
        <f>'Handel und öffentliche'!S151+Landwirtschaft!S151+Fischerei!S151</f>
        <v>490</v>
      </c>
      <c r="T145" s="8">
        <f>'Handel und öffentliche'!T151+Landwirtschaft!T151+Fischerei!T151</f>
        <v>461</v>
      </c>
      <c r="U145" s="8">
        <f>'Handel und öffentliche'!U151+Landwirtschaft!U151+Fischerei!U151</f>
        <v>419.75</v>
      </c>
      <c r="V145" s="8">
        <f>'Handel und öffentliche'!V151+Landwirtschaft!V151+Fischerei!V151</f>
        <v>428.5</v>
      </c>
      <c r="W145" s="8">
        <f>'Handel und öffentliche'!W151+Landwirtschaft!W151+Fischerei!W151</f>
        <v>425</v>
      </c>
      <c r="X145" s="8">
        <f>'Handel und öffentliche'!X151+Landwirtschaft!X151+Fischerei!X151</f>
        <v>476.5</v>
      </c>
      <c r="Y145" s="8">
        <f>'Handel und öffentliche'!Y151+Landwirtschaft!Y151+Fischerei!Y151</f>
        <v>419.25</v>
      </c>
      <c r="Z145" s="8">
        <f>'Handel und öffentliche'!Z151+Landwirtschaft!Z151+Fischerei!Z151</f>
        <v>424.25</v>
      </c>
      <c r="AA145" s="8">
        <f>'Handel und öffentliche'!AA151+Landwirtschaft!AA151+Fischerei!AA151</f>
        <v>361.5</v>
      </c>
      <c r="AB145" s="8">
        <f>'Handel und öffentliche'!AB151+Landwirtschaft!AB151+Fischerei!AB151</f>
        <v>335.25</v>
      </c>
      <c r="AC145" s="8">
        <f>'Handel und öffentliche'!AC151+Landwirtschaft!AC151+Fischerei!AC151</f>
        <v>339.75400000000002</v>
      </c>
      <c r="AD145" s="8">
        <f>'Handel und öffentliche'!AD151+Landwirtschaft!AD151+Fischerei!AD151</f>
        <v>346.40300000000002</v>
      </c>
      <c r="AE145" s="8">
        <f>'Handel und öffentliche'!AE151+Landwirtschaft!AE151+Fischerei!AE151</f>
        <v>310.78099999999995</v>
      </c>
      <c r="AF145" s="8" t="e">
        <f>'Handel und öffentliche'!AF151+Landwirtschaft!AF151+Fischerei!AF151</f>
        <v>#VALUE!</v>
      </c>
    </row>
    <row r="146" spans="1:32" x14ac:dyDescent="0.25">
      <c r="A146" s="6" t="s">
        <v>32</v>
      </c>
      <c r="B146" s="6" t="s">
        <v>45</v>
      </c>
      <c r="C146" s="8">
        <f>'Handel und öffentliche'!C152+Landwirtschaft!C152+Fischerei!C152</f>
        <v>7854.7219999999998</v>
      </c>
      <c r="D146" s="8">
        <f>'Handel und öffentliche'!D152+Landwirtschaft!D152+Fischerei!D152</f>
        <v>6645.4440000000004</v>
      </c>
      <c r="E146" s="8">
        <f>'Handel und öffentliche'!E152+Landwirtschaft!E152+Fischerei!E152</f>
        <v>6826.5559999999996</v>
      </c>
      <c r="F146" s="8">
        <f>'Handel und öffentliche'!F152+Landwirtschaft!F152+Fischerei!F152</f>
        <v>7043</v>
      </c>
      <c r="G146" s="8">
        <f>'Handel und öffentliche'!G152+Landwirtschaft!G152+Fischerei!G152</f>
        <v>5952.8059999999996</v>
      </c>
      <c r="H146" s="8">
        <f>'Handel und öffentliche'!H152+Landwirtschaft!H152+Fischerei!H152</f>
        <v>6076.5559999999996</v>
      </c>
      <c r="I146" s="8">
        <f>'Handel und öffentliche'!I152+Landwirtschaft!I152+Fischerei!I152</f>
        <v>10567</v>
      </c>
      <c r="J146" s="8">
        <f>'Handel und öffentliche'!J152+Landwirtschaft!J152+Fischerei!J152</f>
        <v>10425.832999999999</v>
      </c>
      <c r="K146" s="8">
        <f>'Handel und öffentliche'!K152+Landwirtschaft!K152+Fischerei!K152</f>
        <v>10615.138999999999</v>
      </c>
      <c r="L146" s="8">
        <f>'Handel und öffentliche'!L152+Landwirtschaft!L152+Fischerei!L152</f>
        <v>9709.887999999999</v>
      </c>
      <c r="M146" s="8">
        <f>'Handel und öffentliche'!M152+Landwirtschaft!M152+Fischerei!M152</f>
        <v>9781.0840000000007</v>
      </c>
      <c r="N146" s="8">
        <f>'Handel und öffentliche'!N152+Landwirtschaft!N152+Fischerei!N152</f>
        <v>9894.8889999999992</v>
      </c>
      <c r="O146" s="8">
        <f>'Handel und öffentliche'!O152+Landwirtschaft!O152+Fischerei!O152</f>
        <v>9821.639000000001</v>
      </c>
      <c r="P146" s="8">
        <f>'Handel und öffentliche'!P152+Landwirtschaft!P152+Fischerei!P152</f>
        <v>9702.1940000000013</v>
      </c>
      <c r="Q146" s="8">
        <f>'Handel und öffentliche'!Q152+Landwirtschaft!Q152+Fischerei!Q152</f>
        <v>9402.9709999999995</v>
      </c>
      <c r="R146" s="8">
        <f>'Handel und öffentliche'!R152+Landwirtschaft!R152+Fischerei!R152</f>
        <v>9117.0560000000005</v>
      </c>
      <c r="S146" s="8">
        <f>'Handel und öffentliche'!S152+Landwirtschaft!S152+Fischerei!S152</f>
        <v>8865.277</v>
      </c>
      <c r="T146" s="8">
        <f>'Handel und öffentliche'!T152+Landwirtschaft!T152+Fischerei!T152</f>
        <v>8748.409999999998</v>
      </c>
      <c r="U146" s="8">
        <f>'Handel und öffentliche'!U152+Landwirtschaft!U152+Fischerei!U152</f>
        <v>7988.4840000000004</v>
      </c>
      <c r="V146" s="8">
        <f>'Handel und öffentliche'!V152+Landwirtschaft!V152+Fischerei!V152</f>
        <v>7941.0079999999998</v>
      </c>
      <c r="W146" s="8">
        <f>'Handel und öffentliche'!W152+Landwirtschaft!W152+Fischerei!W152</f>
        <v>8549.1479999999992</v>
      </c>
      <c r="X146" s="8">
        <f>'Handel und öffentliche'!X152+Landwirtschaft!X152+Fischerei!X152</f>
        <v>7927.0170000000007</v>
      </c>
      <c r="Y146" s="8">
        <f>'Handel und öffentliche'!Y152+Landwirtschaft!Y152+Fischerei!Y152</f>
        <v>8395.9840000000004</v>
      </c>
      <c r="Z146" s="8">
        <f>'Handel und öffentliche'!Z152+Landwirtschaft!Z152+Fischerei!Z152</f>
        <v>8017.2219999999998</v>
      </c>
      <c r="AA146" s="8">
        <f>'Handel und öffentliche'!AA152+Landwirtschaft!AA152+Fischerei!AA152</f>
        <v>7840.3339999999989</v>
      </c>
      <c r="AB146" s="8">
        <f>'Handel und öffentliche'!AB152+Landwirtschaft!AB152+Fischerei!AB152</f>
        <v>7510.6810000000005</v>
      </c>
      <c r="AC146" s="8">
        <f>'Handel und öffentliche'!AC152+Landwirtschaft!AC152+Fischerei!AC152</f>
        <v>7680.2439999999997</v>
      </c>
      <c r="AD146" s="8">
        <f>'Handel und öffentliche'!AD152+Landwirtschaft!AD152+Fischerei!AD152</f>
        <v>7446.7679999999991</v>
      </c>
      <c r="AE146" s="8">
        <f>'Handel und öffentliche'!AE152+Landwirtschaft!AE152+Fischerei!AE152</f>
        <v>7180.55</v>
      </c>
      <c r="AF146" s="8" t="e">
        <f>'Handel und öffentliche'!AF152+Landwirtschaft!AF152+Fischerei!AF152</f>
        <v>#VALUE!</v>
      </c>
    </row>
    <row r="147" spans="1:32" x14ac:dyDescent="0.25">
      <c r="A147" s="6" t="s">
        <v>32</v>
      </c>
      <c r="B147" s="6" t="s">
        <v>46</v>
      </c>
      <c r="C147" s="8">
        <f>'Handel und öffentliche'!C153+Landwirtschaft!C153+Fischerei!C153</f>
        <v>1805</v>
      </c>
      <c r="D147" s="8">
        <f>'Handel und öffentliche'!D153+Landwirtschaft!D153+Fischerei!D153</f>
        <v>1692.222</v>
      </c>
      <c r="E147" s="8">
        <f>'Handel und öffentliche'!E153+Landwirtschaft!E153+Fischerei!E153</f>
        <v>1692.222</v>
      </c>
      <c r="F147" s="8">
        <f>'Handel und öffentliche'!F153+Landwirtschaft!F153+Fischerei!F153</f>
        <v>1635.556</v>
      </c>
      <c r="G147" s="8">
        <f>'Handel und öffentliche'!G153+Landwirtschaft!G153+Fischerei!G153</f>
        <v>1624.444</v>
      </c>
      <c r="H147" s="8">
        <f>'Handel und öffentliche'!H153+Landwirtschaft!H153+Fischerei!H153</f>
        <v>1635.556</v>
      </c>
      <c r="I147" s="8">
        <f>'Handel und öffentliche'!I153+Landwirtschaft!I153+Fischerei!I153</f>
        <v>1102.778</v>
      </c>
      <c r="J147" s="8">
        <f>'Handel und öffentliche'!J153+Landwirtschaft!J153+Fischerei!J153</f>
        <v>1111.1110000000001</v>
      </c>
      <c r="K147" s="8">
        <f>'Handel und öffentliche'!K153+Landwirtschaft!K153+Fischerei!K153</f>
        <v>1141.6669999999999</v>
      </c>
      <c r="L147" s="8">
        <f>'Handel und öffentliche'!L153+Landwirtschaft!L153+Fischerei!L153</f>
        <v>1141.9449999999999</v>
      </c>
      <c r="M147" s="8">
        <f>'Handel und öffentliche'!M153+Landwirtschaft!M153+Fischerei!M153</f>
        <v>1831.9450000000002</v>
      </c>
      <c r="N147" s="8">
        <f>'Handel und öffentliche'!N153+Landwirtschaft!N153+Fischerei!N153</f>
        <v>2053.6109999999999</v>
      </c>
      <c r="O147" s="8">
        <f>'Handel und öffentliche'!O153+Landwirtschaft!O153+Fischerei!O153</f>
        <v>2172.777</v>
      </c>
      <c r="P147" s="8">
        <f>'Handel und öffentliche'!P153+Landwirtschaft!P153+Fischerei!P153</f>
        <v>2243.6109999999999</v>
      </c>
      <c r="Q147" s="8">
        <f>'Handel und öffentliche'!Q153+Landwirtschaft!Q153+Fischerei!Q153</f>
        <v>2268.8890000000001</v>
      </c>
      <c r="R147" s="8">
        <f>'Handel und öffentliche'!R153+Landwirtschaft!R153+Fischerei!R153</f>
        <v>2287.777</v>
      </c>
      <c r="S147" s="8">
        <f>'Handel und öffentliche'!S153+Landwirtschaft!S153+Fischerei!S153</f>
        <v>2370.8330000000001</v>
      </c>
      <c r="T147" s="8">
        <f>'Handel und öffentliche'!T153+Landwirtschaft!T153+Fischerei!T153</f>
        <v>2367.5</v>
      </c>
      <c r="U147" s="8">
        <f>'Handel und öffentliche'!U153+Landwirtschaft!U153+Fischerei!U153</f>
        <v>2323.3339999999998</v>
      </c>
      <c r="V147" s="8">
        <f>'Handel und öffentliche'!V153+Landwirtschaft!V153+Fischerei!V153</f>
        <v>2685.4140000000002</v>
      </c>
      <c r="W147" s="8">
        <f>'Handel und öffentliche'!W153+Landwirtschaft!W153+Fischerei!W153</f>
        <v>3107.299</v>
      </c>
      <c r="X147" s="8">
        <f>'Handel und öffentliche'!X153+Landwirtschaft!X153+Fischerei!X153</f>
        <v>2707.1109999999999</v>
      </c>
      <c r="Y147" s="8">
        <f>'Handel und öffentliche'!Y153+Landwirtschaft!Y153+Fischerei!Y153</f>
        <v>3128.8559999999998</v>
      </c>
      <c r="Z147" s="8">
        <f>'Handel und öffentliche'!Z153+Landwirtschaft!Z153+Fischerei!Z153</f>
        <v>3157.8910000000001</v>
      </c>
      <c r="AA147" s="8">
        <f>'Handel und öffentliche'!AA153+Landwirtschaft!AA153+Fischerei!AA153</f>
        <v>3036.3590000000004</v>
      </c>
      <c r="AB147" s="8">
        <f>'Handel und öffentliche'!AB153+Landwirtschaft!AB153+Fischerei!AB153</f>
        <v>2718.5030000000002</v>
      </c>
      <c r="AC147" s="8">
        <f>'Handel und öffentliche'!AC153+Landwirtschaft!AC153+Fischerei!AC153</f>
        <v>3011.002</v>
      </c>
      <c r="AD147" s="8">
        <f>'Handel und öffentliche'!AD153+Landwirtschaft!AD153+Fischerei!AD153</f>
        <v>3516.6099999999997</v>
      </c>
      <c r="AE147" s="8">
        <f>'Handel und öffentliche'!AE153+Landwirtschaft!AE153+Fischerei!AE153</f>
        <v>3588.8360000000002</v>
      </c>
      <c r="AF147" s="8" t="e">
        <f>'Handel und öffentliche'!AF153+Landwirtschaft!AF153+Fischerei!AF153</f>
        <v>#VALUE!</v>
      </c>
    </row>
    <row r="148" spans="1:32" x14ac:dyDescent="0.25">
      <c r="A148" s="6" t="s">
        <v>32</v>
      </c>
      <c r="B148" s="6" t="s">
        <v>47</v>
      </c>
      <c r="C148" s="8">
        <f>'Handel und öffentliche'!C154+Landwirtschaft!C154+Fischerei!C154</f>
        <v>11401</v>
      </c>
      <c r="D148" s="8">
        <f>'Handel und öffentliche'!D154+Landwirtschaft!D154+Fischerei!D154</f>
        <v>11645</v>
      </c>
      <c r="E148" s="8">
        <f>'Handel und öffentliche'!E154+Landwirtschaft!E154+Fischerei!E154</f>
        <v>11802</v>
      </c>
      <c r="F148" s="8">
        <f>'Handel und öffentliche'!F154+Landwirtschaft!F154+Fischerei!F154</f>
        <v>11887</v>
      </c>
      <c r="G148" s="8">
        <f>'Handel und öffentliche'!G154+Landwirtschaft!G154+Fischerei!G154</f>
        <v>12061</v>
      </c>
      <c r="H148" s="8">
        <f>'Handel und öffentliche'!H154+Landwirtschaft!H154+Fischerei!H154</f>
        <v>12221</v>
      </c>
      <c r="I148" s="8">
        <f>'Handel und öffentliche'!I154+Landwirtschaft!I154+Fischerei!I154</f>
        <v>12645</v>
      </c>
      <c r="J148" s="8">
        <f>'Handel und öffentliche'!J154+Landwirtschaft!J154+Fischerei!J154</f>
        <v>12968</v>
      </c>
      <c r="K148" s="8">
        <f>'Handel und öffentliche'!K154+Landwirtschaft!K154+Fischerei!K154</f>
        <v>13376</v>
      </c>
      <c r="L148" s="8">
        <f>'Handel und öffentliche'!L154+Landwirtschaft!L154+Fischerei!L154</f>
        <v>13715</v>
      </c>
      <c r="M148" s="8">
        <f>'Handel und öffentliche'!M154+Landwirtschaft!M154+Fischerei!M154</f>
        <v>14808</v>
      </c>
      <c r="N148" s="8">
        <f>'Handel und öffentliche'!N154+Landwirtschaft!N154+Fischerei!N154</f>
        <v>15707</v>
      </c>
      <c r="O148" s="8">
        <f>'Handel und öffentliche'!O154+Landwirtschaft!O154+Fischerei!O154</f>
        <v>16341</v>
      </c>
      <c r="P148" s="8">
        <f>'Handel und öffentliche'!P154+Landwirtschaft!P154+Fischerei!P154</f>
        <v>16026</v>
      </c>
      <c r="Q148" s="8">
        <f>'Handel und öffentliche'!Q154+Landwirtschaft!Q154+Fischerei!Q154</f>
        <v>16592</v>
      </c>
      <c r="R148" s="8">
        <f>'Handel und öffentliche'!R154+Landwirtschaft!R154+Fischerei!R154</f>
        <v>16777</v>
      </c>
      <c r="S148" s="8">
        <f>'Handel und öffentliche'!S154+Landwirtschaft!S154+Fischerei!S154</f>
        <v>17510</v>
      </c>
      <c r="T148" s="8">
        <f>'Handel und öffentliche'!T154+Landwirtschaft!T154+Fischerei!T154</f>
        <v>17933</v>
      </c>
      <c r="U148" s="8">
        <f>'Handel und öffentliche'!U154+Landwirtschaft!U154+Fischerei!U154</f>
        <v>18231</v>
      </c>
      <c r="V148" s="8">
        <f>'Handel und öffentliche'!V154+Landwirtschaft!V154+Fischerei!V154</f>
        <v>18863</v>
      </c>
      <c r="W148" s="8">
        <f>'Handel und öffentliche'!W154+Landwirtschaft!W154+Fischerei!W154</f>
        <v>19501</v>
      </c>
      <c r="X148" s="8">
        <f>'Handel und öffentliche'!X154+Landwirtschaft!X154+Fischerei!X154</f>
        <v>18717</v>
      </c>
      <c r="Y148" s="8">
        <f>'Handel und öffentliche'!Y154+Landwirtschaft!Y154+Fischerei!Y154</f>
        <v>19441</v>
      </c>
      <c r="Z148" s="8">
        <f>'Handel und öffentliche'!Z154+Landwirtschaft!Z154+Fischerei!Z154</f>
        <v>19012</v>
      </c>
      <c r="AA148" s="8">
        <f>'Handel und öffentliche'!AA154+Landwirtschaft!AA154+Fischerei!AA154</f>
        <v>18990</v>
      </c>
      <c r="AB148" s="8">
        <f>'Handel und öffentliche'!AB154+Landwirtschaft!AB154+Fischerei!AB154</f>
        <v>18980</v>
      </c>
      <c r="AC148" s="8">
        <f>'Handel und öffentliche'!AC154+Landwirtschaft!AC154+Fischerei!AC154</f>
        <v>19224</v>
      </c>
      <c r="AD148" s="8">
        <f>'Handel und öffentliche'!AD154+Landwirtschaft!AD154+Fischerei!AD154</f>
        <v>19043</v>
      </c>
      <c r="AE148" s="8">
        <f>'Handel und öffentliche'!AE154+Landwirtschaft!AE154+Fischerei!AE154</f>
        <v>19708</v>
      </c>
      <c r="AF148" s="8" t="e">
        <f>'Handel und öffentliche'!AF154+Landwirtschaft!AF154+Fischerei!AF154</f>
        <v>#VALUE!</v>
      </c>
    </row>
    <row r="149" spans="1:32" x14ac:dyDescent="0.25">
      <c r="A149" s="6" t="s">
        <v>33</v>
      </c>
      <c r="B149" s="6" t="s">
        <v>42</v>
      </c>
      <c r="C149" s="8">
        <f>'Handel und öffentliche'!C155+Landwirtschaft!C155+Fischerei!C155</f>
        <v>56907.182000000001</v>
      </c>
      <c r="D149" s="8">
        <f>'Handel und öffentliche'!D155+Landwirtschaft!D155+Fischerei!D155</f>
        <v>55503.529000000002</v>
      </c>
      <c r="E149" s="8">
        <f>'Handel und öffentliche'!E155+Landwirtschaft!E155+Fischerei!E155</f>
        <v>60646.931000000004</v>
      </c>
      <c r="F149" s="8">
        <f>'Handel und öffentliche'!F155+Landwirtschaft!F155+Fischerei!F155</f>
        <v>61047.751000000004</v>
      </c>
      <c r="G149" s="8">
        <f>'Handel und öffentliche'!G155+Landwirtschaft!G155+Fischerei!G155</f>
        <v>62043.027000000002</v>
      </c>
      <c r="H149" s="8">
        <f>'Handel und öffentliche'!H155+Landwirtschaft!H155+Fischerei!H155</f>
        <v>66296.431000000011</v>
      </c>
      <c r="I149" s="8">
        <f>'Handel und öffentliche'!I155+Landwirtschaft!I155+Fischerei!I155</f>
        <v>69715.944999999992</v>
      </c>
      <c r="J149" s="8">
        <f>'Handel und öffentliche'!J155+Landwirtschaft!J155+Fischerei!J155</f>
        <v>63485.64</v>
      </c>
      <c r="K149" s="8">
        <f>'Handel und öffentliche'!K155+Landwirtschaft!K155+Fischerei!K155</f>
        <v>64745.110999999997</v>
      </c>
      <c r="L149" s="8">
        <f>'Handel und öffentliche'!L155+Landwirtschaft!L155+Fischerei!L155</f>
        <v>65423.805</v>
      </c>
      <c r="M149" s="8">
        <f>'Handel und öffentliche'!M155+Landwirtschaft!M155+Fischerei!M155</f>
        <v>60170.138999999996</v>
      </c>
      <c r="N149" s="8">
        <f>'Handel und öffentliche'!N155+Landwirtschaft!N155+Fischerei!N155</f>
        <v>64543.888999999996</v>
      </c>
      <c r="O149" s="8">
        <f>'Handel und öffentliche'!O155+Landwirtschaft!O155+Fischerei!O155</f>
        <v>64922.971999999994</v>
      </c>
      <c r="P149" s="8">
        <f>'Handel und öffentliche'!P155+Landwirtschaft!P155+Fischerei!P155</f>
        <v>65158.639000000003</v>
      </c>
      <c r="Q149" s="8">
        <f>'Handel und öffentliche'!Q155+Landwirtschaft!Q155+Fischerei!Q155</f>
        <v>62220.610999999997</v>
      </c>
      <c r="R149" s="8">
        <f>'Handel und öffentliche'!R155+Landwirtschaft!R155+Fischerei!R155</f>
        <v>56631.498</v>
      </c>
      <c r="S149" s="8">
        <f>'Handel und öffentliche'!S155+Landwirtschaft!S155+Fischerei!S155</f>
        <v>56764.243999999999</v>
      </c>
      <c r="T149" s="8">
        <f>'Handel und öffentliche'!T155+Landwirtschaft!T155+Fischerei!T155</f>
        <v>58351.67</v>
      </c>
      <c r="U149" s="8">
        <f>'Handel und öffentliche'!U155+Landwirtschaft!U155+Fischerei!U155</f>
        <v>57005.979000000007</v>
      </c>
      <c r="V149" s="8">
        <f>'Handel und öffentliche'!V155+Landwirtschaft!V155+Fischerei!V155</f>
        <v>55195.216</v>
      </c>
      <c r="W149" s="8">
        <f>'Handel und öffentliche'!W155+Landwirtschaft!W155+Fischerei!W155</f>
        <v>58467.316999999995</v>
      </c>
      <c r="X149" s="8">
        <f>'Handel und öffentliche'!X155+Landwirtschaft!X155+Fischerei!X155</f>
        <v>52833.995999999999</v>
      </c>
      <c r="Y149" s="8">
        <f>'Handel und öffentliche'!Y155+Landwirtschaft!Y155+Fischerei!Y155</f>
        <v>54686.883999999998</v>
      </c>
      <c r="Z149" s="8">
        <f>'Handel und öffentliche'!Z155+Landwirtschaft!Z155+Fischerei!Z155</f>
        <v>54417.932000000001</v>
      </c>
      <c r="AA149" s="8">
        <f>'Handel und öffentliche'!AA155+Landwirtschaft!AA155+Fischerei!AA155</f>
        <v>54129.256999999998</v>
      </c>
      <c r="AB149" s="8">
        <f>'Handel und öffentliche'!AB155+Landwirtschaft!AB155+Fischerei!AB155</f>
        <v>54484.712</v>
      </c>
      <c r="AC149" s="8">
        <f>'Handel und öffentliche'!AC155+Landwirtschaft!AC155+Fischerei!AC155</f>
        <v>56979.049999999996</v>
      </c>
      <c r="AD149" s="8">
        <f>'Handel und öffentliche'!AD155+Landwirtschaft!AD155+Fischerei!AD155</f>
        <v>54228.056999999993</v>
      </c>
      <c r="AE149" s="8">
        <f>'Handel und öffentliche'!AE155+Landwirtschaft!AE155+Fischerei!AE155</f>
        <v>55401.648000000001</v>
      </c>
      <c r="AF149" s="8">
        <f>'Handel und öffentliche'!AF155+Landwirtschaft!AF155+Fischerei!AF155</f>
        <v>54545.332999999999</v>
      </c>
    </row>
    <row r="150" spans="1:32" x14ac:dyDescent="0.25">
      <c r="A150" s="6" t="s">
        <v>33</v>
      </c>
      <c r="B150" s="6" t="s">
        <v>43</v>
      </c>
      <c r="C150" s="8">
        <f>'Handel und öffentliche'!C156+Landwirtschaft!C156+Fischerei!C156</f>
        <v>510.51600000000002</v>
      </c>
      <c r="D150" s="8">
        <f>'Handel und öffentliche'!D156+Landwirtschaft!D156+Fischerei!D156</f>
        <v>346.334</v>
      </c>
      <c r="E150" s="8">
        <f>'Handel und öffentliche'!E156+Landwirtschaft!E156+Fischerei!E156</f>
        <v>171.04299999999998</v>
      </c>
      <c r="F150" s="8">
        <f>'Handel und öffentliche'!F156+Landwirtschaft!F156+Fischerei!F156</f>
        <v>134.47400000000002</v>
      </c>
      <c r="G150" s="8">
        <f>'Handel und öffentliche'!G156+Landwirtschaft!G156+Fischerei!G156</f>
        <v>74.305999999999997</v>
      </c>
      <c r="H150" s="8">
        <f>'Handel und öffentliche'!H156+Landwirtschaft!H156+Fischerei!H156</f>
        <v>37.152999999999999</v>
      </c>
      <c r="I150" s="8">
        <f>'Handel und öffentliche'!I156+Landwirtschaft!I156+Fischerei!I156</f>
        <v>14.861000000000001</v>
      </c>
      <c r="J150" s="8">
        <f>'Handel und öffentliche'!J156+Landwirtschaft!J156+Fischerei!J156</f>
        <v>30.446000000000002</v>
      </c>
      <c r="K150" s="8">
        <f>'Handel und öffentliche'!K156+Landwirtschaft!K156+Fischerei!K156</f>
        <v>14.861000000000001</v>
      </c>
      <c r="L150" s="8">
        <f>'Handel und öffentliche'!L156+Landwirtschaft!L156+Fischerei!L156</f>
        <v>0</v>
      </c>
      <c r="M150" s="8">
        <f>'Handel und öffentliche'!M156+Landwirtschaft!M156+Fischerei!M156</f>
        <v>0</v>
      </c>
      <c r="N150" s="8">
        <f>'Handel und öffentliche'!N156+Landwirtschaft!N156+Fischerei!N156</f>
        <v>0</v>
      </c>
      <c r="O150" s="8">
        <f>'Handel und öffentliche'!O156+Landwirtschaft!O156+Fischerei!O156</f>
        <v>0</v>
      </c>
      <c r="P150" s="8">
        <f>'Handel und öffentliche'!P156+Landwirtschaft!P156+Fischerei!P156</f>
        <v>0</v>
      </c>
      <c r="Q150" s="8">
        <f>'Handel und öffentliche'!Q156+Landwirtschaft!Q156+Fischerei!Q156</f>
        <v>0</v>
      </c>
      <c r="R150" s="8">
        <f>'Handel und öffentliche'!R156+Landwirtschaft!R156+Fischerei!R156</f>
        <v>0</v>
      </c>
      <c r="S150" s="8">
        <f>'Handel und öffentliche'!S156+Landwirtschaft!S156+Fischerei!S156</f>
        <v>0</v>
      </c>
      <c r="T150" s="8">
        <f>'Handel und öffentliche'!T156+Landwirtschaft!T156+Fischerei!T156</f>
        <v>0</v>
      </c>
      <c r="U150" s="8">
        <f>'Handel und öffentliche'!U156+Landwirtschaft!U156+Fischerei!U156</f>
        <v>0</v>
      </c>
      <c r="V150" s="8">
        <f>'Handel und öffentliche'!V156+Landwirtschaft!V156+Fischerei!V156</f>
        <v>0</v>
      </c>
      <c r="W150" s="8">
        <f>'Handel und öffentliche'!W156+Landwirtschaft!W156+Fischerei!W156</f>
        <v>0</v>
      </c>
      <c r="X150" s="8">
        <f>'Handel und öffentliche'!X156+Landwirtschaft!X156+Fischerei!X156</f>
        <v>0</v>
      </c>
      <c r="Y150" s="8">
        <f>'Handel und öffentliche'!Y156+Landwirtschaft!Y156+Fischerei!Y156</f>
        <v>0</v>
      </c>
      <c r="Z150" s="8">
        <f>'Handel und öffentliche'!Z156+Landwirtschaft!Z156+Fischerei!Z156</f>
        <v>0</v>
      </c>
      <c r="AA150" s="8">
        <f>'Handel und öffentliche'!AA156+Landwirtschaft!AA156+Fischerei!AA156</f>
        <v>0</v>
      </c>
      <c r="AB150" s="8">
        <f>'Handel und öffentliche'!AB156+Landwirtschaft!AB156+Fischerei!AB156</f>
        <v>0</v>
      </c>
      <c r="AC150" s="8">
        <f>'Handel und öffentliche'!AC156+Landwirtschaft!AC156+Fischerei!AC156</f>
        <v>0</v>
      </c>
      <c r="AD150" s="8">
        <f>'Handel und öffentliche'!AD156+Landwirtschaft!AD156+Fischerei!AD156</f>
        <v>0</v>
      </c>
      <c r="AE150" s="8">
        <f>'Handel und öffentliche'!AE156+Landwirtschaft!AE156+Fischerei!AE156</f>
        <v>0</v>
      </c>
      <c r="AF150" s="8">
        <f>'Handel und öffentliche'!AF156+Landwirtschaft!AF156+Fischerei!AF156</f>
        <v>0</v>
      </c>
    </row>
    <row r="151" spans="1:32" x14ac:dyDescent="0.25">
      <c r="A151" s="6" t="s">
        <v>33</v>
      </c>
      <c r="B151" s="6" t="s">
        <v>44</v>
      </c>
      <c r="C151" s="8">
        <f>'Handel und öffentliche'!C157+Landwirtschaft!C157+Fischerei!C157</f>
        <v>553</v>
      </c>
      <c r="D151" s="8">
        <f>'Handel und öffentliche'!D157+Landwirtschaft!D157+Fischerei!D157</f>
        <v>597</v>
      </c>
      <c r="E151" s="8">
        <f>'Handel und öffentliche'!E157+Landwirtschaft!E157+Fischerei!E157</f>
        <v>610.5</v>
      </c>
      <c r="F151" s="8">
        <f>'Handel und öffentliche'!F157+Landwirtschaft!F157+Fischerei!F157</f>
        <v>700.75</v>
      </c>
      <c r="G151" s="8">
        <f>'Handel und öffentliche'!G157+Landwirtschaft!G157+Fischerei!G157</f>
        <v>534.25</v>
      </c>
      <c r="H151" s="8">
        <f>'Handel und öffentliche'!H157+Landwirtschaft!H157+Fischerei!H157</f>
        <v>615.75</v>
      </c>
      <c r="I151" s="8">
        <f>'Handel und öffentliche'!I157+Landwirtschaft!I157+Fischerei!I157</f>
        <v>850.5</v>
      </c>
      <c r="J151" s="8">
        <f>'Handel und öffentliche'!J157+Landwirtschaft!J157+Fischerei!J157</f>
        <v>799.5</v>
      </c>
      <c r="K151" s="8">
        <f>'Handel und öffentliche'!K157+Landwirtschaft!K157+Fischerei!K157</f>
        <v>664.5</v>
      </c>
      <c r="L151" s="8">
        <f>'Handel und öffentliche'!L157+Landwirtschaft!L157+Fischerei!L157</f>
        <v>635.75</v>
      </c>
      <c r="M151" s="8">
        <f>'Handel und öffentliche'!M157+Landwirtschaft!M157+Fischerei!M157</f>
        <v>637.5</v>
      </c>
      <c r="N151" s="8">
        <f>'Handel und öffentliche'!N157+Landwirtschaft!N157+Fischerei!N157</f>
        <v>594.25</v>
      </c>
      <c r="O151" s="8">
        <f>'Handel und öffentliche'!O157+Landwirtschaft!O157+Fischerei!O157</f>
        <v>975.5</v>
      </c>
      <c r="P151" s="8">
        <f>'Handel und öffentliche'!P157+Landwirtschaft!P157+Fischerei!P157</f>
        <v>1260.5</v>
      </c>
      <c r="Q151" s="8">
        <f>'Handel und öffentliche'!Q157+Landwirtschaft!Q157+Fischerei!Q157</f>
        <v>1258.5</v>
      </c>
      <c r="R151" s="8">
        <f>'Handel und öffentliche'!R157+Landwirtschaft!R157+Fischerei!R157</f>
        <v>1276.75</v>
      </c>
      <c r="S151" s="8">
        <f>'Handel und öffentliche'!S157+Landwirtschaft!S157+Fischerei!S157</f>
        <v>1301.75</v>
      </c>
      <c r="T151" s="8">
        <f>'Handel und öffentliche'!T157+Landwirtschaft!T157+Fischerei!T157</f>
        <v>1367</v>
      </c>
      <c r="U151" s="8">
        <f>'Handel und öffentliche'!U157+Landwirtschaft!U157+Fischerei!U157</f>
        <v>1410</v>
      </c>
      <c r="V151" s="8">
        <f>'Handel und öffentliche'!V157+Landwirtschaft!V157+Fischerei!V157</f>
        <v>875.75</v>
      </c>
      <c r="W151" s="8">
        <f>'Handel und öffentliche'!W157+Landwirtschaft!W157+Fischerei!W157</f>
        <v>1474</v>
      </c>
      <c r="X151" s="8">
        <f>'Handel und öffentliche'!X157+Landwirtschaft!X157+Fischerei!X157</f>
        <v>1375.75</v>
      </c>
      <c r="Y151" s="8">
        <f>'Handel und öffentliche'!Y157+Landwirtschaft!Y157+Fischerei!Y157</f>
        <v>1694.25</v>
      </c>
      <c r="Z151" s="8">
        <f>'Handel und öffentliche'!Z157+Landwirtschaft!Z157+Fischerei!Z157</f>
        <v>1511</v>
      </c>
      <c r="AA151" s="8">
        <f>'Handel und öffentliche'!AA157+Landwirtschaft!AA157+Fischerei!AA157</f>
        <v>1265.75</v>
      </c>
      <c r="AB151" s="8">
        <f>'Handel und öffentliche'!AB157+Landwirtschaft!AB157+Fischerei!AB157</f>
        <v>1200</v>
      </c>
      <c r="AC151" s="8">
        <f>'Handel und öffentliche'!AC157+Landwirtschaft!AC157+Fischerei!AC157</f>
        <v>1210.25</v>
      </c>
      <c r="AD151" s="8">
        <f>'Handel und öffentliche'!AD157+Landwirtschaft!AD157+Fischerei!AD157</f>
        <v>670.16899999999998</v>
      </c>
      <c r="AE151" s="8">
        <f>'Handel und öffentliche'!AE157+Landwirtschaft!AE157+Fischerei!AE157</f>
        <v>965.18</v>
      </c>
      <c r="AF151" s="8">
        <f>'Handel und öffentliche'!AF157+Landwirtschaft!AF157+Fischerei!AF157</f>
        <v>1247.4270000000001</v>
      </c>
    </row>
    <row r="152" spans="1:32" x14ac:dyDescent="0.25">
      <c r="A152" s="6" t="s">
        <v>33</v>
      </c>
      <c r="B152" s="6" t="s">
        <v>45</v>
      </c>
      <c r="C152" s="8">
        <f>'Handel und öffentliche'!C158+Landwirtschaft!C158+Fischerei!C158</f>
        <v>20318.917000000001</v>
      </c>
      <c r="D152" s="8">
        <f>'Handel und öffentliche'!D158+Landwirtschaft!D158+Fischerei!D158</f>
        <v>17275.416999999998</v>
      </c>
      <c r="E152" s="8">
        <f>'Handel und öffentliche'!E158+Landwirtschaft!E158+Fischerei!E158</f>
        <v>16379.860999999999</v>
      </c>
      <c r="F152" s="8">
        <f>'Handel und öffentliche'!F158+Landwirtschaft!F158+Fischerei!F158</f>
        <v>15338.138999999999</v>
      </c>
      <c r="G152" s="8">
        <f>'Handel und öffentliche'!G158+Landwirtschaft!G158+Fischerei!G158</f>
        <v>16460.972000000002</v>
      </c>
      <c r="H152" s="8">
        <f>'Handel und öffentliche'!H158+Landwirtschaft!H158+Fischerei!H158</f>
        <v>19983.333999999999</v>
      </c>
      <c r="I152" s="8">
        <f>'Handel und öffentliche'!I158+Landwirtschaft!I158+Fischerei!I158</f>
        <v>21554.527999999998</v>
      </c>
      <c r="J152" s="8">
        <f>'Handel und öffentliche'!J158+Landwirtschaft!J158+Fischerei!J158</f>
        <v>19513.39</v>
      </c>
      <c r="K152" s="8">
        <f>'Handel und öffentliche'!K158+Landwirtschaft!K158+Fischerei!K158</f>
        <v>19849.610999999997</v>
      </c>
      <c r="L152" s="8">
        <f>'Handel und öffentliche'!L158+Landwirtschaft!L158+Fischerei!L158</f>
        <v>20537.778000000002</v>
      </c>
      <c r="M152" s="8">
        <f>'Handel und öffentliche'!M158+Landwirtschaft!M158+Fischerei!M158</f>
        <v>15896.25</v>
      </c>
      <c r="N152" s="8">
        <f>'Handel und öffentliche'!N158+Landwirtschaft!N158+Fischerei!N158</f>
        <v>16304.779</v>
      </c>
      <c r="O152" s="8">
        <f>'Handel und öffentliche'!O158+Landwirtschaft!O158+Fischerei!O158</f>
        <v>16557.971999999998</v>
      </c>
      <c r="P152" s="8">
        <f>'Handel und öffentliche'!P158+Landwirtschaft!P158+Fischerei!P158</f>
        <v>16933.971999999998</v>
      </c>
      <c r="Q152" s="8">
        <f>'Handel und öffentliche'!Q158+Landwirtschaft!Q158+Fischerei!Q158</f>
        <v>13449.306</v>
      </c>
      <c r="R152" s="8">
        <f>'Handel und öffentliche'!R158+Landwirtschaft!R158+Fischerei!R158</f>
        <v>11214.241</v>
      </c>
      <c r="S152" s="8">
        <f>'Handel und öffentliche'!S158+Landwirtschaft!S158+Fischerei!S158</f>
        <v>10282.864</v>
      </c>
      <c r="T152" s="8">
        <f>'Handel und öffentliche'!T158+Landwirtschaft!T158+Fischerei!T158</f>
        <v>10868.456000000002</v>
      </c>
      <c r="U152" s="8">
        <f>'Handel und öffentliche'!U158+Landwirtschaft!U158+Fischerei!U158</f>
        <v>9829.0489999999991</v>
      </c>
      <c r="V152" s="8">
        <f>'Handel und öffentliche'!V158+Landwirtschaft!V158+Fischerei!V158</f>
        <v>9147.2179999999989</v>
      </c>
      <c r="W152" s="8">
        <f>'Handel und öffentliche'!W158+Landwirtschaft!W158+Fischerei!W158</f>
        <v>9886.5339999999997</v>
      </c>
      <c r="X152" s="8">
        <f>'Handel und öffentliche'!X158+Landwirtschaft!X158+Fischerei!X158</f>
        <v>9331.9120000000003</v>
      </c>
      <c r="Y152" s="8">
        <f>'Handel und öffentliche'!Y158+Landwirtschaft!Y158+Fischerei!Y158</f>
        <v>8579.9150000000009</v>
      </c>
      <c r="Z152" s="8">
        <f>'Handel und öffentliche'!Z158+Landwirtschaft!Z158+Fischerei!Z158</f>
        <v>8231.2010000000009</v>
      </c>
      <c r="AA152" s="8">
        <f>'Handel und öffentliche'!AA158+Landwirtschaft!AA158+Fischerei!AA158</f>
        <v>7813.576</v>
      </c>
      <c r="AB152" s="8">
        <f>'Handel und öffentliche'!AB158+Landwirtschaft!AB158+Fischerei!AB158</f>
        <v>7190.8310000000001</v>
      </c>
      <c r="AC152" s="8">
        <f>'Handel und öffentliche'!AC158+Landwirtschaft!AC158+Fischerei!AC158</f>
        <v>6982.0969999999998</v>
      </c>
      <c r="AD152" s="8">
        <f>'Handel und öffentliche'!AD158+Landwirtschaft!AD158+Fischerei!AD158</f>
        <v>6537.0059999999994</v>
      </c>
      <c r="AE152" s="8">
        <f>'Handel und öffentliche'!AE158+Landwirtschaft!AE158+Fischerei!AE158</f>
        <v>6255.1710000000003</v>
      </c>
      <c r="AF152" s="8">
        <f>'Handel und öffentliche'!AF158+Landwirtschaft!AF158+Fischerei!AF158</f>
        <v>6328.84</v>
      </c>
    </row>
    <row r="153" spans="1:32" x14ac:dyDescent="0.25">
      <c r="A153" s="6" t="s">
        <v>33</v>
      </c>
      <c r="B153" s="6" t="s">
        <v>46</v>
      </c>
      <c r="C153" s="8">
        <f>'Handel und öffentliche'!C159+Landwirtschaft!C159+Fischerei!C159</f>
        <v>3841.9449999999997</v>
      </c>
      <c r="D153" s="8">
        <f>'Handel und öffentliche'!D159+Landwirtschaft!D159+Fischerei!D159</f>
        <v>3826.3889999999997</v>
      </c>
      <c r="E153" s="8">
        <f>'Handel und öffentliche'!E159+Landwirtschaft!E159+Fischerei!E159</f>
        <v>3791.3879999999999</v>
      </c>
      <c r="F153" s="8">
        <f>'Handel und öffentliche'!F159+Landwirtschaft!F159+Fischerei!F159</f>
        <v>3818.6109999999999</v>
      </c>
      <c r="G153" s="8">
        <f>'Handel und öffentliche'!G159+Landwirtschaft!G159+Fischerei!G159</f>
        <v>3659.4449999999997</v>
      </c>
      <c r="H153" s="8">
        <f>'Handel und öffentliche'!H159+Landwirtschaft!H159+Fischerei!H159</f>
        <v>3733.6109999999999</v>
      </c>
      <c r="I153" s="8">
        <f>'Handel und öffentliche'!I159+Landwirtschaft!I159+Fischerei!I159</f>
        <v>3954.1669999999999</v>
      </c>
      <c r="J153" s="8">
        <f>'Handel und öffentliche'!J159+Landwirtschaft!J159+Fischerei!J159</f>
        <v>3880.5549999999998</v>
      </c>
      <c r="K153" s="8">
        <f>'Handel und öffentliche'!K159+Landwirtschaft!K159+Fischerei!K159</f>
        <v>3865</v>
      </c>
      <c r="L153" s="8">
        <f>'Handel und öffentliche'!L159+Landwirtschaft!L159+Fischerei!L159</f>
        <v>3090</v>
      </c>
      <c r="M153" s="8">
        <f>'Handel und öffentliche'!M159+Landwirtschaft!M159+Fischerei!M159</f>
        <v>3940.8330000000001</v>
      </c>
      <c r="N153" s="8">
        <f>'Handel und öffentliche'!N159+Landwirtschaft!N159+Fischerei!N159</f>
        <v>3840</v>
      </c>
      <c r="O153" s="8">
        <f>'Handel und öffentliche'!O159+Landwirtschaft!O159+Fischerei!O159</f>
        <v>3507.7779999999998</v>
      </c>
      <c r="P153" s="8">
        <f>'Handel und öffentliche'!P159+Landwirtschaft!P159+Fischerei!P159</f>
        <v>3611.1109999999999</v>
      </c>
      <c r="Q153" s="8">
        <f>'Handel und öffentliche'!Q159+Landwirtschaft!Q159+Fischerei!Q159</f>
        <v>4171.9439999999995</v>
      </c>
      <c r="R153" s="8">
        <f>'Handel und öffentliche'!R159+Landwirtschaft!R159+Fischerei!R159</f>
        <v>1489.925</v>
      </c>
      <c r="S153" s="8">
        <f>'Handel und öffentliche'!S159+Landwirtschaft!S159+Fischerei!S159</f>
        <v>1307.019</v>
      </c>
      <c r="T153" s="8">
        <f>'Handel und öffentliche'!T159+Landwirtschaft!T159+Fischerei!T159</f>
        <v>1544.9070000000002</v>
      </c>
      <c r="U153" s="8">
        <f>'Handel und öffentliche'!U159+Landwirtschaft!U159+Fischerei!U159</f>
        <v>1697.317</v>
      </c>
      <c r="V153" s="8">
        <f>'Handel und öffentliche'!V159+Landwirtschaft!V159+Fischerei!V159</f>
        <v>1488.3600000000001</v>
      </c>
      <c r="W153" s="8">
        <f>'Handel und öffentliche'!W159+Landwirtschaft!W159+Fischerei!W159</f>
        <v>1644.4490000000001</v>
      </c>
      <c r="X153" s="8">
        <f>'Handel und öffentliche'!X159+Landwirtschaft!X159+Fischerei!X159</f>
        <v>1728.2220000000002</v>
      </c>
      <c r="Y153" s="8">
        <f>'Handel und öffentliche'!Y159+Landwirtschaft!Y159+Fischerei!Y159</f>
        <v>1979.414</v>
      </c>
      <c r="Z153" s="8">
        <f>'Handel und öffentliche'!Z159+Landwirtschaft!Z159+Fischerei!Z159</f>
        <v>2155.0369999999998</v>
      </c>
      <c r="AA153" s="8">
        <f>'Handel und öffentliche'!AA159+Landwirtschaft!AA159+Fischerei!AA159</f>
        <v>2578.5430000000001</v>
      </c>
      <c r="AB153" s="8">
        <f>'Handel und öffentliche'!AB159+Landwirtschaft!AB159+Fischerei!AB159</f>
        <v>2670.7710000000002</v>
      </c>
      <c r="AC153" s="8">
        <f>'Handel und öffentliche'!AC159+Landwirtschaft!AC159+Fischerei!AC159</f>
        <v>3353.4810000000002</v>
      </c>
      <c r="AD153" s="8">
        <f>'Handel und öffentliche'!AD159+Landwirtschaft!AD159+Fischerei!AD159</f>
        <v>3829.049</v>
      </c>
      <c r="AE153" s="8">
        <f>'Handel und öffentliche'!AE159+Landwirtschaft!AE159+Fischerei!AE159</f>
        <v>3927.1579999999999</v>
      </c>
      <c r="AF153" s="8">
        <f>'Handel und öffentliche'!AF159+Landwirtschaft!AF159+Fischerei!AF159</f>
        <v>3825.2889999999998</v>
      </c>
    </row>
    <row r="154" spans="1:32" x14ac:dyDescent="0.25">
      <c r="A154" s="6" t="s">
        <v>33</v>
      </c>
      <c r="B154" s="6" t="s">
        <v>47</v>
      </c>
      <c r="C154" s="8">
        <f>'Handel und öffentliche'!C160+Landwirtschaft!C160+Fischerei!C160</f>
        <v>25823</v>
      </c>
      <c r="D154" s="8">
        <f>'Handel und öffentliche'!D160+Landwirtschaft!D160+Fischerei!D160</f>
        <v>26657</v>
      </c>
      <c r="E154" s="8">
        <f>'Handel und öffentliche'!E160+Landwirtschaft!E160+Fischerei!E160</f>
        <v>26738</v>
      </c>
      <c r="F154" s="8">
        <f>'Handel und öffentliche'!F160+Landwirtschaft!F160+Fischerei!F160</f>
        <v>26771</v>
      </c>
      <c r="G154" s="8">
        <f>'Handel und öffentliche'!G160+Landwirtschaft!G160+Fischerei!G160</f>
        <v>27009</v>
      </c>
      <c r="H154" s="8">
        <f>'Handel und öffentliche'!H160+Landwirtschaft!H160+Fischerei!H160</f>
        <v>27447</v>
      </c>
      <c r="I154" s="8">
        <f>'Handel und öffentliche'!I160+Landwirtschaft!I160+Fischerei!I160</f>
        <v>27447</v>
      </c>
      <c r="J154" s="8">
        <f>'Handel und öffentliche'!J160+Landwirtschaft!J160+Fischerei!J160</f>
        <v>26335</v>
      </c>
      <c r="K154" s="8">
        <f>'Handel und öffentliche'!K160+Landwirtschaft!K160+Fischerei!K160</f>
        <v>26778</v>
      </c>
      <c r="L154" s="8">
        <f>'Handel und öffentliche'!L160+Landwirtschaft!L160+Fischerei!L160</f>
        <v>27430</v>
      </c>
      <c r="M154" s="8">
        <f>'Handel und öffentliche'!M160+Landwirtschaft!M160+Fischerei!M160</f>
        <v>26573</v>
      </c>
      <c r="N154" s="8">
        <f>'Handel und öffentliche'!N160+Landwirtschaft!N160+Fischerei!N160</f>
        <v>29344</v>
      </c>
      <c r="O154" s="8">
        <f>'Handel und öffentliche'!O160+Landwirtschaft!O160+Fischerei!O160</f>
        <v>29314</v>
      </c>
      <c r="P154" s="8">
        <f>'Handel und öffentliche'!P160+Landwirtschaft!P160+Fischerei!P160</f>
        <v>28500</v>
      </c>
      <c r="Q154" s="8">
        <f>'Handel und öffentliche'!Q160+Landwirtschaft!Q160+Fischerei!Q160</f>
        <v>28803</v>
      </c>
      <c r="R154" s="8">
        <f>'Handel und öffentliche'!R160+Landwirtschaft!R160+Fischerei!R160</f>
        <v>27659</v>
      </c>
      <c r="S154" s="8">
        <f>'Handel und öffentliche'!S160+Landwirtschaft!S160+Fischerei!S160</f>
        <v>29089</v>
      </c>
      <c r="T154" s="8">
        <f>'Handel und öffentliche'!T160+Landwirtschaft!T160+Fischerei!T160</f>
        <v>30532</v>
      </c>
      <c r="U154" s="8">
        <f>'Handel und öffentliche'!U160+Landwirtschaft!U160+Fischerei!U160</f>
        <v>29684</v>
      </c>
      <c r="V154" s="8">
        <f>'Handel und öffentliche'!V160+Landwirtschaft!V160+Fischerei!V160</f>
        <v>28571</v>
      </c>
      <c r="W154" s="8">
        <f>'Handel und öffentliche'!W160+Landwirtschaft!W160+Fischerei!W160</f>
        <v>28445</v>
      </c>
      <c r="X154" s="8">
        <f>'Handel und öffentliche'!X160+Landwirtschaft!X160+Fischerei!X160</f>
        <v>25832</v>
      </c>
      <c r="Y154" s="8">
        <f>'Handel und öffentliche'!Y160+Landwirtschaft!Y160+Fischerei!Y160</f>
        <v>26615</v>
      </c>
      <c r="Z154" s="8">
        <f>'Handel und öffentliche'!Z160+Landwirtschaft!Z160+Fischerei!Z160</f>
        <v>26748</v>
      </c>
      <c r="AA154" s="8">
        <f>'Handel und öffentliche'!AA160+Landwirtschaft!AA160+Fischerei!AA160</f>
        <v>27546</v>
      </c>
      <c r="AB154" s="8">
        <f>'Handel und öffentliche'!AB160+Landwirtschaft!AB160+Fischerei!AB160</f>
        <v>28996</v>
      </c>
      <c r="AC154" s="8">
        <f>'Handel und öffentliche'!AC160+Landwirtschaft!AC160+Fischerei!AC160</f>
        <v>30024</v>
      </c>
      <c r="AD154" s="8">
        <f>'Handel und öffentliche'!AD160+Landwirtschaft!AD160+Fischerei!AD160</f>
        <v>28707</v>
      </c>
      <c r="AE154" s="8">
        <f>'Handel und öffentliche'!AE160+Landwirtschaft!AE160+Fischerei!AE160</f>
        <v>29202</v>
      </c>
      <c r="AF154" s="8">
        <f>'Handel und öffentliche'!AF160+Landwirtschaft!AF160+Fischerei!AF160</f>
        <v>28483</v>
      </c>
    </row>
    <row r="155" spans="1:32" x14ac:dyDescent="0.25">
      <c r="A155" s="6" t="s">
        <v>34</v>
      </c>
      <c r="B155" s="6" t="s">
        <v>42</v>
      </c>
      <c r="C155" s="8">
        <f>'Handel und öffentliche'!C161+Landwirtschaft!C161+Fischerei!C161</f>
        <v>164861.46</v>
      </c>
      <c r="D155" s="8">
        <f>'Handel und öffentliche'!D161+Landwirtschaft!D161+Fischerei!D161</f>
        <v>172091.88799999998</v>
      </c>
      <c r="E155" s="8">
        <f>'Handel und öffentliche'!E161+Landwirtschaft!E161+Fischerei!E161</f>
        <v>176906.611</v>
      </c>
      <c r="F155" s="8">
        <f>'Handel und öffentliche'!F161+Landwirtschaft!F161+Fischerei!F161</f>
        <v>170565.861</v>
      </c>
      <c r="G155" s="8">
        <f>'Handel und öffentliche'!G161+Landwirtschaft!G161+Fischerei!G161</f>
        <v>202396.76200000002</v>
      </c>
      <c r="H155" s="8">
        <f>'Handel und öffentliche'!H161+Landwirtschaft!H161+Fischerei!H161</f>
        <v>204722.72999999998</v>
      </c>
      <c r="I155" s="8">
        <f>'Handel und öffentliche'!I161+Landwirtschaft!I161+Fischerei!I161</f>
        <v>213120.674</v>
      </c>
      <c r="J155" s="8">
        <f>'Handel und öffentliche'!J161+Landwirtschaft!J161+Fischerei!J161</f>
        <v>211599.12700000001</v>
      </c>
      <c r="K155" s="8">
        <f>'Handel und öffentliche'!K161+Landwirtschaft!K161+Fischerei!K161</f>
        <v>211023.79199999999</v>
      </c>
      <c r="L155" s="8">
        <f>'Handel und öffentliche'!L161+Landwirtschaft!L161+Fischerei!L161</f>
        <v>212162.94500000001</v>
      </c>
      <c r="M155" s="8">
        <f>'Handel und öffentliche'!M161+Landwirtschaft!M161+Fischerei!M161</f>
        <v>209541.05599999998</v>
      </c>
      <c r="N155" s="8">
        <f>'Handel und öffentliche'!N161+Landwirtschaft!N161+Fischerei!N161</f>
        <v>218062.25</v>
      </c>
      <c r="O155" s="8">
        <f>'Handel und öffentliche'!O161+Landwirtschaft!O161+Fischerei!O161</f>
        <v>200389.95499999999</v>
      </c>
      <c r="P155" s="8">
        <f>'Handel und öffentliche'!P161+Landwirtschaft!P161+Fischerei!P161</f>
        <v>194579.89</v>
      </c>
      <c r="Q155" s="8">
        <f>'Handel und öffentliche'!Q161+Landwirtschaft!Q161+Fischerei!Q161</f>
        <v>201599.47</v>
      </c>
      <c r="R155" s="8">
        <f>'Handel und öffentliche'!R161+Landwirtschaft!R161+Fischerei!R161</f>
        <v>205742.91900000002</v>
      </c>
      <c r="S155" s="8">
        <f>'Handel und öffentliche'!S161+Landwirtschaft!S161+Fischerei!S161</f>
        <v>195174.80499999999</v>
      </c>
      <c r="T155" s="8">
        <f>'Handel und öffentliche'!T161+Landwirtschaft!T161+Fischerei!T161</f>
        <v>191387.40400000001</v>
      </c>
      <c r="U155" s="8">
        <f>'Handel und öffentliche'!U161+Landwirtschaft!U161+Fischerei!U161</f>
        <v>207601.27100000001</v>
      </c>
      <c r="V155" s="8">
        <f>'Handel und öffentliche'!V161+Landwirtschaft!V161+Fischerei!V161</f>
        <v>192844.976</v>
      </c>
      <c r="W155" s="8">
        <f>'Handel und öffentliche'!W161+Landwirtschaft!W161+Fischerei!W161</f>
        <v>203774.59099999999</v>
      </c>
      <c r="X155" s="8">
        <f>'Handel und öffentliche'!X161+Landwirtschaft!X161+Fischerei!X161</f>
        <v>188234.64499999999</v>
      </c>
      <c r="Y155" s="8">
        <f>'Handel und öffentliche'!Y161+Landwirtschaft!Y161+Fischerei!Y161</f>
        <v>200163.93799999999</v>
      </c>
      <c r="Z155" s="8">
        <f>'Handel und öffentliche'!Z161+Landwirtschaft!Z161+Fischerei!Z161</f>
        <v>205532.82800000001</v>
      </c>
      <c r="AA155" s="8">
        <f>'Handel und öffentliche'!AA161+Landwirtschaft!AA161+Fischerei!AA161</f>
        <v>194281.91700000002</v>
      </c>
      <c r="AB155" s="8">
        <f>'Handel und öffentliche'!AB161+Landwirtschaft!AB161+Fischerei!AB161</f>
        <v>207094.39200000002</v>
      </c>
      <c r="AC155" s="8">
        <f>'Handel und öffentliche'!AC161+Landwirtschaft!AC161+Fischerei!AC161</f>
        <v>227075.50599999999</v>
      </c>
      <c r="AD155" s="8">
        <f>'Handel und öffentliche'!AD161+Landwirtschaft!AD161+Fischerei!AD161</f>
        <v>224491.50900000002</v>
      </c>
      <c r="AE155" s="8">
        <f>'Handel und öffentliche'!AE161+Landwirtschaft!AE161+Fischerei!AE161</f>
        <v>226626.91900000002</v>
      </c>
      <c r="AF155" s="8" t="e">
        <f>'Handel und öffentliche'!AF161+Landwirtschaft!AF161+Fischerei!AF161</f>
        <v>#VALUE!</v>
      </c>
    </row>
    <row r="156" spans="1:32" x14ac:dyDescent="0.25">
      <c r="A156" s="6" t="s">
        <v>34</v>
      </c>
      <c r="B156" s="6" t="s">
        <v>43</v>
      </c>
      <c r="C156" s="8">
        <f>'Handel und öffentliche'!C162+Landwirtschaft!C162+Fischerei!C162</f>
        <v>10669.376999999999</v>
      </c>
      <c r="D156" s="8">
        <f>'Handel und öffentliche'!D162+Landwirtschaft!D162+Fischerei!D162</f>
        <v>9931.9710000000014</v>
      </c>
      <c r="E156" s="8">
        <f>'Handel und öffentliche'!E162+Landwirtschaft!E162+Fischerei!E162</f>
        <v>7203.75</v>
      </c>
      <c r="F156" s="8">
        <f>'Handel und öffentliche'!F162+Landwirtschaft!F162+Fischerei!F162</f>
        <v>4433.3330000000005</v>
      </c>
      <c r="G156" s="8">
        <f>'Handel und öffentliche'!G162+Landwirtschaft!G162+Fischerei!G162</f>
        <v>3673.1219999999998</v>
      </c>
      <c r="H156" s="8">
        <f>'Handel und öffentliche'!H162+Landwirtschaft!H162+Fischerei!H162</f>
        <v>2660.3700000000003</v>
      </c>
      <c r="I156" s="8">
        <f>'Handel und öffentliche'!I162+Landwirtschaft!I162+Fischerei!I162</f>
        <v>2426.5909999999999</v>
      </c>
      <c r="J156" s="8">
        <f>'Handel und öffentliche'!J162+Landwirtschaft!J162+Fischerei!J162</f>
        <v>2517.712</v>
      </c>
      <c r="K156" s="8">
        <f>'Handel und öffentliche'!K162+Landwirtschaft!K162+Fischerei!K162</f>
        <v>2247.0140000000001</v>
      </c>
      <c r="L156" s="8">
        <f>'Handel und öffentliche'!L162+Landwirtschaft!L162+Fischerei!L162</f>
        <v>1678.3330000000001</v>
      </c>
      <c r="M156" s="8">
        <f>'Handel und öffentliche'!M162+Landwirtschaft!M162+Fischerei!M162</f>
        <v>511.83399999999995</v>
      </c>
      <c r="N156" s="8">
        <f>'Handel und öffentliche'!N162+Landwirtschaft!N162+Fischerei!N162</f>
        <v>399.55500000000001</v>
      </c>
      <c r="O156" s="8">
        <f>'Handel und öffentliche'!O162+Landwirtschaft!O162+Fischerei!O162</f>
        <v>181.59399999999999</v>
      </c>
      <c r="P156" s="8">
        <f>'Handel und öffentliche'!P162+Landwirtschaft!P162+Fischerei!P162</f>
        <v>207.14100000000002</v>
      </c>
      <c r="Q156" s="8">
        <f>'Handel und öffentliche'!Q162+Landwirtschaft!Q162+Fischerei!Q162</f>
        <v>222.09799999999998</v>
      </c>
      <c r="R156" s="8">
        <f>'Handel und öffentliche'!R162+Landwirtschaft!R162+Fischerei!R162</f>
        <v>447.71800000000002</v>
      </c>
      <c r="S156" s="8">
        <f>'Handel und öffentliche'!S162+Landwirtschaft!S162+Fischerei!S162</f>
        <v>249.983</v>
      </c>
      <c r="T156" s="8">
        <f>'Handel und öffentliche'!T162+Landwirtschaft!T162+Fischerei!T162</f>
        <v>198.6</v>
      </c>
      <c r="U156" s="8">
        <f>'Handel und öffentliche'!U162+Landwirtschaft!U162+Fischerei!U162</f>
        <v>232.035</v>
      </c>
      <c r="V156" s="8">
        <f>'Handel und öffentliche'!V162+Landwirtschaft!V162+Fischerei!V162</f>
        <v>597.99199999999996</v>
      </c>
      <c r="W156" s="8">
        <f>'Handel und öffentliche'!W162+Landwirtschaft!W162+Fischerei!W162</f>
        <v>271.21499999999997</v>
      </c>
      <c r="X156" s="8">
        <f>'Handel und öffentliche'!X162+Landwirtschaft!X162+Fischerei!X162</f>
        <v>264.90600000000001</v>
      </c>
      <c r="Y156" s="8">
        <f>'Handel und öffentliche'!Y162+Landwirtschaft!Y162+Fischerei!Y162</f>
        <v>148.965</v>
      </c>
      <c r="Z156" s="8">
        <f>'Handel und öffentliche'!Z162+Landwirtschaft!Z162+Fischerei!Z162</f>
        <v>242.31100000000001</v>
      </c>
      <c r="AA156" s="8">
        <f>'Handel und öffentliche'!AA162+Landwirtschaft!AA162+Fischerei!AA162</f>
        <v>241.15100000000001</v>
      </c>
      <c r="AB156" s="8">
        <f>'Handel und öffentliche'!AB162+Landwirtschaft!AB162+Fischerei!AB162</f>
        <v>257.834</v>
      </c>
      <c r="AC156" s="8">
        <f>'Handel und öffentliche'!AC162+Landwirtschaft!AC162+Fischerei!AC162</f>
        <v>265.21899999999999</v>
      </c>
      <c r="AD156" s="8">
        <f>'Handel und öffentliche'!AD162+Landwirtschaft!AD162+Fischerei!AD162</f>
        <v>237.417</v>
      </c>
      <c r="AE156" s="8">
        <f>'Handel und öffentliche'!AE162+Landwirtschaft!AE162+Fischerei!AE162</f>
        <v>235.21299999999999</v>
      </c>
      <c r="AF156" s="8" t="e">
        <f>'Handel und öffentliche'!AF162+Landwirtschaft!AF162+Fischerei!AF162</f>
        <v>#VALUE!</v>
      </c>
    </row>
    <row r="157" spans="1:32" x14ac:dyDescent="0.25">
      <c r="A157" s="6" t="s">
        <v>34</v>
      </c>
      <c r="B157" s="6" t="s">
        <v>44</v>
      </c>
      <c r="C157" s="8">
        <f>'Handel und öffentliche'!C163+Landwirtschaft!C163+Fischerei!C163</f>
        <v>32662.25</v>
      </c>
      <c r="D157" s="8">
        <f>'Handel und öffentliche'!D163+Landwirtschaft!D163+Fischerei!D163</f>
        <v>36900.75</v>
      </c>
      <c r="E157" s="8">
        <f>'Handel und öffentliche'!E163+Landwirtschaft!E163+Fischerei!E163</f>
        <v>40592.75</v>
      </c>
      <c r="F157" s="8">
        <f>'Handel und öffentliche'!F163+Landwirtschaft!F163+Fischerei!F163</f>
        <v>36001.75</v>
      </c>
      <c r="G157" s="8">
        <f>'Handel und öffentliche'!G163+Landwirtschaft!G163+Fischerei!G163</f>
        <v>71448.25</v>
      </c>
      <c r="H157" s="8">
        <f>'Handel und öffentliche'!H163+Landwirtschaft!H163+Fischerei!H163</f>
        <v>74922.25</v>
      </c>
      <c r="I157" s="8">
        <f>'Handel und öffentliche'!I163+Landwirtschaft!I163+Fischerei!I163</f>
        <v>81503.75</v>
      </c>
      <c r="J157" s="8">
        <f>'Handel und öffentliche'!J163+Landwirtschaft!J163+Fischerei!J163</f>
        <v>81115.25</v>
      </c>
      <c r="K157" s="8">
        <f>'Handel und öffentliche'!K163+Landwirtschaft!K163+Fischerei!K163</f>
        <v>84286</v>
      </c>
      <c r="L157" s="8">
        <f>'Handel und öffentliche'!L163+Landwirtschaft!L163+Fischerei!L163</f>
        <v>72927</v>
      </c>
      <c r="M157" s="8">
        <f>'Handel und öffentliche'!M163+Landwirtschaft!M163+Fischerei!M163</f>
        <v>74061</v>
      </c>
      <c r="N157" s="8">
        <f>'Handel und öffentliche'!N163+Landwirtschaft!N163+Fischerei!N163</f>
        <v>77093</v>
      </c>
      <c r="O157" s="8">
        <f>'Handel und öffentliche'!O163+Landwirtschaft!O163+Fischerei!O163</f>
        <v>73411.25</v>
      </c>
      <c r="P157" s="8">
        <f>'Handel und öffentliche'!P163+Landwirtschaft!P163+Fischerei!P163</f>
        <v>77600.5</v>
      </c>
      <c r="Q157" s="8">
        <f>'Handel und öffentliche'!Q163+Landwirtschaft!Q163+Fischerei!Q163</f>
        <v>82695.5</v>
      </c>
      <c r="R157" s="8">
        <f>'Handel und öffentliche'!R163+Landwirtschaft!R163+Fischerei!R163</f>
        <v>81699.75</v>
      </c>
      <c r="S157" s="8">
        <f>'Handel und öffentliche'!S163+Landwirtschaft!S163+Fischerei!S163</f>
        <v>73880</v>
      </c>
      <c r="T157" s="8">
        <f>'Handel und öffentliche'!T163+Landwirtschaft!T163+Fischerei!T163</f>
        <v>69786.75</v>
      </c>
      <c r="U157" s="8">
        <f>'Handel und öffentliche'!U163+Landwirtschaft!U163+Fischerei!U163</f>
        <v>83716.75</v>
      </c>
      <c r="V157" s="8">
        <f>'Handel und öffentliche'!V163+Landwirtschaft!V163+Fischerei!V163</f>
        <v>74848.25</v>
      </c>
      <c r="W157" s="8">
        <f>'Handel und öffentliche'!W163+Landwirtschaft!W163+Fischerei!W163</f>
        <v>82437</v>
      </c>
      <c r="X157" s="8">
        <f>'Handel und öffentliche'!X163+Landwirtschaft!X163+Fischerei!X163</f>
        <v>68029.5</v>
      </c>
      <c r="Y157" s="8">
        <f>'Handel und öffentliche'!Y163+Landwirtschaft!Y163+Fischerei!Y163</f>
        <v>79035</v>
      </c>
      <c r="Z157" s="8">
        <f>'Handel und öffentliche'!Z163+Landwirtschaft!Z163+Fischerei!Z163</f>
        <v>81560.5</v>
      </c>
      <c r="AA157" s="8">
        <f>'Handel und öffentliche'!AA163+Landwirtschaft!AA163+Fischerei!AA163</f>
        <v>68610.672999999995</v>
      </c>
      <c r="AB157" s="8">
        <f>'Handel und öffentliche'!AB163+Landwirtschaft!AB163+Fischerei!AB163</f>
        <v>73683.430999999997</v>
      </c>
      <c r="AC157" s="8">
        <f>'Handel und öffentliche'!AC163+Landwirtschaft!AC163+Fischerei!AC163</f>
        <v>75479.383000000002</v>
      </c>
      <c r="AD157" s="8">
        <f>'Handel und öffentliche'!AD163+Landwirtschaft!AD163+Fischerei!AD163</f>
        <v>72906.051000000007</v>
      </c>
      <c r="AE157" s="8">
        <f>'Handel und öffentliche'!AE163+Landwirtschaft!AE163+Fischerei!AE163</f>
        <v>75217.399000000005</v>
      </c>
      <c r="AF157" s="8" t="e">
        <f>'Handel und öffentliche'!AF163+Landwirtschaft!AF163+Fischerei!AF163</f>
        <v>#VALUE!</v>
      </c>
    </row>
    <row r="158" spans="1:32" x14ac:dyDescent="0.25">
      <c r="A158" s="6" t="s">
        <v>34</v>
      </c>
      <c r="B158" s="6" t="s">
        <v>45</v>
      </c>
      <c r="C158" s="8">
        <f>'Handel und öffentliche'!C164+Landwirtschaft!C164+Fischerei!C164</f>
        <v>45525.832999999999</v>
      </c>
      <c r="D158" s="8">
        <f>'Handel und öffentliche'!D164+Landwirtschaft!D164+Fischerei!D164</f>
        <v>45779.555</v>
      </c>
      <c r="E158" s="8">
        <f>'Handel und öffentliche'!E164+Landwirtschaft!E164+Fischerei!E164</f>
        <v>46275.945</v>
      </c>
      <c r="F158" s="8">
        <f>'Handel und öffentliche'!F164+Landwirtschaft!F164+Fischerei!F164</f>
        <v>47292.388999999996</v>
      </c>
      <c r="G158" s="8">
        <f>'Handel und öffentliche'!G164+Landwirtschaft!G164+Fischerei!G164</f>
        <v>44733.444000000003</v>
      </c>
      <c r="H158" s="8">
        <f>'Handel und öffentliche'!H164+Landwirtschaft!H164+Fischerei!H164</f>
        <v>41525.5</v>
      </c>
      <c r="I158" s="8">
        <f>'Handel und öffentliche'!I164+Landwirtschaft!I164+Fischerei!I164</f>
        <v>40169.777999999998</v>
      </c>
      <c r="J158" s="8">
        <f>'Handel und öffentliche'!J164+Landwirtschaft!J164+Fischerei!J164</f>
        <v>34666.610999999997</v>
      </c>
      <c r="K158" s="8">
        <f>'Handel und öffentliche'!K164+Landwirtschaft!K164+Fischerei!K164</f>
        <v>32192.444</v>
      </c>
      <c r="L158" s="8">
        <f>'Handel und öffentliche'!L164+Landwirtschaft!L164+Fischerei!L164</f>
        <v>27560.277999999998</v>
      </c>
      <c r="M158" s="8">
        <f>'Handel und öffentliche'!M164+Landwirtschaft!M164+Fischerei!M164</f>
        <v>23441.611000000001</v>
      </c>
      <c r="N158" s="8">
        <f>'Handel und öffentliche'!N164+Landwirtschaft!N164+Fischerei!N164</f>
        <v>27164.417000000001</v>
      </c>
      <c r="O158" s="8">
        <f>'Handel und öffentliche'!O164+Landwirtschaft!O164+Fischerei!O164</f>
        <v>18653.5</v>
      </c>
      <c r="P158" s="8">
        <f>'Handel und öffentliche'!P164+Landwirtschaft!P164+Fischerei!P164</f>
        <v>11542.75</v>
      </c>
      <c r="Q158" s="8">
        <f>'Handel und öffentliche'!Q164+Landwirtschaft!Q164+Fischerei!Q164</f>
        <v>13122.093999999999</v>
      </c>
      <c r="R158" s="8">
        <f>'Handel und öffentliche'!R164+Landwirtschaft!R164+Fischerei!R164</f>
        <v>14164.341</v>
      </c>
      <c r="S158" s="8">
        <f>'Handel und öffentliche'!S164+Landwirtschaft!S164+Fischerei!S164</f>
        <v>13028.933000000001</v>
      </c>
      <c r="T158" s="8">
        <f>'Handel und öffentliche'!T164+Landwirtschaft!T164+Fischerei!T164</f>
        <v>13066.109</v>
      </c>
      <c r="U158" s="8">
        <f>'Handel und öffentliche'!U164+Landwirtschaft!U164+Fischerei!U164</f>
        <v>12885.54</v>
      </c>
      <c r="V158" s="8">
        <f>'Handel und öffentliche'!V164+Landwirtschaft!V164+Fischerei!V164</f>
        <v>11148.297999999999</v>
      </c>
      <c r="W158" s="8">
        <f>'Handel und öffentliche'!W164+Landwirtschaft!W164+Fischerei!W164</f>
        <v>12010.166999999999</v>
      </c>
      <c r="X158" s="8">
        <f>'Handel und öffentliche'!X164+Landwirtschaft!X164+Fischerei!X164</f>
        <v>12995.646999999999</v>
      </c>
      <c r="Y158" s="8">
        <f>'Handel und öffentliche'!Y164+Landwirtschaft!Y164+Fischerei!Y164</f>
        <v>12779.240999999998</v>
      </c>
      <c r="Z158" s="8">
        <f>'Handel und öffentliche'!Z164+Landwirtschaft!Z164+Fischerei!Z164</f>
        <v>12444.113999999998</v>
      </c>
      <c r="AA158" s="8">
        <f>'Handel und öffentliche'!AA164+Landwirtschaft!AA164+Fischerei!AA164</f>
        <v>16069.035</v>
      </c>
      <c r="AB158" s="8">
        <f>'Handel und öffentliche'!AB164+Landwirtschaft!AB164+Fischerei!AB164</f>
        <v>18196.087</v>
      </c>
      <c r="AC158" s="8">
        <f>'Handel und öffentliche'!AC164+Landwirtschaft!AC164+Fischerei!AC164</f>
        <v>36262.258000000002</v>
      </c>
      <c r="AD158" s="8">
        <f>'Handel und öffentliche'!AD164+Landwirtschaft!AD164+Fischerei!AD164</f>
        <v>36747.967000000004</v>
      </c>
      <c r="AE158" s="8">
        <f>'Handel und öffentliche'!AE164+Landwirtschaft!AE164+Fischerei!AE164</f>
        <v>36254.483999999997</v>
      </c>
      <c r="AF158" s="8" t="e">
        <f>'Handel und öffentliche'!AF164+Landwirtschaft!AF164+Fischerei!AF164</f>
        <v>#VALUE!</v>
      </c>
    </row>
    <row r="159" spans="1:32" x14ac:dyDescent="0.25">
      <c r="A159" s="6" t="s">
        <v>34</v>
      </c>
      <c r="B159" s="6" t="s">
        <v>46</v>
      </c>
      <c r="C159" s="8">
        <f>'Handel und öffentliche'!C165+Landwirtschaft!C165+Fischerei!C165</f>
        <v>1212.778</v>
      </c>
      <c r="D159" s="8">
        <f>'Handel und öffentliche'!D165+Landwirtschaft!D165+Fischerei!D165</f>
        <v>1296.3889999999999</v>
      </c>
      <c r="E159" s="8">
        <f>'Handel und öffentliche'!E165+Landwirtschaft!E165+Fischerei!E165</f>
        <v>1296.3889999999999</v>
      </c>
      <c r="F159" s="8">
        <f>'Handel und öffentliche'!F165+Landwirtschaft!F165+Fischerei!F165</f>
        <v>1202.222</v>
      </c>
      <c r="G159" s="8">
        <f>'Handel und öffentliche'!G165+Landwirtschaft!G165+Fischerei!G165</f>
        <v>1390.5549999999998</v>
      </c>
      <c r="H159" s="8">
        <f>'Handel und öffentliche'!H165+Landwirtschaft!H165+Fischerei!H165</f>
        <v>1463.8890000000001</v>
      </c>
      <c r="I159" s="8">
        <f>'Handel und öffentliche'!I165+Landwirtschaft!I165+Fischerei!I165</f>
        <v>1463.8890000000001</v>
      </c>
      <c r="J159" s="8">
        <f>'Handel und öffentliche'!J165+Landwirtschaft!J165+Fischerei!J165</f>
        <v>1453.6109999999999</v>
      </c>
      <c r="K159" s="8">
        <f>'Handel und öffentliche'!K165+Landwirtschaft!K165+Fischerei!K165</f>
        <v>1276.3879999999999</v>
      </c>
      <c r="L159" s="8">
        <f>'Handel und öffentliche'!L165+Landwirtschaft!L165+Fischerei!L165</f>
        <v>1276.3879999999999</v>
      </c>
      <c r="M159" s="8">
        <f>'Handel und öffentliche'!M165+Landwirtschaft!M165+Fischerei!M165</f>
        <v>1213.6109999999999</v>
      </c>
      <c r="N159" s="8">
        <f>'Handel und öffentliche'!N165+Landwirtschaft!N165+Fischerei!N165</f>
        <v>1295</v>
      </c>
      <c r="O159" s="8">
        <f>'Handel und öffentliche'!O165+Landwirtschaft!O165+Fischerei!O165</f>
        <v>1399.444</v>
      </c>
      <c r="P159" s="8">
        <f>'Handel und öffentliche'!P165+Landwirtschaft!P165+Fischerei!P165</f>
        <v>1390</v>
      </c>
      <c r="Q159" s="8">
        <f>'Handel und öffentliche'!Q165+Landwirtschaft!Q165+Fischerei!Q165</f>
        <v>1418.056</v>
      </c>
      <c r="R159" s="8">
        <f>'Handel und öffentliche'!R165+Landwirtschaft!R165+Fischerei!R165</f>
        <v>1489.1659999999999</v>
      </c>
      <c r="S159" s="8">
        <f>'Handel und öffentliche'!S165+Landwirtschaft!S165+Fischerei!S165</f>
        <v>1485.278</v>
      </c>
      <c r="T159" s="8">
        <f>'Handel und öffentliche'!T165+Landwirtschaft!T165+Fischerei!T165</f>
        <v>1540</v>
      </c>
      <c r="U159" s="8">
        <f>'Handel und öffentliche'!U165+Landwirtschaft!U165+Fischerei!U165</f>
        <v>2018.3910000000001</v>
      </c>
      <c r="V159" s="8">
        <f>'Handel und öffentliche'!V165+Landwirtschaft!V165+Fischerei!V165</f>
        <v>1955.6030000000001</v>
      </c>
      <c r="W159" s="8">
        <f>'Handel und öffentliche'!W165+Landwirtschaft!W165+Fischerei!W165</f>
        <v>2665.931</v>
      </c>
      <c r="X159" s="8">
        <f>'Handel und öffentliche'!X165+Landwirtschaft!X165+Fischerei!X165</f>
        <v>2519.703</v>
      </c>
      <c r="Y159" s="8">
        <f>'Handel und öffentliche'!Y165+Landwirtschaft!Y165+Fischerei!Y165</f>
        <v>2690.51</v>
      </c>
      <c r="Z159" s="8">
        <f>'Handel und öffentliche'!Z165+Landwirtschaft!Z165+Fischerei!Z165</f>
        <v>4538.3460000000005</v>
      </c>
      <c r="AA159" s="8">
        <f>'Handel und öffentliche'!AA165+Landwirtschaft!AA165+Fischerei!AA165</f>
        <v>6093.5590000000002</v>
      </c>
      <c r="AB159" s="8">
        <f>'Handel und öffentliche'!AB165+Landwirtschaft!AB165+Fischerei!AB165</f>
        <v>12802.814999999999</v>
      </c>
      <c r="AC159" s="8">
        <f>'Handel und öffentliche'!AC165+Landwirtschaft!AC165+Fischerei!AC165</f>
        <v>13028.627999999999</v>
      </c>
      <c r="AD159" s="8">
        <f>'Handel und öffentliche'!AD165+Landwirtschaft!AD165+Fischerei!AD165</f>
        <v>13228.17</v>
      </c>
      <c r="AE159" s="8">
        <f>'Handel und öffentliche'!AE165+Landwirtschaft!AE165+Fischerei!AE165</f>
        <v>14148.447</v>
      </c>
      <c r="AF159" s="8" t="e">
        <f>'Handel und öffentliche'!AF165+Landwirtschaft!AF165+Fischerei!AF165</f>
        <v>#VALUE!</v>
      </c>
    </row>
    <row r="160" spans="1:32" x14ac:dyDescent="0.25">
      <c r="A160" s="6" t="s">
        <v>34</v>
      </c>
      <c r="B160" s="6" t="s">
        <v>47</v>
      </c>
      <c r="C160" s="8">
        <f>'Handel und öffentliche'!C166+Landwirtschaft!C166+Fischerei!C166</f>
        <v>74714</v>
      </c>
      <c r="D160" s="8">
        <f>'Handel und öffentliche'!D166+Landwirtschaft!D166+Fischerei!D166</f>
        <v>78106</v>
      </c>
      <c r="E160" s="8">
        <f>'Handel und öffentliche'!E166+Landwirtschaft!E166+Fischerei!E166</f>
        <v>81350</v>
      </c>
      <c r="F160" s="8">
        <f>'Handel und öffentliche'!F166+Landwirtschaft!F166+Fischerei!F166</f>
        <v>81382</v>
      </c>
      <c r="G160" s="8">
        <f>'Handel und öffentliche'!G166+Landwirtschaft!G166+Fischerei!G166</f>
        <v>80820</v>
      </c>
      <c r="H160" s="8">
        <f>'Handel und öffentliche'!H166+Landwirtschaft!H166+Fischerei!H166</f>
        <v>83731</v>
      </c>
      <c r="I160" s="8">
        <f>'Handel und öffentliche'!I166+Landwirtschaft!I166+Fischerei!I166</f>
        <v>87170</v>
      </c>
      <c r="J160" s="8">
        <f>'Handel und öffentliche'!J166+Landwirtschaft!J166+Fischerei!J166</f>
        <v>91404</v>
      </c>
      <c r="K160" s="8">
        <f>'Handel und öffentliche'!K166+Landwirtschaft!K166+Fischerei!K166</f>
        <v>90580</v>
      </c>
      <c r="L160" s="8">
        <f>'Handel und öffentliche'!L166+Landwirtschaft!L166+Fischerei!L166</f>
        <v>92879</v>
      </c>
      <c r="M160" s="8">
        <f>'Handel und öffentliche'!M166+Landwirtschaft!M166+Fischerei!M166</f>
        <v>94843</v>
      </c>
      <c r="N160" s="8">
        <f>'Handel und öffentliche'!N166+Landwirtschaft!N166+Fischerei!N166</f>
        <v>97220</v>
      </c>
      <c r="O160" s="8">
        <f>'Handel und öffentliche'!O166+Landwirtschaft!O166+Fischerei!O166</f>
        <v>97765</v>
      </c>
      <c r="P160" s="8">
        <f>'Handel und öffentliche'!P166+Landwirtschaft!P166+Fischerei!P166</f>
        <v>95727</v>
      </c>
      <c r="Q160" s="8">
        <f>'Handel und öffentliche'!Q166+Landwirtschaft!Q166+Fischerei!Q166</f>
        <v>99222</v>
      </c>
      <c r="R160" s="8">
        <f>'Handel und öffentliche'!R166+Landwirtschaft!R166+Fischerei!R166</f>
        <v>102880</v>
      </c>
      <c r="S160" s="8">
        <f>'Handel und öffentliche'!S166+Landwirtschaft!S166+Fischerei!S166</f>
        <v>101627</v>
      </c>
      <c r="T160" s="8">
        <f>'Handel und öffentliche'!T166+Landwirtschaft!T166+Fischerei!T166</f>
        <v>101819</v>
      </c>
      <c r="U160" s="8">
        <f>'Handel und öffentliche'!U166+Landwirtschaft!U166+Fischerei!U166</f>
        <v>103928</v>
      </c>
      <c r="V160" s="8">
        <f>'Handel und öffentliche'!V166+Landwirtschaft!V166+Fischerei!V166</f>
        <v>99429</v>
      </c>
      <c r="W160" s="8">
        <f>'Handel und öffentliche'!W166+Landwirtschaft!W166+Fischerei!W166</f>
        <v>101400</v>
      </c>
      <c r="X160" s="8">
        <f>'Handel und öffentliche'!X166+Landwirtschaft!X166+Fischerei!X166</f>
        <v>99666</v>
      </c>
      <c r="Y160" s="8">
        <f>'Handel und öffentliche'!Y166+Landwirtschaft!Y166+Fischerei!Y166</f>
        <v>100673</v>
      </c>
      <c r="Z160" s="8">
        <f>'Handel und öffentliche'!Z166+Landwirtschaft!Z166+Fischerei!Z166</f>
        <v>101527</v>
      </c>
      <c r="AA160" s="8">
        <f>'Handel und öffentliche'!AA166+Landwirtschaft!AA166+Fischerei!AA166</f>
        <v>97200</v>
      </c>
      <c r="AB160" s="8">
        <f>'Handel und öffentliche'!AB166+Landwirtschaft!AB166+Fischerei!AB166</f>
        <v>98261.273000000001</v>
      </c>
      <c r="AC160" s="8">
        <f>'Handel und öffentliche'!AC166+Landwirtschaft!AC166+Fischerei!AC166</f>
        <v>98002.258000000002</v>
      </c>
      <c r="AD160" s="8">
        <f>'Handel und öffentliche'!AD166+Landwirtschaft!AD166+Fischerei!AD166</f>
        <v>97139.710999999996</v>
      </c>
      <c r="AE160" s="8">
        <f>'Handel und öffentliche'!AE166+Landwirtschaft!AE166+Fischerei!AE166</f>
        <v>96576.497000000003</v>
      </c>
      <c r="AF160" s="8" t="e">
        <f>'Handel und öffentliche'!AF166+Landwirtschaft!AF166+Fischerei!AF166</f>
        <v>#VALUE!</v>
      </c>
    </row>
    <row r="161" spans="1:32" x14ac:dyDescent="0.25">
      <c r="A161" s="6" t="s">
        <v>35</v>
      </c>
      <c r="B161" s="6" t="s">
        <v>42</v>
      </c>
      <c r="C161" s="8">
        <f>'Handel und öffentliche'!C167+Landwirtschaft!C167+Fischerei!C167</f>
        <v>5189.0560000000005</v>
      </c>
      <c r="D161" s="8">
        <f>'Handel und öffentliche'!D167+Landwirtschaft!D167+Fischerei!D167</f>
        <v>5394.110999999999</v>
      </c>
      <c r="E161" s="8">
        <f>'Handel und öffentliche'!E167+Landwirtschaft!E167+Fischerei!E167</f>
        <v>5603.4439999999995</v>
      </c>
      <c r="F161" s="8">
        <f>'Handel und öffentliche'!F167+Landwirtschaft!F167+Fischerei!F167</f>
        <v>5775.4449999999997</v>
      </c>
      <c r="G161" s="8">
        <f>'Handel und öffentliche'!G167+Landwirtschaft!G167+Fischerei!G167</f>
        <v>5912.3889999999992</v>
      </c>
      <c r="H161" s="8">
        <f>'Handel und öffentliche'!H167+Landwirtschaft!H167+Fischerei!H167</f>
        <v>5900.3330000000005</v>
      </c>
      <c r="I161" s="8">
        <f>'Handel und öffentliche'!I167+Landwirtschaft!I167+Fischerei!I167</f>
        <v>6045.1669999999995</v>
      </c>
      <c r="J161" s="8">
        <f>'Handel und öffentliche'!J167+Landwirtschaft!J167+Fischerei!J167</f>
        <v>6031.6110000000008</v>
      </c>
      <c r="K161" s="8">
        <f>'Handel und öffentliche'!K167+Landwirtschaft!K167+Fischerei!K167</f>
        <v>6050.8339999999998</v>
      </c>
      <c r="L161" s="8">
        <f>'Handel und öffentliche'!L167+Landwirtschaft!L167+Fischerei!L167</f>
        <v>6129.2219999999998</v>
      </c>
      <c r="M161" s="8">
        <f>'Handel und öffentliche'!M167+Landwirtschaft!M167+Fischerei!M167</f>
        <v>6126.5550000000003</v>
      </c>
      <c r="N161" s="8">
        <f>'Handel und öffentliche'!N167+Landwirtschaft!N167+Fischerei!N167</f>
        <v>5938.1109999999999</v>
      </c>
      <c r="O161" s="8">
        <f>'Handel und öffentliche'!O167+Landwirtschaft!O167+Fischerei!O167</f>
        <v>6242</v>
      </c>
      <c r="P161" s="8">
        <f>'Handel und öffentliche'!P167+Landwirtschaft!P167+Fischerei!P167</f>
        <v>6358.5550000000003</v>
      </c>
      <c r="Q161" s="8">
        <f>'Handel und öffentliche'!Q167+Landwirtschaft!Q167+Fischerei!Q167</f>
        <v>6428.6110000000008</v>
      </c>
      <c r="R161" s="8">
        <f>'Handel und öffentliche'!R167+Landwirtschaft!R167+Fischerei!R167</f>
        <v>6479.9449999999997</v>
      </c>
      <c r="S161" s="8">
        <f>'Handel und öffentliche'!S167+Landwirtschaft!S167+Fischerei!S167</f>
        <v>6064.0560000000005</v>
      </c>
      <c r="T161" s="8">
        <f>'Handel und öffentliche'!T167+Landwirtschaft!T167+Fischerei!T167</f>
        <v>6354.3609999999999</v>
      </c>
      <c r="U161" s="8">
        <f>'Handel und öffentliche'!U167+Landwirtschaft!U167+Fischerei!U167</f>
        <v>6350.4160000000002</v>
      </c>
      <c r="V161" s="8">
        <f>'Handel und öffentliche'!V167+Landwirtschaft!V167+Fischerei!V167</f>
        <v>6666.3609999999999</v>
      </c>
      <c r="W161" s="8">
        <f>'Handel und öffentliche'!W167+Landwirtschaft!W167+Fischerei!W167</f>
        <v>6373.5</v>
      </c>
      <c r="X161" s="8">
        <f>'Handel und öffentliche'!X167+Landwirtschaft!X167+Fischerei!X167</f>
        <v>6310.1669999999995</v>
      </c>
      <c r="Y161" s="8">
        <f>'Handel und öffentliche'!Y167+Landwirtschaft!Y167+Fischerei!Y167</f>
        <v>6536.7780000000002</v>
      </c>
      <c r="Z161" s="8">
        <f>'Handel und öffentliche'!Z167+Landwirtschaft!Z167+Fischerei!Z167</f>
        <v>6943.5</v>
      </c>
      <c r="AA161" s="8">
        <f>'Handel und öffentliche'!AA167+Landwirtschaft!AA167+Fischerei!AA167</f>
        <v>7264.0550000000003</v>
      </c>
      <c r="AB161" s="8">
        <f>'Handel und öffentliche'!AB167+Landwirtschaft!AB167+Fischerei!AB167</f>
        <v>7895.7219999999998</v>
      </c>
      <c r="AC161" s="8">
        <f>'Handel und öffentliche'!AC167+Landwirtschaft!AC167+Fischerei!AC167</f>
        <v>8031.4650000000001</v>
      </c>
      <c r="AD161" s="8">
        <f>'Handel und öffentliche'!AD167+Landwirtschaft!AD167+Fischerei!AD167</f>
        <v>7792.2810000000009</v>
      </c>
      <c r="AE161" s="8">
        <f>'Handel und öffentliche'!AE167+Landwirtschaft!AE167+Fischerei!AE167</f>
        <v>9210.52</v>
      </c>
      <c r="AF161" s="8">
        <f>'Handel und öffentliche'!AF167+Landwirtschaft!AF167+Fischerei!AF167</f>
        <v>9213.2939999999999</v>
      </c>
    </row>
    <row r="162" spans="1:32" x14ac:dyDescent="0.25">
      <c r="A162" s="6" t="s">
        <v>35</v>
      </c>
      <c r="B162" s="6" t="s">
        <v>43</v>
      </c>
      <c r="C162" s="8">
        <f>'Handel und öffentliche'!C168+Landwirtschaft!C168+Fischerei!C168</f>
        <v>0</v>
      </c>
      <c r="D162" s="8">
        <f>'Handel und öffentliche'!D168+Landwirtschaft!D168+Fischerei!D168</f>
        <v>0</v>
      </c>
      <c r="E162" s="8">
        <f>'Handel und öffentliche'!E168+Landwirtschaft!E168+Fischerei!E168</f>
        <v>0</v>
      </c>
      <c r="F162" s="8">
        <f>'Handel und öffentliche'!F168+Landwirtschaft!F168+Fischerei!F168</f>
        <v>0</v>
      </c>
      <c r="G162" s="8">
        <f>'Handel und öffentliche'!G168+Landwirtschaft!G168+Fischerei!G168</f>
        <v>0</v>
      </c>
      <c r="H162" s="8">
        <f>'Handel und öffentliche'!H168+Landwirtschaft!H168+Fischerei!H168</f>
        <v>0</v>
      </c>
      <c r="I162" s="8">
        <f>'Handel und öffentliche'!I168+Landwirtschaft!I168+Fischerei!I168</f>
        <v>0</v>
      </c>
      <c r="J162" s="8">
        <f>'Handel und öffentliche'!J168+Landwirtschaft!J168+Fischerei!J168</f>
        <v>0</v>
      </c>
      <c r="K162" s="8">
        <f>'Handel und öffentliche'!K168+Landwirtschaft!K168+Fischerei!K168</f>
        <v>0</v>
      </c>
      <c r="L162" s="8">
        <f>'Handel und öffentliche'!L168+Landwirtschaft!L168+Fischerei!L168</f>
        <v>0</v>
      </c>
      <c r="M162" s="8">
        <f>'Handel und öffentliche'!M168+Landwirtschaft!M168+Fischerei!M168</f>
        <v>0</v>
      </c>
      <c r="N162" s="8">
        <f>'Handel und öffentliche'!N168+Landwirtschaft!N168+Fischerei!N168</f>
        <v>0</v>
      </c>
      <c r="O162" s="8">
        <f>'Handel und öffentliche'!O168+Landwirtschaft!O168+Fischerei!O168</f>
        <v>0</v>
      </c>
      <c r="P162" s="8">
        <f>'Handel und öffentliche'!P168+Landwirtschaft!P168+Fischerei!P168</f>
        <v>0</v>
      </c>
      <c r="Q162" s="8">
        <f>'Handel und öffentliche'!Q168+Landwirtschaft!Q168+Fischerei!Q168</f>
        <v>0</v>
      </c>
      <c r="R162" s="8">
        <f>'Handel und öffentliche'!R168+Landwirtschaft!R168+Fischerei!R168</f>
        <v>0</v>
      </c>
      <c r="S162" s="8">
        <f>'Handel und öffentliche'!S168+Landwirtschaft!S168+Fischerei!S168</f>
        <v>0</v>
      </c>
      <c r="T162" s="8">
        <f>'Handel und öffentliche'!T168+Landwirtschaft!T168+Fischerei!T168</f>
        <v>0</v>
      </c>
      <c r="U162" s="8">
        <f>'Handel und öffentliche'!U168+Landwirtschaft!U168+Fischerei!U168</f>
        <v>0</v>
      </c>
      <c r="V162" s="8">
        <f>'Handel und öffentliche'!V168+Landwirtschaft!V168+Fischerei!V168</f>
        <v>0</v>
      </c>
      <c r="W162" s="8">
        <f>'Handel und öffentliche'!W168+Landwirtschaft!W168+Fischerei!W168</f>
        <v>0</v>
      </c>
      <c r="X162" s="8">
        <f>'Handel und öffentliche'!X168+Landwirtschaft!X168+Fischerei!X168</f>
        <v>0</v>
      </c>
      <c r="Y162" s="8">
        <f>'Handel und öffentliche'!Y168+Landwirtschaft!Y168+Fischerei!Y168</f>
        <v>0</v>
      </c>
      <c r="Z162" s="8">
        <f>'Handel und öffentliche'!Z168+Landwirtschaft!Z168+Fischerei!Z168</f>
        <v>0</v>
      </c>
      <c r="AA162" s="8">
        <f>'Handel und öffentliche'!AA168+Landwirtschaft!AA168+Fischerei!AA168</f>
        <v>0</v>
      </c>
      <c r="AB162" s="8">
        <f>'Handel und öffentliche'!AB168+Landwirtschaft!AB168+Fischerei!AB168</f>
        <v>0</v>
      </c>
      <c r="AC162" s="8">
        <f>'Handel und öffentliche'!AC168+Landwirtschaft!AC168+Fischerei!AC168</f>
        <v>0</v>
      </c>
      <c r="AD162" s="8">
        <f>'Handel und öffentliche'!AD168+Landwirtschaft!AD168+Fischerei!AD168</f>
        <v>0</v>
      </c>
      <c r="AE162" s="8">
        <f>'Handel und öffentliche'!AE168+Landwirtschaft!AE168+Fischerei!AE168</f>
        <v>0</v>
      </c>
      <c r="AF162" s="8">
        <f>'Handel und öffentliche'!AF168+Landwirtschaft!AF168+Fischerei!AF168</f>
        <v>0</v>
      </c>
    </row>
    <row r="163" spans="1:32" x14ac:dyDescent="0.25">
      <c r="A163" s="6" t="s">
        <v>35</v>
      </c>
      <c r="B163" s="6" t="s">
        <v>44</v>
      </c>
      <c r="C163" s="8">
        <f>'Handel und öffentliche'!C169+Landwirtschaft!C169+Fischerei!C169</f>
        <v>0</v>
      </c>
      <c r="D163" s="8">
        <f>'Handel und öffentliche'!D169+Landwirtschaft!D169+Fischerei!D169</f>
        <v>0</v>
      </c>
      <c r="E163" s="8">
        <f>'Handel und öffentliche'!E169+Landwirtschaft!E169+Fischerei!E169</f>
        <v>0</v>
      </c>
      <c r="F163" s="8">
        <f>'Handel und öffentliche'!F169+Landwirtschaft!F169+Fischerei!F169</f>
        <v>0</v>
      </c>
      <c r="G163" s="8">
        <f>'Handel und öffentliche'!G169+Landwirtschaft!G169+Fischerei!G169</f>
        <v>0</v>
      </c>
      <c r="H163" s="8">
        <f>'Handel und öffentliche'!H169+Landwirtschaft!H169+Fischerei!H169</f>
        <v>0</v>
      </c>
      <c r="I163" s="8">
        <f>'Handel und öffentliche'!I169+Landwirtschaft!I169+Fischerei!I169</f>
        <v>0</v>
      </c>
      <c r="J163" s="8">
        <f>'Handel und öffentliche'!J169+Landwirtschaft!J169+Fischerei!J169</f>
        <v>0</v>
      </c>
      <c r="K163" s="8">
        <f>'Handel und öffentliche'!K169+Landwirtschaft!K169+Fischerei!K169</f>
        <v>0</v>
      </c>
      <c r="L163" s="8">
        <f>'Handel und öffentliche'!L169+Landwirtschaft!L169+Fischerei!L169</f>
        <v>0</v>
      </c>
      <c r="M163" s="8">
        <f>'Handel und öffentliche'!M169+Landwirtschaft!M169+Fischerei!M169</f>
        <v>0</v>
      </c>
      <c r="N163" s="8">
        <f>'Handel und öffentliche'!N169+Landwirtschaft!N169+Fischerei!N169</f>
        <v>0</v>
      </c>
      <c r="O163" s="8">
        <f>'Handel und öffentliche'!O169+Landwirtschaft!O169+Fischerei!O169</f>
        <v>0</v>
      </c>
      <c r="P163" s="8">
        <f>'Handel und öffentliche'!P169+Landwirtschaft!P169+Fischerei!P169</f>
        <v>0</v>
      </c>
      <c r="Q163" s="8">
        <f>'Handel und öffentliche'!Q169+Landwirtschaft!Q169+Fischerei!Q169</f>
        <v>0</v>
      </c>
      <c r="R163" s="8">
        <f>'Handel und öffentliche'!R169+Landwirtschaft!R169+Fischerei!R169</f>
        <v>0</v>
      </c>
      <c r="S163" s="8">
        <f>'Handel und öffentliche'!S169+Landwirtschaft!S169+Fischerei!S169</f>
        <v>0</v>
      </c>
      <c r="T163" s="8">
        <f>'Handel und öffentliche'!T169+Landwirtschaft!T169+Fischerei!T169</f>
        <v>0</v>
      </c>
      <c r="U163" s="8">
        <f>'Handel und öffentliche'!U169+Landwirtschaft!U169+Fischerei!U169</f>
        <v>0</v>
      </c>
      <c r="V163" s="8">
        <f>'Handel und öffentliche'!V169+Landwirtschaft!V169+Fischerei!V169</f>
        <v>0</v>
      </c>
      <c r="W163" s="8">
        <f>'Handel und öffentliche'!W169+Landwirtschaft!W169+Fischerei!W169</f>
        <v>0</v>
      </c>
      <c r="X163" s="8">
        <f>'Handel und öffentliche'!X169+Landwirtschaft!X169+Fischerei!X169</f>
        <v>0</v>
      </c>
      <c r="Y163" s="8">
        <f>'Handel und öffentliche'!Y169+Landwirtschaft!Y169+Fischerei!Y169</f>
        <v>0</v>
      </c>
      <c r="Z163" s="8">
        <f>'Handel und öffentliche'!Z169+Landwirtschaft!Z169+Fischerei!Z169</f>
        <v>0</v>
      </c>
      <c r="AA163" s="8">
        <f>'Handel und öffentliche'!AA169+Landwirtschaft!AA169+Fischerei!AA169</f>
        <v>0</v>
      </c>
      <c r="AB163" s="8">
        <f>'Handel und öffentliche'!AB169+Landwirtschaft!AB169+Fischerei!AB169</f>
        <v>0</v>
      </c>
      <c r="AC163" s="8">
        <f>'Handel und öffentliche'!AC169+Landwirtschaft!AC169+Fischerei!AC169</f>
        <v>0</v>
      </c>
      <c r="AD163" s="8">
        <f>'Handel und öffentliche'!AD169+Landwirtschaft!AD169+Fischerei!AD169</f>
        <v>0</v>
      </c>
      <c r="AE163" s="8">
        <f>'Handel und öffentliche'!AE169+Landwirtschaft!AE169+Fischerei!AE169</f>
        <v>0</v>
      </c>
      <c r="AF163" s="8">
        <f>'Handel und öffentliche'!AF169+Landwirtschaft!AF169+Fischerei!AF169</f>
        <v>0</v>
      </c>
    </row>
    <row r="164" spans="1:32" x14ac:dyDescent="0.25">
      <c r="A164" s="6" t="s">
        <v>35</v>
      </c>
      <c r="B164" s="6" t="s">
        <v>45</v>
      </c>
      <c r="C164" s="8">
        <f>'Handel und öffentliche'!C170+Landwirtschaft!C170+Fischerei!C170</f>
        <v>2509.1110000000003</v>
      </c>
      <c r="D164" s="8">
        <f>'Handel und öffentliche'!D170+Landwirtschaft!D170+Fischerei!D170</f>
        <v>2627.5</v>
      </c>
      <c r="E164" s="8">
        <f>'Handel und öffentliche'!E170+Landwirtschaft!E170+Fischerei!E170</f>
        <v>2817.1660000000002</v>
      </c>
      <c r="F164" s="8">
        <f>'Handel und öffentliche'!F170+Landwirtschaft!F170+Fischerei!F170</f>
        <v>2949.2780000000002</v>
      </c>
      <c r="G164" s="8">
        <f>'Handel und öffentliche'!G170+Landwirtschaft!G170+Fischerei!G170</f>
        <v>2980.7780000000002</v>
      </c>
      <c r="H164" s="8">
        <f>'Handel und öffentliche'!H170+Landwirtschaft!H170+Fischerei!H170</f>
        <v>2935.8890000000001</v>
      </c>
      <c r="I164" s="8">
        <f>'Handel und öffentliche'!I170+Landwirtschaft!I170+Fischerei!I170</f>
        <v>3243.1669999999999</v>
      </c>
      <c r="J164" s="8">
        <f>'Handel und öffentliche'!J170+Landwirtschaft!J170+Fischerei!J170</f>
        <v>3147.6109999999999</v>
      </c>
      <c r="K164" s="8">
        <f>'Handel und öffentliche'!K170+Landwirtschaft!K170+Fischerei!K170</f>
        <v>2988.3339999999998</v>
      </c>
      <c r="L164" s="8">
        <f>'Handel und öffentliche'!L170+Landwirtschaft!L170+Fischerei!L170</f>
        <v>2941.6109999999999</v>
      </c>
      <c r="M164" s="8">
        <f>'Handel und öffentliche'!M170+Landwirtschaft!M170+Fischerei!M170</f>
        <v>2771.5</v>
      </c>
      <c r="N164" s="8">
        <f>'Handel und öffentliche'!N170+Landwirtschaft!N170+Fischerei!N170</f>
        <v>2468.556</v>
      </c>
      <c r="O164" s="8">
        <f>'Handel und öffentliche'!O170+Landwirtschaft!O170+Fischerei!O170</f>
        <v>2702.7220000000002</v>
      </c>
      <c r="P164" s="8">
        <f>'Handel und öffentliche'!P170+Landwirtschaft!P170+Fischerei!P170</f>
        <v>2845.3330000000001</v>
      </c>
      <c r="Q164" s="8">
        <f>'Handel und öffentliche'!Q170+Landwirtschaft!Q170+Fischerei!Q170</f>
        <v>2745.7780000000002</v>
      </c>
      <c r="R164" s="8">
        <f>'Handel und öffentliche'!R170+Landwirtschaft!R170+Fischerei!R170</f>
        <v>2690.0550000000003</v>
      </c>
      <c r="S164" s="8">
        <f>'Handel und öffentliche'!S170+Landwirtschaft!S170+Fischerei!S170</f>
        <v>2181.5550000000003</v>
      </c>
      <c r="T164" s="8">
        <f>'Handel und öffentliche'!T170+Landwirtschaft!T170+Fischerei!T170</f>
        <v>2333.3609999999999</v>
      </c>
      <c r="U164" s="8">
        <f>'Handel und öffentliche'!U170+Landwirtschaft!U170+Fischerei!U170</f>
        <v>2140.4169999999999</v>
      </c>
      <c r="V164" s="8">
        <f>'Handel und öffentliche'!V170+Landwirtschaft!V170+Fischerei!V170</f>
        <v>2490.8049999999998</v>
      </c>
      <c r="W164" s="8">
        <f>'Handel und öffentliche'!W170+Landwirtschaft!W170+Fischerei!W170</f>
        <v>2231.5559999999996</v>
      </c>
      <c r="X164" s="8">
        <f>'Handel und öffentliche'!X170+Landwirtschaft!X170+Fischerei!X170</f>
        <v>2123.3339999999998</v>
      </c>
      <c r="Y164" s="8">
        <f>'Handel und öffentliche'!Y170+Landwirtschaft!Y170+Fischerei!Y170</f>
        <v>2076.2780000000002</v>
      </c>
      <c r="Z164" s="8">
        <f>'Handel und öffentliche'!Z170+Landwirtschaft!Z170+Fischerei!Z170</f>
        <v>2458.89</v>
      </c>
      <c r="AA164" s="8">
        <f>'Handel und öffentliche'!AA170+Landwirtschaft!AA170+Fischerei!AA170</f>
        <v>2305.3889999999997</v>
      </c>
      <c r="AB164" s="8">
        <f>'Handel und öffentliche'!AB170+Landwirtschaft!AB170+Fischerei!AB170</f>
        <v>2464.2779999999998</v>
      </c>
      <c r="AC164" s="8">
        <f>'Handel und öffentliche'!AC170+Landwirtschaft!AC170+Fischerei!AC170</f>
        <v>2085.962</v>
      </c>
      <c r="AD164" s="8">
        <f>'Handel und öffentliche'!AD170+Landwirtschaft!AD170+Fischerei!AD170</f>
        <v>2055.89</v>
      </c>
      <c r="AE164" s="8">
        <f>'Handel und öffentliche'!AE170+Landwirtschaft!AE170+Fischerei!AE170</f>
        <v>2135.239</v>
      </c>
      <c r="AF164" s="8">
        <f>'Handel und öffentliche'!AF170+Landwirtschaft!AF170+Fischerei!AF170</f>
        <v>2047.2130000000002</v>
      </c>
    </row>
    <row r="165" spans="1:32" x14ac:dyDescent="0.25">
      <c r="A165" s="6" t="s">
        <v>35</v>
      </c>
      <c r="B165" s="6" t="s">
        <v>46</v>
      </c>
      <c r="C165" s="8">
        <f>'Handel und öffentliche'!C171+Landwirtschaft!C171+Fischerei!C171</f>
        <v>416.94499999999999</v>
      </c>
      <c r="D165" s="8">
        <f>'Handel und öffentliche'!D171+Landwirtschaft!D171+Fischerei!D171</f>
        <v>435</v>
      </c>
      <c r="E165" s="8">
        <f>'Handel und öffentliche'!E171+Landwirtschaft!E171+Fischerei!E171</f>
        <v>447.77700000000004</v>
      </c>
      <c r="F165" s="8">
        <f>'Handel und öffentliche'!F171+Landwirtschaft!F171+Fischerei!F171</f>
        <v>466.38799999999998</v>
      </c>
      <c r="G165" s="8">
        <f>'Handel und öffentliche'!G171+Landwirtschaft!G171+Fischerei!G171</f>
        <v>475.83300000000003</v>
      </c>
      <c r="H165" s="8">
        <f>'Handel und öffentliche'!H171+Landwirtschaft!H171+Fischerei!H171</f>
        <v>510.55599999999998</v>
      </c>
      <c r="I165" s="8">
        <f>'Handel und öffentliche'!I171+Landwirtschaft!I171+Fischerei!I171</f>
        <v>503.334</v>
      </c>
      <c r="J165" s="8">
        <f>'Handel und öffentliche'!J171+Landwirtschaft!J171+Fischerei!J171</f>
        <v>531.94400000000007</v>
      </c>
      <c r="K165" s="8">
        <f>'Handel und öffentliche'!K171+Landwirtschaft!K171+Fischerei!K171</f>
        <v>536.38900000000001</v>
      </c>
      <c r="L165" s="8">
        <f>'Handel und öffentliche'!L171+Landwirtschaft!L171+Fischerei!L171</f>
        <v>536.11099999999999</v>
      </c>
      <c r="M165" s="8">
        <f>'Handel und öffentliche'!M171+Landwirtschaft!M171+Fischerei!M171</f>
        <v>556.94399999999996</v>
      </c>
      <c r="N165" s="8">
        <f>'Handel und öffentliche'!N171+Landwirtschaft!N171+Fischerei!N171</f>
        <v>615.27800000000002</v>
      </c>
      <c r="O165" s="8">
        <f>'Handel und öffentliche'!O171+Landwirtschaft!O171+Fischerei!O171</f>
        <v>643.05499999999995</v>
      </c>
      <c r="P165" s="8">
        <f>'Handel und öffentliche'!P171+Landwirtschaft!P171+Fischerei!P171</f>
        <v>641.94399999999996</v>
      </c>
      <c r="Q165" s="8">
        <f>'Handel und öffentliche'!Q171+Landwirtschaft!Q171+Fischerei!Q171</f>
        <v>662.77800000000002</v>
      </c>
      <c r="R165" s="8">
        <f>'Handel und öffentliche'!R171+Landwirtschaft!R171+Fischerei!R171</f>
        <v>678.33299999999997</v>
      </c>
      <c r="S165" s="8">
        <f>'Handel und öffentliche'!S171+Landwirtschaft!S171+Fischerei!S171</f>
        <v>695.55599999999993</v>
      </c>
      <c r="T165" s="8">
        <f>'Handel und öffentliche'!T171+Landwirtschaft!T171+Fischerei!T171</f>
        <v>696.11199999999997</v>
      </c>
      <c r="U165" s="8">
        <f>'Handel und öffentliche'!U171+Landwirtschaft!U171+Fischerei!U171</f>
        <v>733.61099999999999</v>
      </c>
      <c r="V165" s="8">
        <f>'Handel und öffentliche'!V171+Landwirtschaft!V171+Fischerei!V171</f>
        <v>753.61199999999997</v>
      </c>
      <c r="W165" s="8">
        <f>'Handel und öffentliche'!W171+Landwirtschaft!W171+Fischerei!W171</f>
        <v>727.5</v>
      </c>
      <c r="X165" s="8">
        <f>'Handel und öffentliche'!X171+Landwirtschaft!X171+Fischerei!X171</f>
        <v>776.94499999999994</v>
      </c>
      <c r="Y165" s="8">
        <f>'Handel und öffentliche'!Y171+Landwirtschaft!Y171+Fischerei!Y171</f>
        <v>778.33400000000006</v>
      </c>
      <c r="Z165" s="8">
        <f>'Handel und öffentliche'!Z171+Landwirtschaft!Z171+Fischerei!Z171</f>
        <v>686.94499999999994</v>
      </c>
      <c r="AA165" s="8">
        <f>'Handel und öffentliche'!AA171+Landwirtschaft!AA171+Fischerei!AA171</f>
        <v>672.77800000000002</v>
      </c>
      <c r="AB165" s="8">
        <f>'Handel und öffentliche'!AB171+Landwirtschaft!AB171+Fischerei!AB171</f>
        <v>637.22300000000007</v>
      </c>
      <c r="AC165" s="8">
        <f>'Handel und öffentliche'!AC171+Landwirtschaft!AC171+Fischerei!AC171</f>
        <v>669.97500000000002</v>
      </c>
      <c r="AD165" s="8">
        <f>'Handel und öffentliche'!AD171+Landwirtschaft!AD171+Fischerei!AD171</f>
        <v>660.72699999999998</v>
      </c>
      <c r="AE165" s="8">
        <f>'Handel und öffentliche'!AE171+Landwirtschaft!AE171+Fischerei!AE171</f>
        <v>660.14400000000001</v>
      </c>
      <c r="AF165" s="8">
        <f>'Handel und öffentliche'!AF171+Landwirtschaft!AF171+Fischerei!AF171</f>
        <v>626.26700000000005</v>
      </c>
    </row>
    <row r="166" spans="1:32" x14ac:dyDescent="0.25">
      <c r="A166" s="6" t="s">
        <v>35</v>
      </c>
      <c r="B166" s="6" t="s">
        <v>47</v>
      </c>
      <c r="C166" s="8">
        <f>'Handel und öffentliche'!C172+Landwirtschaft!C172+Fischerei!C172</f>
        <v>698</v>
      </c>
      <c r="D166" s="8">
        <f>'Handel und öffentliche'!D172+Landwirtschaft!D172+Fischerei!D172</f>
        <v>778</v>
      </c>
      <c r="E166" s="8">
        <f>'Handel und öffentliche'!E172+Landwirtschaft!E172+Fischerei!E172</f>
        <v>711</v>
      </c>
      <c r="F166" s="8">
        <f>'Handel und öffentliche'!F172+Landwirtschaft!F172+Fischerei!F172</f>
        <v>737</v>
      </c>
      <c r="G166" s="8">
        <f>'Handel und öffentliche'!G172+Landwirtschaft!G172+Fischerei!G172</f>
        <v>808</v>
      </c>
      <c r="H166" s="8">
        <f>'Handel und öffentliche'!H172+Landwirtschaft!H172+Fischerei!H172</f>
        <v>775</v>
      </c>
      <c r="I166" s="8">
        <f>'Handel und öffentliche'!I172+Landwirtschaft!I172+Fischerei!I172</f>
        <v>682</v>
      </c>
      <c r="J166" s="8">
        <f>'Handel und öffentliche'!J172+Landwirtschaft!J172+Fischerei!J172</f>
        <v>704</v>
      </c>
      <c r="K166" s="8">
        <f>'Handel und öffentliche'!K172+Landwirtschaft!K172+Fischerei!K172</f>
        <v>875</v>
      </c>
      <c r="L166" s="8">
        <f>'Handel und öffentliche'!L172+Landwirtschaft!L172+Fischerei!L172</f>
        <v>919</v>
      </c>
      <c r="M166" s="8">
        <f>'Handel und öffentliche'!M172+Landwirtschaft!M172+Fischerei!M172</f>
        <v>992</v>
      </c>
      <c r="N166" s="8">
        <f>'Handel und öffentliche'!N172+Landwirtschaft!N172+Fischerei!N172</f>
        <v>1014</v>
      </c>
      <c r="O166" s="8">
        <f>'Handel und öffentliche'!O172+Landwirtschaft!O172+Fischerei!O172</f>
        <v>1014</v>
      </c>
      <c r="P166" s="8">
        <f>'Handel und öffentliche'!P172+Landwirtschaft!P172+Fischerei!P172</f>
        <v>991</v>
      </c>
      <c r="Q166" s="8">
        <f>'Handel und öffentliche'!Q172+Landwirtschaft!Q172+Fischerei!Q172</f>
        <v>1102</v>
      </c>
      <c r="R166" s="8">
        <f>'Handel und öffentliche'!R172+Landwirtschaft!R172+Fischerei!R172</f>
        <v>1156</v>
      </c>
      <c r="S166" s="8">
        <f>'Handel und öffentliche'!S172+Landwirtschaft!S172+Fischerei!S172</f>
        <v>1210</v>
      </c>
      <c r="T166" s="8">
        <f>'Handel und öffentliche'!T172+Landwirtschaft!T172+Fischerei!T172</f>
        <v>1251</v>
      </c>
      <c r="U166" s="8">
        <f>'Handel und öffentliche'!U172+Landwirtschaft!U172+Fischerei!U172</f>
        <v>1325</v>
      </c>
      <c r="V166" s="8">
        <f>'Handel und öffentliche'!V172+Landwirtschaft!V172+Fischerei!V172</f>
        <v>1275</v>
      </c>
      <c r="W166" s="8">
        <f>'Handel und öffentliche'!W172+Landwirtschaft!W172+Fischerei!W172</f>
        <v>1280</v>
      </c>
      <c r="X166" s="8">
        <f>'Handel und öffentliche'!X172+Landwirtschaft!X172+Fischerei!X172</f>
        <v>1281</v>
      </c>
      <c r="Y166" s="8">
        <f>'Handel und öffentliche'!Y172+Landwirtschaft!Y172+Fischerei!Y172</f>
        <v>1303</v>
      </c>
      <c r="Z166" s="8">
        <f>'Handel und öffentliche'!Z172+Landwirtschaft!Z172+Fischerei!Z172</f>
        <v>1306</v>
      </c>
      <c r="AA166" s="8">
        <f>'Handel und öffentliche'!AA172+Landwirtschaft!AA172+Fischerei!AA172</f>
        <v>1302</v>
      </c>
      <c r="AB166" s="8">
        <f>'Handel und öffentliche'!AB172+Landwirtschaft!AB172+Fischerei!AB172</f>
        <v>1497</v>
      </c>
      <c r="AC166" s="8">
        <f>'Handel und öffentliche'!AC172+Landwirtschaft!AC172+Fischerei!AC172</f>
        <v>1558</v>
      </c>
      <c r="AD166" s="8">
        <f>'Handel und öffentliche'!AD172+Landwirtschaft!AD172+Fischerei!AD172</f>
        <v>1616.376</v>
      </c>
      <c r="AE166" s="8">
        <f>'Handel und öffentliche'!AE172+Landwirtschaft!AE172+Fischerei!AE172</f>
        <v>2025.9919999999997</v>
      </c>
      <c r="AF166" s="8">
        <f>'Handel und öffentliche'!AF172+Landwirtschaft!AF172+Fischerei!AF172</f>
        <v>2457.3980000000001</v>
      </c>
    </row>
    <row r="167" spans="1:32" x14ac:dyDescent="0.25">
      <c r="A167" s="6" t="s">
        <v>36</v>
      </c>
      <c r="B167" s="6" t="s">
        <v>42</v>
      </c>
      <c r="C167" s="8">
        <f>'Handel und öffentliche'!C173+Landwirtschaft!C173+Fischerei!C173</f>
        <v>29753.305</v>
      </c>
      <c r="D167" s="8">
        <f>'Handel und öffentliche'!D173+Landwirtschaft!D173+Fischerei!D173</f>
        <v>31270.555</v>
      </c>
      <c r="E167" s="8">
        <f>'Handel und öffentliche'!E173+Landwirtschaft!E173+Fischerei!E173</f>
        <v>31795.332999999999</v>
      </c>
      <c r="F167" s="8">
        <f>'Handel und öffentliche'!F173+Landwirtschaft!F173+Fischerei!F173</f>
        <v>31750.527999999998</v>
      </c>
      <c r="G167" s="8">
        <f>'Handel und öffentliche'!G173+Landwirtschaft!G173+Fischerei!G173</f>
        <v>31883.888999999999</v>
      </c>
      <c r="H167" s="8">
        <f>'Handel und öffentliche'!H173+Landwirtschaft!H173+Fischerei!H173</f>
        <v>31591.917000000001</v>
      </c>
      <c r="I167" s="8">
        <f>'Handel und öffentliche'!I173+Landwirtschaft!I173+Fischerei!I173</f>
        <v>35356.582999999999</v>
      </c>
      <c r="J167" s="8">
        <f>'Handel und öffentliche'!J173+Landwirtschaft!J173+Fischerei!J173</f>
        <v>35627.860999999997</v>
      </c>
      <c r="K167" s="8">
        <f>'Handel und öffentliche'!K173+Landwirtschaft!K173+Fischerei!K173</f>
        <v>36754.333999999995</v>
      </c>
      <c r="L167" s="8">
        <f>'Handel und öffentliche'!L173+Landwirtschaft!L173+Fischerei!L173</f>
        <v>36640.583000000006</v>
      </c>
      <c r="M167" s="8">
        <f>'Handel und öffentliche'!M173+Landwirtschaft!M173+Fischerei!M173</f>
        <v>33712.862000000001</v>
      </c>
      <c r="N167" s="8">
        <f>'Handel und öffentliche'!N173+Landwirtschaft!N173+Fischerei!N173</f>
        <v>39010.360999999997</v>
      </c>
      <c r="O167" s="8">
        <f>'Handel und öffentliche'!O173+Landwirtschaft!O173+Fischerei!O173</f>
        <v>40283.776999999995</v>
      </c>
      <c r="P167" s="8">
        <f>'Handel und öffentliche'!P173+Landwirtschaft!P173+Fischerei!P173</f>
        <v>35751.860999999997</v>
      </c>
      <c r="Q167" s="8">
        <f>'Handel und öffentliche'!Q173+Landwirtschaft!Q173+Fischerei!Q173</f>
        <v>36539.042000000001</v>
      </c>
      <c r="R167" s="8">
        <f>'Handel und öffentliche'!R173+Landwirtschaft!R173+Fischerei!R173</f>
        <v>36488.940999999999</v>
      </c>
      <c r="S167" s="8">
        <f>'Handel und öffentliche'!S173+Landwirtschaft!S173+Fischerei!S173</f>
        <v>35847.443999999996</v>
      </c>
      <c r="T167" s="8">
        <f>'Handel und öffentliche'!T173+Landwirtschaft!T173+Fischerei!T173</f>
        <v>38102.595999999998</v>
      </c>
      <c r="U167" s="8">
        <f>'Handel und öffentliche'!U173+Landwirtschaft!U173+Fischerei!U173</f>
        <v>38489.794000000002</v>
      </c>
      <c r="V167" s="8">
        <f>'Handel und öffentliche'!V173+Landwirtschaft!V173+Fischerei!V173</f>
        <v>43232.342000000004</v>
      </c>
      <c r="W167" s="8">
        <f>'Handel und öffentliche'!W173+Landwirtschaft!W173+Fischerei!W173</f>
        <v>43613.796000000002</v>
      </c>
      <c r="X167" s="8">
        <f>'Handel und öffentliche'!X173+Landwirtschaft!X173+Fischerei!X173</f>
        <v>41702.315999999999</v>
      </c>
      <c r="Y167" s="8">
        <f>'Handel und öffentliche'!Y173+Landwirtschaft!Y173+Fischerei!Y173</f>
        <v>38931.186000000002</v>
      </c>
      <c r="Z167" s="8">
        <f>'Handel und öffentliche'!Z173+Landwirtschaft!Z173+Fischerei!Z173</f>
        <v>43453.498999999996</v>
      </c>
      <c r="AA167" s="8">
        <f>'Handel und öffentliche'!AA173+Landwirtschaft!AA173+Fischerei!AA173</f>
        <v>40740.966999999997</v>
      </c>
      <c r="AB167" s="8">
        <f>'Handel und öffentliche'!AB173+Landwirtschaft!AB173+Fischerei!AB173</f>
        <v>37908.06</v>
      </c>
      <c r="AC167" s="8">
        <f>'Handel und öffentliche'!AC173+Landwirtschaft!AC173+Fischerei!AC173</f>
        <v>40596.955999999998</v>
      </c>
      <c r="AD167" s="8">
        <f>'Handel und öffentliche'!AD173+Landwirtschaft!AD173+Fischerei!AD173</f>
        <v>40326.319000000003</v>
      </c>
      <c r="AE167" s="8">
        <f>'Handel und öffentliche'!AE173+Landwirtschaft!AE173+Fischerei!AE173</f>
        <v>42228.876000000004</v>
      </c>
      <c r="AF167" s="8">
        <f>'Handel und öffentliche'!AF173+Landwirtschaft!AF173+Fischerei!AF173</f>
        <v>43061.072</v>
      </c>
    </row>
    <row r="168" spans="1:32" x14ac:dyDescent="0.25">
      <c r="A168" s="6" t="s">
        <v>36</v>
      </c>
      <c r="B168" s="6" t="s">
        <v>43</v>
      </c>
      <c r="C168" s="8">
        <f>'Handel und öffentliche'!C174+Landwirtschaft!C174+Fischerei!C174</f>
        <v>39.027999999999999</v>
      </c>
      <c r="D168" s="8">
        <f>'Handel und öffentliche'!D174+Landwirtschaft!D174+Fischerei!D174</f>
        <v>39.027999999999999</v>
      </c>
      <c r="E168" s="8">
        <f>'Handel und öffentliche'!E174+Landwirtschaft!E174+Fischerei!E174</f>
        <v>46.832999999999998</v>
      </c>
      <c r="F168" s="8">
        <f>'Handel und öffentliche'!F174+Landwirtschaft!F174+Fischerei!F174</f>
        <v>7.806</v>
      </c>
      <c r="G168" s="8">
        <f>'Handel und öffentliche'!G174+Landwirtschaft!G174+Fischerei!G174</f>
        <v>15.611000000000001</v>
      </c>
      <c r="H168" s="8">
        <f>'Handel und öffentliche'!H174+Landwirtschaft!H174+Fischerei!H174</f>
        <v>7.806</v>
      </c>
      <c r="I168" s="8">
        <f>'Handel und öffentliche'!I174+Landwirtschaft!I174+Fischerei!I174</f>
        <v>7.806</v>
      </c>
      <c r="J168" s="8">
        <f>'Handel und öffentliche'!J174+Landwirtschaft!J174+Fischerei!J174</f>
        <v>7.806</v>
      </c>
      <c r="K168" s="8">
        <f>'Handel und öffentliche'!K174+Landwirtschaft!K174+Fischerei!K174</f>
        <v>0</v>
      </c>
      <c r="L168" s="8">
        <f>'Handel und öffentliche'!L174+Landwirtschaft!L174+Fischerei!L174</f>
        <v>0</v>
      </c>
      <c r="M168" s="8">
        <f>'Handel und öffentliche'!M174+Landwirtschaft!M174+Fischerei!M174</f>
        <v>0</v>
      </c>
      <c r="N168" s="8">
        <f>'Handel und öffentliche'!N174+Landwirtschaft!N174+Fischerei!N174</f>
        <v>0</v>
      </c>
      <c r="O168" s="8">
        <f>'Handel und öffentliche'!O174+Landwirtschaft!O174+Fischerei!O174</f>
        <v>0</v>
      </c>
      <c r="P168" s="8">
        <f>'Handel und öffentliche'!P174+Landwirtschaft!P174+Fischerei!P174</f>
        <v>0</v>
      </c>
      <c r="Q168" s="8">
        <f>'Handel und öffentliche'!Q174+Landwirtschaft!Q174+Fischerei!Q174</f>
        <v>0</v>
      </c>
      <c r="R168" s="8">
        <f>'Handel und öffentliche'!R174+Landwirtschaft!R174+Fischerei!R174</f>
        <v>0</v>
      </c>
      <c r="S168" s="8">
        <f>'Handel und öffentliche'!S174+Landwirtschaft!S174+Fischerei!S174</f>
        <v>0</v>
      </c>
      <c r="T168" s="8">
        <f>'Handel und öffentliche'!T174+Landwirtschaft!T174+Fischerei!T174</f>
        <v>15.833</v>
      </c>
      <c r="U168" s="8">
        <f>'Handel und öffentliche'!U174+Landwirtschaft!U174+Fischerei!U174</f>
        <v>15.833</v>
      </c>
      <c r="V168" s="8">
        <f>'Handel und öffentliche'!V174+Landwirtschaft!V174+Fischerei!V174</f>
        <v>0</v>
      </c>
      <c r="W168" s="8">
        <f>'Handel und öffentliche'!W174+Landwirtschaft!W174+Fischerei!W174</f>
        <v>0</v>
      </c>
      <c r="X168" s="8">
        <f>'Handel und öffentliche'!X174+Landwirtschaft!X174+Fischerei!X174</f>
        <v>0</v>
      </c>
      <c r="Y168" s="8">
        <f>'Handel und öffentliche'!Y174+Landwirtschaft!Y174+Fischerei!Y174</f>
        <v>0</v>
      </c>
      <c r="Z168" s="8">
        <f>'Handel und öffentliche'!Z174+Landwirtschaft!Z174+Fischerei!Z174</f>
        <v>0</v>
      </c>
      <c r="AA168" s="8">
        <f>'Handel und öffentliche'!AA174+Landwirtschaft!AA174+Fischerei!AA174</f>
        <v>0</v>
      </c>
      <c r="AB168" s="8">
        <f>'Handel und öffentliche'!AB174+Landwirtschaft!AB174+Fischerei!AB174</f>
        <v>0</v>
      </c>
      <c r="AC168" s="8">
        <f>'Handel und öffentliche'!AC174+Landwirtschaft!AC174+Fischerei!AC174</f>
        <v>0</v>
      </c>
      <c r="AD168" s="8">
        <f>'Handel und öffentliche'!AD174+Landwirtschaft!AD174+Fischerei!AD174</f>
        <v>0</v>
      </c>
      <c r="AE168" s="8">
        <f>'Handel und öffentliche'!AE174+Landwirtschaft!AE174+Fischerei!AE174</f>
        <v>1.093</v>
      </c>
      <c r="AF168" s="8">
        <f>'Handel und öffentliche'!AF174+Landwirtschaft!AF174+Fischerei!AF174</f>
        <v>1.093</v>
      </c>
    </row>
    <row r="169" spans="1:32" x14ac:dyDescent="0.25">
      <c r="A169" s="6" t="s">
        <v>36</v>
      </c>
      <c r="B169" s="6" t="s">
        <v>44</v>
      </c>
      <c r="C169" s="8">
        <f>'Handel und öffentliche'!C175+Landwirtschaft!C175+Fischerei!C175</f>
        <v>0</v>
      </c>
      <c r="D169" s="8">
        <f>'Handel und öffentliche'!D175+Landwirtschaft!D175+Fischerei!D175</f>
        <v>0</v>
      </c>
      <c r="E169" s="8">
        <f>'Handel und öffentliche'!E175+Landwirtschaft!E175+Fischerei!E175</f>
        <v>0</v>
      </c>
      <c r="F169" s="8">
        <f>'Handel und öffentliche'!F175+Landwirtschaft!F175+Fischerei!F175</f>
        <v>0</v>
      </c>
      <c r="G169" s="8">
        <f>'Handel und öffentliche'!G175+Landwirtschaft!G175+Fischerei!G175</f>
        <v>0</v>
      </c>
      <c r="H169" s="8">
        <f>'Handel und öffentliche'!H175+Landwirtschaft!H175+Fischerei!H175</f>
        <v>0</v>
      </c>
      <c r="I169" s="8">
        <f>'Handel und öffentliche'!I175+Landwirtschaft!I175+Fischerei!I175</f>
        <v>0</v>
      </c>
      <c r="J169" s="8">
        <f>'Handel und öffentliche'!J175+Landwirtschaft!J175+Fischerei!J175</f>
        <v>0</v>
      </c>
      <c r="K169" s="8">
        <f>'Handel und öffentliche'!K175+Landwirtschaft!K175+Fischerei!K175</f>
        <v>0</v>
      </c>
      <c r="L169" s="8">
        <f>'Handel und öffentliche'!L175+Landwirtschaft!L175+Fischerei!L175</f>
        <v>0</v>
      </c>
      <c r="M169" s="8">
        <f>'Handel und öffentliche'!M175+Landwirtschaft!M175+Fischerei!M175</f>
        <v>12.5</v>
      </c>
      <c r="N169" s="8">
        <f>'Handel und öffentliche'!N175+Landwirtschaft!N175+Fischerei!N175</f>
        <v>50.249000000000002</v>
      </c>
      <c r="O169" s="8">
        <f>'Handel und öffentliche'!O175+Landwirtschaft!O175+Fischerei!O175</f>
        <v>57.749000000000002</v>
      </c>
      <c r="P169" s="8">
        <f>'Handel und öffentliche'!P175+Landwirtschaft!P175+Fischerei!P175</f>
        <v>54.25</v>
      </c>
      <c r="Q169" s="8">
        <f>'Handel und öffentliche'!Q175+Landwirtschaft!Q175+Fischerei!Q175</f>
        <v>135.25200000000001</v>
      </c>
      <c r="R169" s="8">
        <f>'Handel und öffentliche'!R175+Landwirtschaft!R175+Fischerei!R175</f>
        <v>258.00300000000004</v>
      </c>
      <c r="S169" s="8">
        <f>'Handel und öffentliche'!S175+Landwirtschaft!S175+Fischerei!S175</f>
        <v>311.755</v>
      </c>
      <c r="T169" s="8">
        <f>'Handel und öffentliche'!T175+Landwirtschaft!T175+Fischerei!T175</f>
        <v>368.25300000000004</v>
      </c>
      <c r="U169" s="8">
        <f>'Handel und öffentliche'!U175+Landwirtschaft!U175+Fischerei!U175</f>
        <v>415.25300000000004</v>
      </c>
      <c r="V169" s="8">
        <f>'Handel und öffentliche'!V175+Landwirtschaft!V175+Fischerei!V175</f>
        <v>401.50300000000004</v>
      </c>
      <c r="W169" s="8">
        <f>'Handel und öffentliche'!W175+Landwirtschaft!W175+Fischerei!W175</f>
        <v>468.77700000000004</v>
      </c>
      <c r="X169" s="8">
        <f>'Handel und öffentliche'!X175+Landwirtschaft!X175+Fischerei!X175</f>
        <v>439.48400000000004</v>
      </c>
      <c r="Y169" s="8">
        <f>'Handel und öffentliche'!Y175+Landwirtschaft!Y175+Fischerei!Y175</f>
        <v>511.23400000000004</v>
      </c>
      <c r="Z169" s="8">
        <f>'Handel und öffentliche'!Z175+Landwirtschaft!Z175+Fischerei!Z175</f>
        <v>451.45399999999995</v>
      </c>
      <c r="AA169" s="8">
        <f>'Handel und öffentliche'!AA175+Landwirtschaft!AA175+Fischerei!AA175</f>
        <v>362.97500000000002</v>
      </c>
      <c r="AB169" s="8">
        <f>'Handel und öffentliche'!AB175+Landwirtschaft!AB175+Fischerei!AB175</f>
        <v>431.28399999999999</v>
      </c>
      <c r="AC169" s="8">
        <f>'Handel und öffentliche'!AC175+Landwirtschaft!AC175+Fischerei!AC175</f>
        <v>443.23800000000006</v>
      </c>
      <c r="AD169" s="8">
        <f>'Handel und öffentliche'!AD175+Landwirtschaft!AD175+Fischerei!AD175</f>
        <v>434.87599999999998</v>
      </c>
      <c r="AE169" s="8">
        <f>'Handel und öffentliche'!AE175+Landwirtschaft!AE175+Fischerei!AE175</f>
        <v>375.39</v>
      </c>
      <c r="AF169" s="8">
        <f>'Handel und öffentliche'!AF175+Landwirtschaft!AF175+Fischerei!AF175</f>
        <v>401.61599999999999</v>
      </c>
    </row>
    <row r="170" spans="1:32" x14ac:dyDescent="0.25">
      <c r="A170" s="6" t="s">
        <v>36</v>
      </c>
      <c r="B170" s="6" t="s">
        <v>45</v>
      </c>
      <c r="C170" s="8">
        <f>'Handel und öffentliche'!C176+Landwirtschaft!C176+Fischerei!C176</f>
        <v>9275.3339999999989</v>
      </c>
      <c r="D170" s="8">
        <f>'Handel und öffentliche'!D176+Landwirtschaft!D176+Fischerei!D176</f>
        <v>10197.972000000002</v>
      </c>
      <c r="E170" s="8">
        <f>'Handel und öffentliche'!E176+Landwirtschaft!E176+Fischerei!E176</f>
        <v>9865.7219999999998</v>
      </c>
      <c r="F170" s="8">
        <f>'Handel und öffentliche'!F176+Landwirtschaft!F176+Fischerei!F176</f>
        <v>9639.3340000000007</v>
      </c>
      <c r="G170" s="8">
        <f>'Handel und öffentliche'!G176+Landwirtschaft!G176+Fischerei!G176</f>
        <v>10305.334000000001</v>
      </c>
      <c r="H170" s="8">
        <f>'Handel und öffentliche'!H176+Landwirtschaft!H176+Fischerei!H176</f>
        <v>10045.445</v>
      </c>
      <c r="I170" s="8">
        <f>'Handel und öffentliche'!I176+Landwirtschaft!I176+Fischerei!I176</f>
        <v>11930.501</v>
      </c>
      <c r="J170" s="8">
        <f>'Handel und öffentliche'!J176+Landwirtschaft!J176+Fischerei!J176</f>
        <v>11049.5</v>
      </c>
      <c r="K170" s="8">
        <f>'Handel und öffentliche'!K176+Landwirtschaft!K176+Fischerei!K176</f>
        <v>11048.055</v>
      </c>
      <c r="L170" s="8">
        <f>'Handel und öffentliche'!L176+Landwirtschaft!L176+Fischerei!L176</f>
        <v>11087.528</v>
      </c>
      <c r="M170" s="8">
        <f>'Handel und öffentliche'!M176+Landwirtschaft!M176+Fischerei!M176</f>
        <v>9653.3610000000008</v>
      </c>
      <c r="N170" s="8">
        <f>'Handel und öffentliche'!N176+Landwirtschaft!N176+Fischerei!N176</f>
        <v>11013.39</v>
      </c>
      <c r="O170" s="8">
        <f>'Handel und öffentliche'!O176+Landwirtschaft!O176+Fischerei!O176</f>
        <v>12077.861000000001</v>
      </c>
      <c r="P170" s="8">
        <f>'Handel und öffentliche'!P176+Landwirtschaft!P176+Fischerei!P176</f>
        <v>11196</v>
      </c>
      <c r="Q170" s="8">
        <f>'Handel und öffentliche'!Q176+Landwirtschaft!Q176+Fischerei!Q176</f>
        <v>10371.832999999999</v>
      </c>
      <c r="R170" s="8">
        <f>'Handel und öffentliche'!R176+Landwirtschaft!R176+Fischerei!R176</f>
        <v>9581.6670000000013</v>
      </c>
      <c r="S170" s="8">
        <f>'Handel und öffentliche'!S176+Landwirtschaft!S176+Fischerei!S176</f>
        <v>9457.5279999999984</v>
      </c>
      <c r="T170" s="8">
        <f>'Handel und öffentliche'!T176+Landwirtschaft!T176+Fischerei!T176</f>
        <v>9118</v>
      </c>
      <c r="U170" s="8">
        <f>'Handel und öffentliche'!U176+Landwirtschaft!U176+Fischerei!U176</f>
        <v>8793.8610000000008</v>
      </c>
      <c r="V170" s="8">
        <f>'Handel und öffentliche'!V176+Landwirtschaft!V176+Fischerei!V176</f>
        <v>9748.973</v>
      </c>
      <c r="W170" s="8">
        <f>'Handel und öffentliche'!W176+Landwirtschaft!W176+Fischerei!W176</f>
        <v>9986.4439999999995</v>
      </c>
      <c r="X170" s="8">
        <f>'Handel und öffentliche'!X176+Landwirtschaft!X176+Fischerei!X176</f>
        <v>9614.4170000000013</v>
      </c>
      <c r="Y170" s="8">
        <f>'Handel und öffentliche'!Y176+Landwirtschaft!Y176+Fischerei!Y176</f>
        <v>5166.1940000000004</v>
      </c>
      <c r="Z170" s="8">
        <f>'Handel und öffentliche'!Z176+Landwirtschaft!Z176+Fischerei!Z176</f>
        <v>8950.0280000000002</v>
      </c>
      <c r="AA170" s="8">
        <f>'Handel und öffentliche'!AA176+Landwirtschaft!AA176+Fischerei!AA176</f>
        <v>7920.9449999999997</v>
      </c>
      <c r="AB170" s="8">
        <f>'Handel und öffentliche'!AB176+Landwirtschaft!AB176+Fischerei!AB176</f>
        <v>4678.1390000000001</v>
      </c>
      <c r="AC170" s="8">
        <f>'Handel und öffentliche'!AC176+Landwirtschaft!AC176+Fischerei!AC176</f>
        <v>5505.7780000000002</v>
      </c>
      <c r="AD170" s="8">
        <f>'Handel und öffentliche'!AD176+Landwirtschaft!AD176+Fischerei!AD176</f>
        <v>5959.8050000000003</v>
      </c>
      <c r="AE170" s="8">
        <f>'Handel und öffentliche'!AE176+Landwirtschaft!AE176+Fischerei!AE176</f>
        <v>7187.1119999999992</v>
      </c>
      <c r="AF170" s="8">
        <f>'Handel und öffentliche'!AF176+Landwirtschaft!AF176+Fischerei!AF176</f>
        <v>7654.018</v>
      </c>
    </row>
    <row r="171" spans="1:32" x14ac:dyDescent="0.25">
      <c r="A171" s="6" t="s">
        <v>36</v>
      </c>
      <c r="B171" s="6" t="s">
        <v>46</v>
      </c>
      <c r="C171" s="8">
        <f>'Handel und öffentliche'!C177+Landwirtschaft!C177+Fischerei!C177</f>
        <v>0</v>
      </c>
      <c r="D171" s="8">
        <f>'Handel und öffentliche'!D177+Landwirtschaft!D177+Fischerei!D177</f>
        <v>61.389000000000003</v>
      </c>
      <c r="E171" s="8">
        <f>'Handel und öffentliche'!E177+Landwirtschaft!E177+Fischerei!E177</f>
        <v>86.388999999999996</v>
      </c>
      <c r="F171" s="8">
        <f>'Handel und öffentliche'!F177+Landwirtschaft!F177+Fischerei!F177</f>
        <v>122.5</v>
      </c>
      <c r="G171" s="8">
        <f>'Handel und öffentliche'!G177+Landwirtschaft!G177+Fischerei!G177</f>
        <v>154.72200000000001</v>
      </c>
      <c r="H171" s="8">
        <f>'Handel und öffentliche'!H177+Landwirtschaft!H177+Fischerei!H177</f>
        <v>180.833</v>
      </c>
      <c r="I171" s="8">
        <f>'Handel und öffentliche'!I177+Landwirtschaft!I177+Fischerei!I177</f>
        <v>181.667</v>
      </c>
      <c r="J171" s="8">
        <f>'Handel und öffentliche'!J177+Landwirtschaft!J177+Fischerei!J177</f>
        <v>289.72199999999998</v>
      </c>
      <c r="K171" s="8">
        <f>'Handel und öffentliche'!K177+Landwirtschaft!K177+Fischerei!K177</f>
        <v>288.61099999999999</v>
      </c>
      <c r="L171" s="8">
        <f>'Handel und öffentliche'!L177+Landwirtschaft!L177+Fischerei!L177</f>
        <v>312.77700000000004</v>
      </c>
      <c r="M171" s="8">
        <f>'Handel und öffentliche'!M177+Landwirtschaft!M177+Fischerei!M177</f>
        <v>315</v>
      </c>
      <c r="N171" s="8">
        <f>'Handel und öffentliche'!N177+Landwirtschaft!N177+Fischerei!N177</f>
        <v>283.33300000000003</v>
      </c>
      <c r="O171" s="8">
        <f>'Handel und öffentliche'!O177+Landwirtschaft!O177+Fischerei!O177</f>
        <v>321.38800000000003</v>
      </c>
      <c r="P171" s="8">
        <f>'Handel und öffentliche'!P177+Landwirtschaft!P177+Fischerei!P177</f>
        <v>210</v>
      </c>
      <c r="Q171" s="8">
        <f>'Handel und öffentliche'!Q177+Landwirtschaft!Q177+Fischerei!Q177</f>
        <v>743.73500000000001</v>
      </c>
      <c r="R171" s="8">
        <f>'Handel und öffentliche'!R177+Landwirtschaft!R177+Fischerei!R177</f>
        <v>855.66</v>
      </c>
      <c r="S171" s="8">
        <f>'Handel und öffentliche'!S177+Landwirtschaft!S177+Fischerei!S177</f>
        <v>1051.6610000000001</v>
      </c>
      <c r="T171" s="8">
        <f>'Handel und öffentliche'!T177+Landwirtschaft!T177+Fischerei!T177</f>
        <v>1189.6770000000001</v>
      </c>
      <c r="U171" s="8">
        <f>'Handel und öffentliche'!U177+Landwirtschaft!U177+Fischerei!U177</f>
        <v>1452.846</v>
      </c>
      <c r="V171" s="8">
        <f>'Handel und öffentliche'!V177+Landwirtschaft!V177+Fischerei!V177</f>
        <v>1671.0339999999999</v>
      </c>
      <c r="W171" s="8">
        <f>'Handel und öffentliche'!W177+Landwirtschaft!W177+Fischerei!W177</f>
        <v>1862.74</v>
      </c>
      <c r="X171" s="8">
        <f>'Handel und öffentliche'!X177+Landwirtschaft!X177+Fischerei!X177</f>
        <v>2134.971</v>
      </c>
      <c r="Y171" s="8">
        <f>'Handel und öffentliche'!Y177+Landwirtschaft!Y177+Fischerei!Y177</f>
        <v>2297.0349999999999</v>
      </c>
      <c r="Z171" s="8">
        <f>'Handel und öffentliche'!Z177+Landwirtschaft!Z177+Fischerei!Z177</f>
        <v>2548.9609999999998</v>
      </c>
      <c r="AA171" s="8">
        <f>'Handel und öffentliche'!AA177+Landwirtschaft!AA177+Fischerei!AA177</f>
        <v>2576.4360000000001</v>
      </c>
      <c r="AB171" s="8">
        <f>'Handel und öffentliche'!AB177+Landwirtschaft!AB177+Fischerei!AB177</f>
        <v>2694.97</v>
      </c>
      <c r="AC171" s="8">
        <f>'Handel und öffentliche'!AC177+Landwirtschaft!AC177+Fischerei!AC177</f>
        <v>2821.5520000000001</v>
      </c>
      <c r="AD171" s="8">
        <f>'Handel und öffentliche'!AD177+Landwirtschaft!AD177+Fischerei!AD177</f>
        <v>2922.2489999999998</v>
      </c>
      <c r="AE171" s="8">
        <f>'Handel und öffentliche'!AE177+Landwirtschaft!AE177+Fischerei!AE177</f>
        <v>3064.7559999999999</v>
      </c>
      <c r="AF171" s="8">
        <f>'Handel und öffentliche'!AF177+Landwirtschaft!AF177+Fischerei!AF177</f>
        <v>3494.1209999999996</v>
      </c>
    </row>
    <row r="172" spans="1:32" x14ac:dyDescent="0.25">
      <c r="A172" s="6" t="s">
        <v>36</v>
      </c>
      <c r="B172" s="6" t="s">
        <v>47</v>
      </c>
      <c r="C172" s="8">
        <f>'Handel und öffentliche'!C178+Landwirtschaft!C178+Fischerei!C178</f>
        <v>20047</v>
      </c>
      <c r="D172" s="8">
        <f>'Handel und öffentliche'!D178+Landwirtschaft!D178+Fischerei!D178</f>
        <v>20468</v>
      </c>
      <c r="E172" s="8">
        <f>'Handel und öffentliche'!E178+Landwirtschaft!E178+Fischerei!E178</f>
        <v>21255</v>
      </c>
      <c r="F172" s="8">
        <f>'Handel und öffentliche'!F178+Landwirtschaft!F178+Fischerei!F178</f>
        <v>21387</v>
      </c>
      <c r="G172" s="8">
        <f>'Handel und öffentliche'!G178+Landwirtschaft!G178+Fischerei!G178</f>
        <v>20891</v>
      </c>
      <c r="H172" s="8">
        <f>'Handel und öffentliche'!H178+Landwirtschaft!H178+Fischerei!H178</f>
        <v>20827</v>
      </c>
      <c r="I172" s="8">
        <f>'Handel und öffentliche'!I178+Landwirtschaft!I178+Fischerei!I178</f>
        <v>22543</v>
      </c>
      <c r="J172" s="8">
        <f>'Handel und öffentliche'!J178+Landwirtschaft!J178+Fischerei!J178</f>
        <v>23490</v>
      </c>
      <c r="K172" s="8">
        <f>'Handel und öffentliche'!K178+Landwirtschaft!K178+Fischerei!K178</f>
        <v>24536</v>
      </c>
      <c r="L172" s="8">
        <f>'Handel und öffentliche'!L178+Landwirtschaft!L178+Fischerei!L178</f>
        <v>24255</v>
      </c>
      <c r="M172" s="8">
        <f>'Handel und öffentliche'!M178+Landwirtschaft!M178+Fischerei!M178</f>
        <v>22702</v>
      </c>
      <c r="N172" s="8">
        <f>'Handel und öffentliche'!N178+Landwirtschaft!N178+Fischerei!N178</f>
        <v>26352</v>
      </c>
      <c r="O172" s="8">
        <f>'Handel und öffentliche'!O178+Landwirtschaft!O178+Fischerei!O178</f>
        <v>26439</v>
      </c>
      <c r="P172" s="8">
        <f>'Handel und öffentliche'!P178+Landwirtschaft!P178+Fischerei!P178</f>
        <v>22748</v>
      </c>
      <c r="Q172" s="8">
        <f>'Handel und öffentliche'!Q178+Landwirtschaft!Q178+Fischerei!Q178</f>
        <v>23681</v>
      </c>
      <c r="R172" s="8">
        <f>'Handel und öffentliche'!R178+Landwirtschaft!R178+Fischerei!R178</f>
        <v>24095</v>
      </c>
      <c r="S172" s="8">
        <f>'Handel und öffentliche'!S178+Landwirtschaft!S178+Fischerei!S178</f>
        <v>23209</v>
      </c>
      <c r="T172" s="8">
        <f>'Handel und öffentliche'!T178+Landwirtschaft!T178+Fischerei!T178</f>
        <v>25405</v>
      </c>
      <c r="U172" s="8">
        <f>'Handel und öffentliche'!U178+Landwirtschaft!U178+Fischerei!U178</f>
        <v>25792</v>
      </c>
      <c r="V172" s="8">
        <f>'Handel und öffentliche'!V178+Landwirtschaft!V178+Fischerei!V178</f>
        <v>29025</v>
      </c>
      <c r="W172" s="8">
        <f>'Handel und öffentliche'!W178+Landwirtschaft!W178+Fischerei!W178</f>
        <v>28360</v>
      </c>
      <c r="X172" s="8">
        <f>'Handel und öffentliche'!X178+Landwirtschaft!X178+Fischerei!X178</f>
        <v>26849</v>
      </c>
      <c r="Y172" s="8">
        <f>'Handel und öffentliche'!Y178+Landwirtschaft!Y178+Fischerei!Y178</f>
        <v>27952</v>
      </c>
      <c r="Z172" s="8">
        <f>'Handel und öffentliche'!Z178+Landwirtschaft!Z178+Fischerei!Z178</f>
        <v>28115</v>
      </c>
      <c r="AA172" s="8">
        <f>'Handel und öffentliche'!AA178+Landwirtschaft!AA178+Fischerei!AA178</f>
        <v>26597</v>
      </c>
      <c r="AB172" s="8">
        <f>'Handel und öffentliche'!AB178+Landwirtschaft!AB178+Fischerei!AB178</f>
        <v>26662</v>
      </c>
      <c r="AC172" s="8">
        <f>'Handel und öffentliche'!AC178+Landwirtschaft!AC178+Fischerei!AC178</f>
        <v>28185</v>
      </c>
      <c r="AD172" s="8">
        <f>'Handel und öffentliche'!AD178+Landwirtschaft!AD178+Fischerei!AD178</f>
        <v>27033</v>
      </c>
      <c r="AE172" s="8">
        <f>'Handel und öffentliche'!AE178+Landwirtschaft!AE178+Fischerei!AE178</f>
        <v>27460.48</v>
      </c>
      <c r="AF172" s="8">
        <f>'Handel und öffentliche'!AF178+Landwirtschaft!AF178+Fischerei!AF178</f>
        <v>27505</v>
      </c>
    </row>
    <row r="173" spans="1:32" x14ac:dyDescent="0.25">
      <c r="A173" s="6" t="s">
        <v>37</v>
      </c>
      <c r="B173" s="6" t="s">
        <v>42</v>
      </c>
      <c r="C173" s="8" t="e">
        <f>'Handel und öffentliche'!C179+Landwirtschaft!C179+Fischerei!C179</f>
        <v>#VALUE!</v>
      </c>
      <c r="D173" s="8" t="e">
        <f>'Handel und öffentliche'!D179+Landwirtschaft!D179+Fischerei!D179</f>
        <v>#VALUE!</v>
      </c>
      <c r="E173" s="8" t="e">
        <f>'Handel und öffentliche'!E179+Landwirtschaft!E179+Fischerei!E179</f>
        <v>#VALUE!</v>
      </c>
      <c r="F173" s="8" t="e">
        <f>'Handel und öffentliche'!F179+Landwirtschaft!F179+Fischerei!F179</f>
        <v>#VALUE!</v>
      </c>
      <c r="G173" s="8" t="e">
        <f>'Handel und öffentliche'!G179+Landwirtschaft!G179+Fischerei!G179</f>
        <v>#VALUE!</v>
      </c>
      <c r="H173" s="8" t="e">
        <f>'Handel und öffentliche'!H179+Landwirtschaft!H179+Fischerei!H179</f>
        <v>#VALUE!</v>
      </c>
      <c r="I173" s="8" t="e">
        <f>'Handel und öffentliche'!I179+Landwirtschaft!I179+Fischerei!I179</f>
        <v>#VALUE!</v>
      </c>
      <c r="J173" s="8" t="e">
        <f>'Handel und öffentliche'!J179+Landwirtschaft!J179+Fischerei!J179</f>
        <v>#VALUE!</v>
      </c>
      <c r="K173" s="8" t="e">
        <f>'Handel und öffentliche'!K179+Landwirtschaft!K179+Fischerei!K179</f>
        <v>#VALUE!</v>
      </c>
      <c r="L173" s="8" t="e">
        <f>'Handel und öffentliche'!L179+Landwirtschaft!L179+Fischerei!L179</f>
        <v>#VALUE!</v>
      </c>
      <c r="M173" s="8" t="e">
        <f>'Handel und öffentliche'!M179+Landwirtschaft!M179+Fischerei!M179</f>
        <v>#VALUE!</v>
      </c>
      <c r="N173" s="8" t="e">
        <f>'Handel und öffentliche'!N179+Landwirtschaft!N179+Fischerei!N179</f>
        <v>#VALUE!</v>
      </c>
      <c r="O173" s="8" t="e">
        <f>'Handel und öffentliche'!O179+Landwirtschaft!O179+Fischerei!O179</f>
        <v>#VALUE!</v>
      </c>
      <c r="P173" s="8" t="e">
        <f>'Handel und öffentliche'!P179+Landwirtschaft!P179+Fischerei!P179</f>
        <v>#VALUE!</v>
      </c>
      <c r="Q173" s="8" t="e">
        <f>'Handel und öffentliche'!Q179+Landwirtschaft!Q179+Fischerei!Q179</f>
        <v>#VALUE!</v>
      </c>
      <c r="R173" s="8">
        <f>'Handel und öffentliche'!R179+Landwirtschaft!R179+Fischerei!R179</f>
        <v>80.427999999999997</v>
      </c>
      <c r="S173" s="8">
        <f>'Handel und öffentliche'!S179+Landwirtschaft!S179+Fischerei!S179</f>
        <v>119.803</v>
      </c>
      <c r="T173" s="8">
        <f>'Handel und öffentliche'!T179+Landwirtschaft!T179+Fischerei!T179</f>
        <v>108.714</v>
      </c>
      <c r="U173" s="8">
        <f>'Handel und öffentliche'!U179+Landwirtschaft!U179+Fischerei!U179</f>
        <v>76.006</v>
      </c>
      <c r="V173" s="8">
        <f>'Handel und öffentliche'!V179+Landwirtschaft!V179+Fischerei!V179</f>
        <v>94.913999999999987</v>
      </c>
      <c r="W173" s="8">
        <f>'Handel und öffentliche'!W179+Landwirtschaft!W179+Fischerei!W179</f>
        <v>103.681</v>
      </c>
      <c r="X173" s="8">
        <f>'Handel und öffentliche'!X179+Landwirtschaft!X179+Fischerei!X179</f>
        <v>122.77499999999999</v>
      </c>
      <c r="Y173" s="8">
        <f>'Handel und öffentliche'!Y179+Landwirtschaft!Y179+Fischerei!Y179</f>
        <v>134.52800000000002</v>
      </c>
      <c r="Z173" s="8">
        <f>'Handel und öffentliche'!Z179+Landwirtschaft!Z179+Fischerei!Z179</f>
        <v>243.51400000000001</v>
      </c>
      <c r="AA173" s="8">
        <f>'Handel und öffentliche'!AA179+Landwirtschaft!AA179+Fischerei!AA179</f>
        <v>886.73900000000003</v>
      </c>
      <c r="AB173" s="8">
        <f>'Handel und öffentliche'!AB179+Landwirtschaft!AB179+Fischerei!AB179</f>
        <v>915.99399999999991</v>
      </c>
      <c r="AC173" s="8">
        <f>'Handel und öffentliche'!AC179+Landwirtschaft!AC179+Fischerei!AC179</f>
        <v>984.53899999999999</v>
      </c>
      <c r="AD173" s="8">
        <f>'Handel und öffentliche'!AD179+Landwirtschaft!AD179+Fischerei!AD179</f>
        <v>1060.0829999999999</v>
      </c>
      <c r="AE173" s="8">
        <f>'Handel und öffentliche'!AE179+Landwirtschaft!AE179+Fischerei!AE179</f>
        <v>1086.1570000000002</v>
      </c>
      <c r="AF173" s="8" t="e">
        <f>'Handel und öffentliche'!AF179+Landwirtschaft!AF179+Fischerei!AF179</f>
        <v>#VALUE!</v>
      </c>
    </row>
    <row r="174" spans="1:32" x14ac:dyDescent="0.25">
      <c r="A174" s="6" t="s">
        <v>37</v>
      </c>
      <c r="B174" s="6" t="s">
        <v>43</v>
      </c>
      <c r="C174" s="8" t="e">
        <f>'Handel und öffentliche'!C180+Landwirtschaft!C180+Fischerei!C180</f>
        <v>#VALUE!</v>
      </c>
      <c r="D174" s="8" t="e">
        <f>'Handel und öffentliche'!D180+Landwirtschaft!D180+Fischerei!D180</f>
        <v>#VALUE!</v>
      </c>
      <c r="E174" s="8" t="e">
        <f>'Handel und öffentliche'!E180+Landwirtschaft!E180+Fischerei!E180</f>
        <v>#VALUE!</v>
      </c>
      <c r="F174" s="8" t="e">
        <f>'Handel und öffentliche'!F180+Landwirtschaft!F180+Fischerei!F180</f>
        <v>#VALUE!</v>
      </c>
      <c r="G174" s="8" t="e">
        <f>'Handel und öffentliche'!G180+Landwirtschaft!G180+Fischerei!G180</f>
        <v>#VALUE!</v>
      </c>
      <c r="H174" s="8" t="e">
        <f>'Handel und öffentliche'!H180+Landwirtschaft!H180+Fischerei!H180</f>
        <v>#VALUE!</v>
      </c>
      <c r="I174" s="8" t="e">
        <f>'Handel und öffentliche'!I180+Landwirtschaft!I180+Fischerei!I180</f>
        <v>#VALUE!</v>
      </c>
      <c r="J174" s="8" t="e">
        <f>'Handel und öffentliche'!J180+Landwirtschaft!J180+Fischerei!J180</f>
        <v>#VALUE!</v>
      </c>
      <c r="K174" s="8" t="e">
        <f>'Handel und öffentliche'!K180+Landwirtschaft!K180+Fischerei!K180</f>
        <v>#VALUE!</v>
      </c>
      <c r="L174" s="8" t="e">
        <f>'Handel und öffentliche'!L180+Landwirtschaft!L180+Fischerei!L180</f>
        <v>#VALUE!</v>
      </c>
      <c r="M174" s="8" t="e">
        <f>'Handel und öffentliche'!M180+Landwirtschaft!M180+Fischerei!M180</f>
        <v>#VALUE!</v>
      </c>
      <c r="N174" s="8" t="e">
        <f>'Handel und öffentliche'!N180+Landwirtschaft!N180+Fischerei!N180</f>
        <v>#VALUE!</v>
      </c>
      <c r="O174" s="8" t="e">
        <f>'Handel und öffentliche'!O180+Landwirtschaft!O180+Fischerei!O180</f>
        <v>#VALUE!</v>
      </c>
      <c r="P174" s="8" t="e">
        <f>'Handel und öffentliche'!P180+Landwirtschaft!P180+Fischerei!P180</f>
        <v>#VALUE!</v>
      </c>
      <c r="Q174" s="8" t="e">
        <f>'Handel und öffentliche'!Q180+Landwirtschaft!Q180+Fischerei!Q180</f>
        <v>#VALUE!</v>
      </c>
      <c r="R174" s="8">
        <f>'Handel und öffentliche'!R180+Landwirtschaft!R180+Fischerei!R180</f>
        <v>30.7</v>
      </c>
      <c r="S174" s="8">
        <f>'Handel und öffentliche'!S180+Landwirtschaft!S180+Fischerei!S180</f>
        <v>69.075000000000003</v>
      </c>
      <c r="T174" s="8">
        <f>'Handel und öffentliche'!T180+Landwirtschaft!T180+Fischerei!T180</f>
        <v>33.258000000000003</v>
      </c>
      <c r="U174" s="8">
        <f>'Handel und öffentliche'!U180+Landwirtschaft!U180+Fischerei!U180</f>
        <v>28.141999999999999</v>
      </c>
      <c r="V174" s="8">
        <f>'Handel und öffentliche'!V180+Landwirtschaft!V180+Fischerei!V180</f>
        <v>46.05</v>
      </c>
      <c r="W174" s="8">
        <f>'Handel und öffentliche'!W180+Landwirtschaft!W180+Fischerei!W180</f>
        <v>35.817</v>
      </c>
      <c r="X174" s="8">
        <f>'Handel und öffentliche'!X180+Landwirtschaft!X180+Fischerei!X180</f>
        <v>0</v>
      </c>
      <c r="Y174" s="8">
        <f>'Handel und öffentliche'!Y180+Landwirtschaft!Y180+Fischerei!Y180</f>
        <v>0</v>
      </c>
      <c r="Z174" s="8">
        <f>'Handel und öffentliche'!Z180+Landwirtschaft!Z180+Fischerei!Z180</f>
        <v>0</v>
      </c>
      <c r="AA174" s="8">
        <f>'Handel und öffentliche'!AA180+Landwirtschaft!AA180+Fischerei!AA180</f>
        <v>15.35</v>
      </c>
      <c r="AB174" s="8">
        <f>'Handel und öffentliche'!AB180+Landwirtschaft!AB180+Fischerei!AB180</f>
        <v>17.908000000000001</v>
      </c>
      <c r="AC174" s="8">
        <f>'Handel und öffentliche'!AC180+Landwirtschaft!AC180+Fischerei!AC180</f>
        <v>17.908000000000001</v>
      </c>
      <c r="AD174" s="8">
        <f>'Handel und öffentliche'!AD180+Landwirtschaft!AD180+Fischerei!AD180</f>
        <v>18.931999999999999</v>
      </c>
      <c r="AE174" s="8">
        <f>'Handel und öffentliche'!AE180+Landwirtschaft!AE180+Fischerei!AE180</f>
        <v>21.062000000000001</v>
      </c>
      <c r="AF174" s="8" t="e">
        <f>'Handel und öffentliche'!AF180+Landwirtschaft!AF180+Fischerei!AF180</f>
        <v>#VALUE!</v>
      </c>
    </row>
    <row r="175" spans="1:32" x14ac:dyDescent="0.25">
      <c r="A175" s="6" t="s">
        <v>37</v>
      </c>
      <c r="B175" s="6" t="s">
        <v>44</v>
      </c>
      <c r="C175" s="8" t="e">
        <f>'Handel und öffentliche'!C181+Landwirtschaft!C181+Fischerei!C181</f>
        <v>#VALUE!</v>
      </c>
      <c r="D175" s="8" t="e">
        <f>'Handel und öffentliche'!D181+Landwirtschaft!D181+Fischerei!D181</f>
        <v>#VALUE!</v>
      </c>
      <c r="E175" s="8" t="e">
        <f>'Handel und öffentliche'!E181+Landwirtschaft!E181+Fischerei!E181</f>
        <v>#VALUE!</v>
      </c>
      <c r="F175" s="8" t="e">
        <f>'Handel und öffentliche'!F181+Landwirtschaft!F181+Fischerei!F181</f>
        <v>#VALUE!</v>
      </c>
      <c r="G175" s="8" t="e">
        <f>'Handel und öffentliche'!G181+Landwirtschaft!G181+Fischerei!G181</f>
        <v>#VALUE!</v>
      </c>
      <c r="H175" s="8" t="e">
        <f>'Handel und öffentliche'!H181+Landwirtschaft!H181+Fischerei!H181</f>
        <v>#VALUE!</v>
      </c>
      <c r="I175" s="8" t="e">
        <f>'Handel und öffentliche'!I181+Landwirtschaft!I181+Fischerei!I181</f>
        <v>#VALUE!</v>
      </c>
      <c r="J175" s="8" t="e">
        <f>'Handel und öffentliche'!J181+Landwirtschaft!J181+Fischerei!J181</f>
        <v>#VALUE!</v>
      </c>
      <c r="K175" s="8" t="e">
        <f>'Handel und öffentliche'!K181+Landwirtschaft!K181+Fischerei!K181</f>
        <v>#VALUE!</v>
      </c>
      <c r="L175" s="8" t="e">
        <f>'Handel und öffentliche'!L181+Landwirtschaft!L181+Fischerei!L181</f>
        <v>#VALUE!</v>
      </c>
      <c r="M175" s="8" t="e">
        <f>'Handel und öffentliche'!M181+Landwirtschaft!M181+Fischerei!M181</f>
        <v>#VALUE!</v>
      </c>
      <c r="N175" s="8" t="e">
        <f>'Handel und öffentliche'!N181+Landwirtschaft!N181+Fischerei!N181</f>
        <v>#VALUE!</v>
      </c>
      <c r="O175" s="8" t="e">
        <f>'Handel und öffentliche'!O181+Landwirtschaft!O181+Fischerei!O181</f>
        <v>#VALUE!</v>
      </c>
      <c r="P175" s="8" t="e">
        <f>'Handel und öffentliche'!P181+Landwirtschaft!P181+Fischerei!P181</f>
        <v>#VALUE!</v>
      </c>
      <c r="Q175" s="8" t="e">
        <f>'Handel und öffentliche'!Q181+Landwirtschaft!Q181+Fischerei!Q181</f>
        <v>#VALUE!</v>
      </c>
      <c r="R175" s="8">
        <f>'Handel und öffentliche'!R181+Landwirtschaft!R181+Fischerei!R181</f>
        <v>0</v>
      </c>
      <c r="S175" s="8">
        <f>'Handel und öffentliche'!S181+Landwirtschaft!S181+Fischerei!S181</f>
        <v>0</v>
      </c>
      <c r="T175" s="8">
        <f>'Handel und öffentliche'!T181+Landwirtschaft!T181+Fischerei!T181</f>
        <v>0</v>
      </c>
      <c r="U175" s="8">
        <f>'Handel und öffentliche'!U181+Landwirtschaft!U181+Fischerei!U181</f>
        <v>0</v>
      </c>
      <c r="V175" s="8">
        <f>'Handel und öffentliche'!V181+Landwirtschaft!V181+Fischerei!V181</f>
        <v>0</v>
      </c>
      <c r="W175" s="8">
        <f>'Handel und öffentliche'!W181+Landwirtschaft!W181+Fischerei!W181</f>
        <v>0</v>
      </c>
      <c r="X175" s="8">
        <f>'Handel und öffentliche'!X181+Landwirtschaft!X181+Fischerei!X181</f>
        <v>0</v>
      </c>
      <c r="Y175" s="8">
        <f>'Handel und öffentliche'!Y181+Landwirtschaft!Y181+Fischerei!Y181</f>
        <v>0</v>
      </c>
      <c r="Z175" s="8">
        <f>'Handel und öffentliche'!Z181+Landwirtschaft!Z181+Fischerei!Z181</f>
        <v>0</v>
      </c>
      <c r="AA175" s="8">
        <f>'Handel und öffentliche'!AA181+Landwirtschaft!AA181+Fischerei!AA181</f>
        <v>0</v>
      </c>
      <c r="AB175" s="8">
        <f>'Handel und öffentliche'!AB181+Landwirtschaft!AB181+Fischerei!AB181</f>
        <v>0</v>
      </c>
      <c r="AC175" s="8">
        <f>'Handel und öffentliche'!AC181+Landwirtschaft!AC181+Fischerei!AC181</f>
        <v>0</v>
      </c>
      <c r="AD175" s="8">
        <f>'Handel und öffentliche'!AD181+Landwirtschaft!AD181+Fischerei!AD181</f>
        <v>0</v>
      </c>
      <c r="AE175" s="8">
        <f>'Handel und öffentliche'!AE181+Landwirtschaft!AE181+Fischerei!AE181</f>
        <v>0</v>
      </c>
      <c r="AF175" s="8" t="e">
        <f>'Handel und öffentliche'!AF181+Landwirtschaft!AF181+Fischerei!AF181</f>
        <v>#VALUE!</v>
      </c>
    </row>
    <row r="176" spans="1:32" x14ac:dyDescent="0.25">
      <c r="A176" s="6" t="s">
        <v>37</v>
      </c>
      <c r="B176" s="6" t="s">
        <v>45</v>
      </c>
      <c r="C176" s="8" t="e">
        <f>'Handel und öffentliche'!C182+Landwirtschaft!C182+Fischerei!C182</f>
        <v>#VALUE!</v>
      </c>
      <c r="D176" s="8" t="e">
        <f>'Handel und öffentliche'!D182+Landwirtschaft!D182+Fischerei!D182</f>
        <v>#VALUE!</v>
      </c>
      <c r="E176" s="8" t="e">
        <f>'Handel und öffentliche'!E182+Landwirtschaft!E182+Fischerei!E182</f>
        <v>#VALUE!</v>
      </c>
      <c r="F176" s="8" t="e">
        <f>'Handel und öffentliche'!F182+Landwirtschaft!F182+Fischerei!F182</f>
        <v>#VALUE!</v>
      </c>
      <c r="G176" s="8" t="e">
        <f>'Handel und öffentliche'!G182+Landwirtschaft!G182+Fischerei!G182</f>
        <v>#VALUE!</v>
      </c>
      <c r="H176" s="8" t="e">
        <f>'Handel und öffentliche'!H182+Landwirtschaft!H182+Fischerei!H182</f>
        <v>#VALUE!</v>
      </c>
      <c r="I176" s="8" t="e">
        <f>'Handel und öffentliche'!I182+Landwirtschaft!I182+Fischerei!I182</f>
        <v>#VALUE!</v>
      </c>
      <c r="J176" s="8" t="e">
        <f>'Handel und öffentliche'!J182+Landwirtschaft!J182+Fischerei!J182</f>
        <v>#VALUE!</v>
      </c>
      <c r="K176" s="8" t="e">
        <f>'Handel und öffentliche'!K182+Landwirtschaft!K182+Fischerei!K182</f>
        <v>#VALUE!</v>
      </c>
      <c r="L176" s="8" t="e">
        <f>'Handel und öffentliche'!L182+Landwirtschaft!L182+Fischerei!L182</f>
        <v>#VALUE!</v>
      </c>
      <c r="M176" s="8" t="e">
        <f>'Handel und öffentliche'!M182+Landwirtschaft!M182+Fischerei!M182</f>
        <v>#VALUE!</v>
      </c>
      <c r="N176" s="8" t="e">
        <f>'Handel und öffentliche'!N182+Landwirtschaft!N182+Fischerei!N182</f>
        <v>#VALUE!</v>
      </c>
      <c r="O176" s="8" t="e">
        <f>'Handel und öffentliche'!O182+Landwirtschaft!O182+Fischerei!O182</f>
        <v>#VALUE!</v>
      </c>
      <c r="P176" s="8" t="e">
        <f>'Handel und öffentliche'!P182+Landwirtschaft!P182+Fischerei!P182</f>
        <v>#VALUE!</v>
      </c>
      <c r="Q176" s="8" t="e">
        <f>'Handel und öffentliche'!Q182+Landwirtschaft!Q182+Fischerei!Q182</f>
        <v>#VALUE!</v>
      </c>
      <c r="R176" s="8">
        <f>'Handel und öffentliche'!R182+Landwirtschaft!R182+Fischerei!R182</f>
        <v>23.728000000000002</v>
      </c>
      <c r="S176" s="8">
        <f>'Handel und öffentliche'!S182+Landwirtschaft!S182+Fischerei!S182</f>
        <v>23.728000000000002</v>
      </c>
      <c r="T176" s="8">
        <f>'Handel und öffentliche'!T182+Landwirtschaft!T182+Fischerei!T182</f>
        <v>47.456000000000003</v>
      </c>
      <c r="U176" s="8">
        <f>'Handel und öffentliche'!U182+Landwirtschaft!U182+Fischerei!U182</f>
        <v>11.864000000000001</v>
      </c>
      <c r="V176" s="8">
        <f>'Handel und öffentliche'!V182+Landwirtschaft!V182+Fischerei!V182</f>
        <v>11.864000000000001</v>
      </c>
      <c r="W176" s="8">
        <f>'Handel und öffentliche'!W182+Landwirtschaft!W182+Fischerei!W182</f>
        <v>11.864000000000001</v>
      </c>
      <c r="X176" s="8">
        <f>'Handel und öffentliche'!X182+Landwirtschaft!X182+Fischerei!X182</f>
        <v>12.385999999999999</v>
      </c>
      <c r="Y176" s="8">
        <f>'Handel und öffentliche'!Y182+Landwirtschaft!Y182+Fischerei!Y182</f>
        <v>24.25</v>
      </c>
      <c r="Z176" s="8">
        <f>'Handel und öffentliche'!Z182+Landwirtschaft!Z182+Fischerei!Z182</f>
        <v>83.570000000000007</v>
      </c>
      <c r="AA176" s="8">
        <f>'Handel und öffentliche'!AA182+Landwirtschaft!AA182+Fischerei!AA182</f>
        <v>167.77800000000002</v>
      </c>
      <c r="AB176" s="8">
        <f>'Handel und öffentliche'!AB182+Landwirtschaft!AB182+Fischerei!AB182</f>
        <v>179.64100000000002</v>
      </c>
      <c r="AC176" s="8">
        <f>'Handel und öffentliche'!AC182+Landwirtschaft!AC182+Fischerei!AC182</f>
        <v>157.07499999999999</v>
      </c>
      <c r="AD176" s="8">
        <f>'Handel und öffentliche'!AD182+Landwirtschaft!AD182+Fischerei!AD182</f>
        <v>147.941</v>
      </c>
      <c r="AE176" s="8">
        <f>'Handel und öffentliche'!AE182+Landwirtschaft!AE182+Fischerei!AE182</f>
        <v>159.97299999999998</v>
      </c>
      <c r="AF176" s="8" t="e">
        <f>'Handel und öffentliche'!AF182+Landwirtschaft!AF182+Fischerei!AF182</f>
        <v>#VALUE!</v>
      </c>
    </row>
    <row r="177" spans="1:32" x14ac:dyDescent="0.25">
      <c r="A177" s="6" t="s">
        <v>37</v>
      </c>
      <c r="B177" s="6" t="s">
        <v>46</v>
      </c>
      <c r="C177" s="8" t="e">
        <f>'Handel und öffentliche'!C183+Landwirtschaft!C183+Fischerei!C183</f>
        <v>#VALUE!</v>
      </c>
      <c r="D177" s="8" t="e">
        <f>'Handel und öffentliche'!D183+Landwirtschaft!D183+Fischerei!D183</f>
        <v>#VALUE!</v>
      </c>
      <c r="E177" s="8" t="e">
        <f>'Handel und öffentliche'!E183+Landwirtschaft!E183+Fischerei!E183</f>
        <v>#VALUE!</v>
      </c>
      <c r="F177" s="8" t="e">
        <f>'Handel und öffentliche'!F183+Landwirtschaft!F183+Fischerei!F183</f>
        <v>#VALUE!</v>
      </c>
      <c r="G177" s="8" t="e">
        <f>'Handel und öffentliche'!G183+Landwirtschaft!G183+Fischerei!G183</f>
        <v>#VALUE!</v>
      </c>
      <c r="H177" s="8" t="e">
        <f>'Handel und öffentliche'!H183+Landwirtschaft!H183+Fischerei!H183</f>
        <v>#VALUE!</v>
      </c>
      <c r="I177" s="8" t="e">
        <f>'Handel und öffentliche'!I183+Landwirtschaft!I183+Fischerei!I183</f>
        <v>#VALUE!</v>
      </c>
      <c r="J177" s="8" t="e">
        <f>'Handel und öffentliche'!J183+Landwirtschaft!J183+Fischerei!J183</f>
        <v>#VALUE!</v>
      </c>
      <c r="K177" s="8" t="e">
        <f>'Handel und öffentliche'!K183+Landwirtschaft!K183+Fischerei!K183</f>
        <v>#VALUE!</v>
      </c>
      <c r="L177" s="8" t="e">
        <f>'Handel und öffentliche'!L183+Landwirtschaft!L183+Fischerei!L183</f>
        <v>#VALUE!</v>
      </c>
      <c r="M177" s="8" t="e">
        <f>'Handel und öffentliche'!M183+Landwirtschaft!M183+Fischerei!M183</f>
        <v>#VALUE!</v>
      </c>
      <c r="N177" s="8" t="e">
        <f>'Handel und öffentliche'!N183+Landwirtschaft!N183+Fischerei!N183</f>
        <v>#VALUE!</v>
      </c>
      <c r="O177" s="8" t="e">
        <f>'Handel und öffentliche'!O183+Landwirtschaft!O183+Fischerei!O183</f>
        <v>#VALUE!</v>
      </c>
      <c r="P177" s="8" t="e">
        <f>'Handel und öffentliche'!P183+Landwirtschaft!P183+Fischerei!P183</f>
        <v>#VALUE!</v>
      </c>
      <c r="Q177" s="8" t="e">
        <f>'Handel und öffentliche'!Q183+Landwirtschaft!Q183+Fischerei!Q183</f>
        <v>#VALUE!</v>
      </c>
      <c r="R177" s="8">
        <f>'Handel und öffentliche'!R183+Landwirtschaft!R183+Fischerei!R183</f>
        <v>0</v>
      </c>
      <c r="S177" s="8">
        <f>'Handel und öffentliche'!S183+Landwirtschaft!S183+Fischerei!S183</f>
        <v>0</v>
      </c>
      <c r="T177" s="8">
        <f>'Handel und öffentliche'!T183+Landwirtschaft!T183+Fischerei!T183</f>
        <v>0</v>
      </c>
      <c r="U177" s="8">
        <f>'Handel und öffentliche'!U183+Landwirtschaft!U183+Fischerei!U183</f>
        <v>0</v>
      </c>
      <c r="V177" s="8">
        <f>'Handel und öffentliche'!V183+Landwirtschaft!V183+Fischerei!V183</f>
        <v>0</v>
      </c>
      <c r="W177" s="8">
        <f>'Handel und öffentliche'!W183+Landwirtschaft!W183+Fischerei!W183</f>
        <v>0</v>
      </c>
      <c r="X177" s="8">
        <f>'Handel und öffentliche'!X183+Landwirtschaft!X183+Fischerei!X183</f>
        <v>71.388999999999996</v>
      </c>
      <c r="Y177" s="8">
        <f>'Handel und öffentliche'!Y183+Landwirtschaft!Y183+Fischerei!Y183</f>
        <v>70.278000000000006</v>
      </c>
      <c r="Z177" s="8">
        <f>'Handel und öffentliche'!Z183+Landwirtschaft!Z183+Fischerei!Z183</f>
        <v>76.944000000000003</v>
      </c>
      <c r="AA177" s="8">
        <f>'Handel und öffentliche'!AA183+Landwirtschaft!AA183+Fischerei!AA183</f>
        <v>53.610999999999997</v>
      </c>
      <c r="AB177" s="8">
        <f>'Handel und öffentliche'!AB183+Landwirtschaft!AB183+Fischerei!AB183</f>
        <v>69.444000000000003</v>
      </c>
      <c r="AC177" s="8">
        <f>'Handel und öffentliche'!AC183+Landwirtschaft!AC183+Fischerei!AC183</f>
        <v>70.555999999999997</v>
      </c>
      <c r="AD177" s="8">
        <f>'Handel und öffentliche'!AD183+Landwirtschaft!AD183+Fischerei!AD183</f>
        <v>76.111000000000004</v>
      </c>
      <c r="AE177" s="8">
        <f>'Handel und öffentliche'!AE183+Landwirtschaft!AE183+Fischerei!AE183</f>
        <v>87.222999999999999</v>
      </c>
      <c r="AF177" s="8" t="e">
        <f>'Handel und öffentliche'!AF183+Landwirtschaft!AF183+Fischerei!AF183</f>
        <v>#VALUE!</v>
      </c>
    </row>
    <row r="178" spans="1:32" x14ac:dyDescent="0.25">
      <c r="A178" s="6" t="s">
        <v>37</v>
      </c>
      <c r="B178" s="6" t="s">
        <v>47</v>
      </c>
      <c r="C178" s="8" t="e">
        <f>'Handel und öffentliche'!C184+Landwirtschaft!C184+Fischerei!C184</f>
        <v>#VALUE!</v>
      </c>
      <c r="D178" s="8" t="e">
        <f>'Handel und öffentliche'!D184+Landwirtschaft!D184+Fischerei!D184</f>
        <v>#VALUE!</v>
      </c>
      <c r="E178" s="8" t="e">
        <f>'Handel und öffentliche'!E184+Landwirtschaft!E184+Fischerei!E184</f>
        <v>#VALUE!</v>
      </c>
      <c r="F178" s="8" t="e">
        <f>'Handel und öffentliche'!F184+Landwirtschaft!F184+Fischerei!F184</f>
        <v>#VALUE!</v>
      </c>
      <c r="G178" s="8" t="e">
        <f>'Handel und öffentliche'!G184+Landwirtschaft!G184+Fischerei!G184</f>
        <v>#VALUE!</v>
      </c>
      <c r="H178" s="8" t="e">
        <f>'Handel und öffentliche'!H184+Landwirtschaft!H184+Fischerei!H184</f>
        <v>#VALUE!</v>
      </c>
      <c r="I178" s="8" t="e">
        <f>'Handel und öffentliche'!I184+Landwirtschaft!I184+Fischerei!I184</f>
        <v>#VALUE!</v>
      </c>
      <c r="J178" s="8" t="e">
        <f>'Handel und öffentliche'!J184+Landwirtschaft!J184+Fischerei!J184</f>
        <v>#VALUE!</v>
      </c>
      <c r="K178" s="8" t="e">
        <f>'Handel und öffentliche'!K184+Landwirtschaft!K184+Fischerei!K184</f>
        <v>#VALUE!</v>
      </c>
      <c r="L178" s="8" t="e">
        <f>'Handel und öffentliche'!L184+Landwirtschaft!L184+Fischerei!L184</f>
        <v>#VALUE!</v>
      </c>
      <c r="M178" s="8" t="e">
        <f>'Handel und öffentliche'!M184+Landwirtschaft!M184+Fischerei!M184</f>
        <v>#VALUE!</v>
      </c>
      <c r="N178" s="8" t="e">
        <f>'Handel und öffentliche'!N184+Landwirtschaft!N184+Fischerei!N184</f>
        <v>#VALUE!</v>
      </c>
      <c r="O178" s="8" t="e">
        <f>'Handel und öffentliche'!O184+Landwirtschaft!O184+Fischerei!O184</f>
        <v>#VALUE!</v>
      </c>
      <c r="P178" s="8" t="e">
        <f>'Handel und öffentliche'!P184+Landwirtschaft!P184+Fischerei!P184</f>
        <v>#VALUE!</v>
      </c>
      <c r="Q178" s="8" t="e">
        <f>'Handel und öffentliche'!Q184+Landwirtschaft!Q184+Fischerei!Q184</f>
        <v>#VALUE!</v>
      </c>
      <c r="R178" s="8">
        <f>'Handel und öffentliche'!R184+Landwirtschaft!R184+Fischerei!R184</f>
        <v>26</v>
      </c>
      <c r="S178" s="8">
        <f>'Handel und öffentliche'!S184+Landwirtschaft!S184+Fischerei!S184</f>
        <v>27</v>
      </c>
      <c r="T178" s="8">
        <f>'Handel und öffentliche'!T184+Landwirtschaft!T184+Fischerei!T184</f>
        <v>28</v>
      </c>
      <c r="U178" s="8">
        <f>'Handel und öffentliche'!U184+Landwirtschaft!U184+Fischerei!U184</f>
        <v>36</v>
      </c>
      <c r="V178" s="8">
        <f>'Handel und öffentliche'!V184+Landwirtschaft!V184+Fischerei!V184</f>
        <v>37</v>
      </c>
      <c r="W178" s="8">
        <f>'Handel und öffentliche'!W184+Landwirtschaft!W184+Fischerei!W184</f>
        <v>56</v>
      </c>
      <c r="X178" s="8">
        <f>'Handel und öffentliche'!X184+Landwirtschaft!X184+Fischerei!X184</f>
        <v>39</v>
      </c>
      <c r="Y178" s="8">
        <f>'Handel und öffentliche'!Y184+Landwirtschaft!Y184+Fischerei!Y184</f>
        <v>40</v>
      </c>
      <c r="Z178" s="8">
        <f>'Handel und öffentliche'!Z184+Landwirtschaft!Z184+Fischerei!Z184</f>
        <v>83</v>
      </c>
      <c r="AA178" s="8">
        <f>'Handel und öffentliche'!AA184+Landwirtschaft!AA184+Fischerei!AA184</f>
        <v>650</v>
      </c>
      <c r="AB178" s="8">
        <f>'Handel und öffentliche'!AB184+Landwirtschaft!AB184+Fischerei!AB184</f>
        <v>649</v>
      </c>
      <c r="AC178" s="8">
        <f>'Handel und öffentliche'!AC184+Landwirtschaft!AC184+Fischerei!AC184</f>
        <v>739</v>
      </c>
      <c r="AD178" s="8">
        <f>'Handel und öffentliche'!AD184+Landwirtschaft!AD184+Fischerei!AD184</f>
        <v>817.09999999999991</v>
      </c>
      <c r="AE178" s="8">
        <f>'Handel und öffentliche'!AE184+Landwirtschaft!AE184+Fischerei!AE184</f>
        <v>817.9</v>
      </c>
      <c r="AF178" s="8" t="e">
        <f>'Handel und öffentliche'!AF184+Landwirtschaft!AF184+Fischerei!AF184</f>
        <v>#VALUE!</v>
      </c>
    </row>
    <row r="179" spans="1:32" x14ac:dyDescent="0.25">
      <c r="A179" s="6" t="s">
        <v>38</v>
      </c>
      <c r="B179" s="6" t="s">
        <v>42</v>
      </c>
      <c r="C179" s="8">
        <f>'Handel und öffentliche'!C185+Landwirtschaft!C185+Fischerei!C185</f>
        <v>1363.0930000000001</v>
      </c>
      <c r="D179" s="8">
        <f>'Handel und öffentliche'!D185+Landwirtschaft!D185+Fischerei!D185</f>
        <v>1303.8139999999999</v>
      </c>
      <c r="E179" s="8">
        <f>'Handel und öffentliche'!E185+Landwirtschaft!E185+Fischerei!E185</f>
        <v>1290.6479999999999</v>
      </c>
      <c r="F179" s="8">
        <f>'Handel und öffentliche'!F185+Landwirtschaft!F185+Fischerei!F185</f>
        <v>1296.8440000000001</v>
      </c>
      <c r="G179" s="8">
        <f>'Handel und öffentliche'!G185+Landwirtschaft!G185+Fischerei!G185</f>
        <v>1995.0949999999998</v>
      </c>
      <c r="H179" s="8">
        <f>'Handel und öffentliche'!H185+Landwirtschaft!H185+Fischerei!H185</f>
        <v>2416.6779999999999</v>
      </c>
      <c r="I179" s="8">
        <f>'Handel und öffentliche'!I185+Landwirtschaft!I185+Fischerei!I185</f>
        <v>2064.5950000000003</v>
      </c>
      <c r="J179" s="8">
        <f>'Handel und öffentliche'!J185+Landwirtschaft!J185+Fischerei!J185</f>
        <v>1842.2339999999999</v>
      </c>
      <c r="K179" s="8">
        <f>'Handel und öffentliche'!K185+Landwirtschaft!K185+Fischerei!K185</f>
        <v>2497.297</v>
      </c>
      <c r="L179" s="8">
        <f>'Handel und öffentliche'!L185+Landwirtschaft!L185+Fischerei!L185</f>
        <v>3276.7640000000001</v>
      </c>
      <c r="M179" s="8">
        <f>'Handel und öffentliche'!M185+Landwirtschaft!M185+Fischerei!M185</f>
        <v>2315.2460000000001</v>
      </c>
      <c r="N179" s="8">
        <f>'Handel und öffentliche'!N185+Landwirtschaft!N185+Fischerei!N185</f>
        <v>2038.8019999999999</v>
      </c>
      <c r="O179" s="8">
        <f>'Handel und öffentliche'!O185+Landwirtschaft!O185+Fischerei!O185</f>
        <v>2609.134</v>
      </c>
      <c r="P179" s="8">
        <f>'Handel und öffentliche'!P185+Landwirtschaft!P185+Fischerei!P185</f>
        <v>3292.6759999999999</v>
      </c>
      <c r="Q179" s="8">
        <f>'Handel und öffentliche'!Q185+Landwirtschaft!Q185+Fischerei!Q185</f>
        <v>3413.2539999999999</v>
      </c>
      <c r="R179" s="8">
        <f>'Handel und öffentliche'!R185+Landwirtschaft!R185+Fischerei!R185</f>
        <v>3194.6769999999997</v>
      </c>
      <c r="S179" s="8">
        <f>'Handel und öffentliche'!S185+Landwirtschaft!S185+Fischerei!S185</f>
        <v>2961.5860000000002</v>
      </c>
      <c r="T179" s="8">
        <f>'Handel und öffentliche'!T185+Landwirtschaft!T185+Fischerei!T185</f>
        <v>2867.933</v>
      </c>
      <c r="U179" s="8">
        <f>'Handel und öffentliche'!U185+Landwirtschaft!U185+Fischerei!U185</f>
        <v>2466.9260000000004</v>
      </c>
      <c r="V179" s="8">
        <f>'Handel und öffentliche'!V185+Landwirtschaft!V185+Fischerei!V185</f>
        <v>3042.0410000000002</v>
      </c>
      <c r="W179" s="8">
        <f>'Handel und öffentliche'!W185+Landwirtschaft!W185+Fischerei!W185</f>
        <v>2967.971</v>
      </c>
      <c r="X179" s="8">
        <f>'Handel und öffentliche'!X185+Landwirtschaft!X185+Fischerei!X185</f>
        <v>2639.239</v>
      </c>
      <c r="Y179" s="8">
        <f>'Handel und öffentliche'!Y185+Landwirtschaft!Y185+Fischerei!Y185</f>
        <v>2957.8029999999999</v>
      </c>
      <c r="Z179" s="8">
        <f>'Handel und öffentliche'!Z185+Landwirtschaft!Z185+Fischerei!Z185</f>
        <v>2625.029</v>
      </c>
      <c r="AA179" s="8">
        <f>'Handel und öffentliche'!AA185+Landwirtschaft!AA185+Fischerei!AA185</f>
        <v>2544.8409999999999</v>
      </c>
      <c r="AB179" s="8">
        <f>'Handel und öffentliche'!AB185+Landwirtschaft!AB185+Fischerei!AB185</f>
        <v>2736.8760000000002</v>
      </c>
      <c r="AC179" s="8">
        <f>'Handel und öffentliche'!AC185+Landwirtschaft!AC185+Fischerei!AC185</f>
        <v>2731.8429999999998</v>
      </c>
      <c r="AD179" s="8">
        <f>'Handel und öffentliche'!AD185+Landwirtschaft!AD185+Fischerei!AD185</f>
        <v>2742.7939999999999</v>
      </c>
      <c r="AE179" s="8">
        <f>'Handel und öffentliche'!AE185+Landwirtschaft!AE185+Fischerei!AE185</f>
        <v>2692.857</v>
      </c>
      <c r="AF179" s="8" t="e">
        <f>'Handel und öffentliche'!AF185+Landwirtschaft!AF185+Fischerei!AF185</f>
        <v>#VALUE!</v>
      </c>
    </row>
    <row r="180" spans="1:32" x14ac:dyDescent="0.25">
      <c r="A180" s="6" t="s">
        <v>38</v>
      </c>
      <c r="B180" s="6" t="s">
        <v>43</v>
      </c>
      <c r="C180" s="8">
        <f>'Handel und öffentliche'!C186+Landwirtschaft!C186+Fischerei!C186</f>
        <v>41.204000000000001</v>
      </c>
      <c r="D180" s="8">
        <f>'Handel und öffentliche'!D186+Landwirtschaft!D186+Fischerei!D186</f>
        <v>41.204000000000001</v>
      </c>
      <c r="E180" s="8">
        <f>'Handel und öffentliche'!E186+Landwirtschaft!E186+Fischerei!E186</f>
        <v>41.204000000000001</v>
      </c>
      <c r="F180" s="8">
        <f>'Handel und öffentliche'!F186+Landwirtschaft!F186+Fischerei!F186</f>
        <v>43.372</v>
      </c>
      <c r="G180" s="8">
        <f>'Handel und öffentliche'!G186+Landwirtschaft!G186+Fischerei!G186</f>
        <v>43.372</v>
      </c>
      <c r="H180" s="8">
        <f>'Handel und öffentliche'!H186+Landwirtschaft!H186+Fischerei!H186</f>
        <v>43.372</v>
      </c>
      <c r="I180" s="8">
        <f>'Handel und öffentliche'!I186+Landwirtschaft!I186+Fischerei!I186</f>
        <v>43.372</v>
      </c>
      <c r="J180" s="8">
        <f>'Handel und öffentliche'!J186+Landwirtschaft!J186+Fischerei!J186</f>
        <v>43.372</v>
      </c>
      <c r="K180" s="8">
        <f>'Handel und öffentliche'!K186+Landwirtschaft!K186+Fischerei!K186</f>
        <v>2.464</v>
      </c>
      <c r="L180" s="8">
        <f>'Handel und öffentliche'!L186+Landwirtschaft!L186+Fischerei!L186</f>
        <v>104.931</v>
      </c>
      <c r="M180" s="8">
        <f>'Handel und öffentliche'!M186+Landwirtschaft!M186+Fischerei!M186</f>
        <v>13.133999999999999</v>
      </c>
      <c r="N180" s="8">
        <f>'Handel und öffentliche'!N186+Landwirtschaft!N186+Fischerei!N186</f>
        <v>7.8019999999999996</v>
      </c>
      <c r="O180" s="8">
        <f>'Handel und öffentliche'!O186+Landwirtschaft!O186+Fischerei!O186</f>
        <v>34.024000000000001</v>
      </c>
      <c r="P180" s="8">
        <f>'Handel und öffentliche'!P186+Landwirtschaft!P186+Fischerei!P186</f>
        <v>69.703000000000003</v>
      </c>
      <c r="Q180" s="8">
        <f>'Handel und öffentliche'!Q186+Landwirtschaft!Q186+Fischerei!Q186</f>
        <v>191.227</v>
      </c>
      <c r="R180" s="8">
        <f>'Handel und öffentliche'!R186+Landwirtschaft!R186+Fischerei!R186</f>
        <v>55.707000000000001</v>
      </c>
      <c r="S180" s="8">
        <f>'Handel und öffentliche'!S186+Landwirtschaft!S186+Fischerei!S186</f>
        <v>74.707999999999998</v>
      </c>
      <c r="T180" s="8">
        <f>'Handel und öffentliche'!T186+Landwirtschaft!T186+Fischerei!T186</f>
        <v>83.013999999999996</v>
      </c>
      <c r="U180" s="8">
        <f>'Handel und öffentliche'!U186+Landwirtschaft!U186+Fischerei!U186</f>
        <v>11.853000000000002</v>
      </c>
      <c r="V180" s="8">
        <f>'Handel und öffentliche'!V186+Landwirtschaft!V186+Fischerei!V186</f>
        <v>6.0289999999999999</v>
      </c>
      <c r="W180" s="8">
        <f>'Handel und öffentliche'!W186+Landwirtschaft!W186+Fischerei!W186</f>
        <v>8.157</v>
      </c>
      <c r="X180" s="8">
        <f>'Handel und öffentliche'!X186+Landwirtschaft!X186+Fischerei!X186</f>
        <v>2.5190000000000001</v>
      </c>
      <c r="Y180" s="8">
        <f>'Handel und öffentliche'!Y186+Landwirtschaft!Y186+Fischerei!Y186</f>
        <v>18.122</v>
      </c>
      <c r="Z180" s="8">
        <f>'Handel und öffentliche'!Z186+Landwirtschaft!Z186+Fischerei!Z186</f>
        <v>28.931999999999999</v>
      </c>
      <c r="AA180" s="8">
        <f>'Handel und öffentliche'!AA186+Landwirtschaft!AA186+Fischerei!AA186</f>
        <v>16.247</v>
      </c>
      <c r="AB180" s="8">
        <f>'Handel und öffentliche'!AB186+Landwirtschaft!AB186+Fischerei!AB186</f>
        <v>20.388999999999999</v>
      </c>
      <c r="AC180" s="8">
        <f>'Handel und öffentliche'!AC186+Landwirtschaft!AC186+Fischerei!AC186</f>
        <v>18.370999999999999</v>
      </c>
      <c r="AD180" s="8">
        <f>'Handel und öffentliche'!AD186+Landwirtschaft!AD186+Fischerei!AD186</f>
        <v>19.600999999999999</v>
      </c>
      <c r="AE180" s="8">
        <f>'Handel und öffentliche'!AE186+Landwirtschaft!AE186+Fischerei!AE186</f>
        <v>16.914999999999999</v>
      </c>
      <c r="AF180" s="8" t="e">
        <f>'Handel und öffentliche'!AF186+Landwirtschaft!AF186+Fischerei!AF186</f>
        <v>#VALUE!</v>
      </c>
    </row>
    <row r="181" spans="1:32" x14ac:dyDescent="0.25">
      <c r="A181" s="6" t="s">
        <v>38</v>
      </c>
      <c r="B181" s="6" t="s">
        <v>44</v>
      </c>
      <c r="C181" s="8">
        <f>'Handel und öffentliche'!C187+Landwirtschaft!C187+Fischerei!C187</f>
        <v>0</v>
      </c>
      <c r="D181" s="8">
        <f>'Handel und öffentliche'!D187+Landwirtschaft!D187+Fischerei!D187</f>
        <v>0</v>
      </c>
      <c r="E181" s="8">
        <f>'Handel und öffentliche'!E187+Landwirtschaft!E187+Fischerei!E187</f>
        <v>0</v>
      </c>
      <c r="F181" s="8">
        <f>'Handel und öffentliche'!F187+Landwirtschaft!F187+Fischerei!F187</f>
        <v>0</v>
      </c>
      <c r="G181" s="8">
        <f>'Handel und öffentliche'!G187+Landwirtschaft!G187+Fischerei!G187</f>
        <v>0</v>
      </c>
      <c r="H181" s="8">
        <f>'Handel und öffentliche'!H187+Landwirtschaft!H187+Fischerei!H187</f>
        <v>0</v>
      </c>
      <c r="I181" s="8">
        <f>'Handel und öffentliche'!I187+Landwirtschaft!I187+Fischerei!I187</f>
        <v>0</v>
      </c>
      <c r="J181" s="8">
        <f>'Handel und öffentliche'!J187+Landwirtschaft!J187+Fischerei!J187</f>
        <v>0</v>
      </c>
      <c r="K181" s="8">
        <f>'Handel und öffentliche'!K187+Landwirtschaft!K187+Fischerei!K187</f>
        <v>0</v>
      </c>
      <c r="L181" s="8">
        <f>'Handel und öffentliche'!L187+Landwirtschaft!L187+Fischerei!L187</f>
        <v>0</v>
      </c>
      <c r="M181" s="8">
        <f>'Handel und öffentliche'!M187+Landwirtschaft!M187+Fischerei!M187</f>
        <v>0</v>
      </c>
      <c r="N181" s="8">
        <f>'Handel und öffentliche'!N187+Landwirtschaft!N187+Fischerei!N187</f>
        <v>0</v>
      </c>
      <c r="O181" s="8">
        <f>'Handel und öffentliche'!O187+Landwirtschaft!O187+Fischerei!O187</f>
        <v>0</v>
      </c>
      <c r="P181" s="8">
        <f>'Handel und öffentliche'!P187+Landwirtschaft!P187+Fischerei!P187</f>
        <v>0</v>
      </c>
      <c r="Q181" s="8">
        <f>'Handel und öffentliche'!Q187+Landwirtschaft!Q187+Fischerei!Q187</f>
        <v>0</v>
      </c>
      <c r="R181" s="8">
        <f>'Handel und öffentliche'!R187+Landwirtschaft!R187+Fischerei!R187</f>
        <v>33.75</v>
      </c>
      <c r="S181" s="8">
        <f>'Handel und öffentliche'!S187+Landwirtschaft!S187+Fischerei!S187</f>
        <v>31.25</v>
      </c>
      <c r="T181" s="8">
        <f>'Handel und öffentliche'!T187+Landwirtschaft!T187+Fischerei!T187</f>
        <v>28.75</v>
      </c>
      <c r="U181" s="8">
        <f>'Handel und öffentliche'!U187+Landwirtschaft!U187+Fischerei!U187</f>
        <v>26.5</v>
      </c>
      <c r="V181" s="8">
        <f>'Handel und öffentliche'!V187+Landwirtschaft!V187+Fischerei!V187</f>
        <v>21.5</v>
      </c>
      <c r="W181" s="8">
        <f>'Handel und öffentliche'!W187+Landwirtschaft!W187+Fischerei!W187</f>
        <v>22.25</v>
      </c>
      <c r="X181" s="8">
        <f>'Handel und öffentliche'!X187+Landwirtschaft!X187+Fischerei!X187</f>
        <v>23.25</v>
      </c>
      <c r="Y181" s="8">
        <f>'Handel und öffentliche'!Y187+Landwirtschaft!Y187+Fischerei!Y187</f>
        <v>25.25</v>
      </c>
      <c r="Z181" s="8">
        <f>'Handel und öffentliche'!Z187+Landwirtschaft!Z187+Fischerei!Z187</f>
        <v>30.75</v>
      </c>
      <c r="AA181" s="8">
        <f>'Handel und öffentliche'!AA187+Landwirtschaft!AA187+Fischerei!AA187</f>
        <v>56</v>
      </c>
      <c r="AB181" s="8">
        <f>'Handel und öffentliche'!AB187+Landwirtschaft!AB187+Fischerei!AB187</f>
        <v>62.75</v>
      </c>
      <c r="AC181" s="8">
        <f>'Handel und öffentliche'!AC187+Landwirtschaft!AC187+Fischerei!AC187</f>
        <v>65.751000000000005</v>
      </c>
      <c r="AD181" s="8">
        <f>'Handel und öffentliche'!AD187+Landwirtschaft!AD187+Fischerei!AD187</f>
        <v>74.248999999999995</v>
      </c>
      <c r="AE181" s="8">
        <f>'Handel und öffentliche'!AE187+Landwirtschaft!AE187+Fischerei!AE187</f>
        <v>69.007000000000005</v>
      </c>
      <c r="AF181" s="8" t="e">
        <f>'Handel und öffentliche'!AF187+Landwirtschaft!AF187+Fischerei!AF187</f>
        <v>#VALUE!</v>
      </c>
    </row>
    <row r="182" spans="1:32" x14ac:dyDescent="0.25">
      <c r="A182" s="6" t="s">
        <v>38</v>
      </c>
      <c r="B182" s="6" t="s">
        <v>45</v>
      </c>
      <c r="C182" s="8">
        <f>'Handel und öffentliche'!C188+Landwirtschaft!C188+Fischerei!C188</f>
        <v>528.11099999999999</v>
      </c>
      <c r="D182" s="8">
        <f>'Handel und öffentliche'!D188+Landwirtschaft!D188+Fischerei!D188</f>
        <v>523.77800000000002</v>
      </c>
      <c r="E182" s="8">
        <f>'Handel und öffentliche'!E188+Landwirtschaft!E188+Fischerei!E188</f>
        <v>523.77800000000002</v>
      </c>
      <c r="F182" s="8">
        <f>'Handel und öffentliche'!F188+Landwirtschaft!F188+Fischerei!F188</f>
        <v>530.30600000000004</v>
      </c>
      <c r="G182" s="8">
        <f>'Handel und öffentliche'!G188+Landwirtschaft!G188+Fischerei!G188</f>
        <v>1390.778</v>
      </c>
      <c r="H182" s="8">
        <f>'Handel und öffentliche'!H188+Landwirtschaft!H188+Fischerei!H188</f>
        <v>1472.806</v>
      </c>
      <c r="I182" s="8">
        <f>'Handel und öffentliche'!I188+Landwirtschaft!I188+Fischerei!I188</f>
        <v>1070.3330000000001</v>
      </c>
      <c r="J182" s="8">
        <f>'Handel und öffentliche'!J188+Landwirtschaft!J188+Fischerei!J188</f>
        <v>746.36099999999999</v>
      </c>
      <c r="K182" s="8">
        <f>'Handel und öffentliche'!K188+Landwirtschaft!K188+Fischerei!K188</f>
        <v>1264.778</v>
      </c>
      <c r="L182" s="8">
        <f>'Handel und öffentliche'!L188+Landwirtschaft!L188+Fischerei!L188</f>
        <v>1924.1109999999999</v>
      </c>
      <c r="M182" s="8">
        <f>'Handel und öffentliche'!M188+Landwirtschaft!M188+Fischerei!M188</f>
        <v>955.27700000000004</v>
      </c>
      <c r="N182" s="8">
        <f>'Handel und öffentliche'!N188+Landwirtschaft!N188+Fischerei!N188</f>
        <v>728.83399999999995</v>
      </c>
      <c r="O182" s="8">
        <f>'Handel und öffentliche'!O188+Landwirtschaft!O188+Fischerei!O188</f>
        <v>1303.2220000000002</v>
      </c>
      <c r="P182" s="8">
        <f>'Handel und öffentliche'!P188+Landwirtschaft!P188+Fischerei!P188</f>
        <v>1727.1389999999999</v>
      </c>
      <c r="Q182" s="8">
        <f>'Handel und öffentliche'!Q188+Landwirtschaft!Q188+Fischerei!Q188</f>
        <v>1726.4169999999999</v>
      </c>
      <c r="R182" s="8">
        <f>'Handel und öffentliche'!R188+Landwirtschaft!R188+Fischerei!R188</f>
        <v>1659.165</v>
      </c>
      <c r="S182" s="8">
        <f>'Handel und öffentliche'!S188+Landwirtschaft!S188+Fischerei!S188</f>
        <v>1328.461</v>
      </c>
      <c r="T182" s="8">
        <f>'Handel und öffentliche'!T188+Landwirtschaft!T188+Fischerei!T188</f>
        <v>1191.4469999999999</v>
      </c>
      <c r="U182" s="8">
        <f>'Handel und öffentliche'!U188+Landwirtschaft!U188+Fischerei!U188</f>
        <v>739.68399999999997</v>
      </c>
      <c r="V182" s="8">
        <f>'Handel und öffentliche'!V188+Landwirtschaft!V188+Fischerei!V188</f>
        <v>1106.067</v>
      </c>
      <c r="W182" s="8">
        <f>'Handel und öffentliche'!W188+Landwirtschaft!W188+Fischerei!W188</f>
        <v>1050.453</v>
      </c>
      <c r="X182" s="8">
        <f>'Handel und öffentliche'!X188+Landwirtschaft!X188+Fischerei!X188</f>
        <v>736.24800000000005</v>
      </c>
      <c r="Y182" s="8">
        <f>'Handel und öffentliche'!Y188+Landwirtschaft!Y188+Fischerei!Y188</f>
        <v>1037.932</v>
      </c>
      <c r="Z182" s="8">
        <f>'Handel und öffentliche'!Z188+Landwirtschaft!Z188+Fischerei!Z188</f>
        <v>835.125</v>
      </c>
      <c r="AA182" s="8">
        <f>'Handel und öffentliche'!AA188+Landwirtschaft!AA188+Fischerei!AA188</f>
        <v>773.48200000000008</v>
      </c>
      <c r="AB182" s="8">
        <f>'Handel und öffentliche'!AB188+Landwirtschaft!AB188+Fischerei!AB188</f>
        <v>891.5150000000001</v>
      </c>
      <c r="AC182" s="8">
        <f>'Handel und öffentliche'!AC188+Landwirtschaft!AC188+Fischerei!AC188</f>
        <v>921.39599999999996</v>
      </c>
      <c r="AD182" s="8">
        <f>'Handel und öffentliche'!AD188+Landwirtschaft!AD188+Fischerei!AD188</f>
        <v>858.53500000000008</v>
      </c>
      <c r="AE182" s="8">
        <f>'Handel und öffentliche'!AE188+Landwirtschaft!AE188+Fischerei!AE188</f>
        <v>796.28100000000006</v>
      </c>
      <c r="AF182" s="8" t="e">
        <f>'Handel und öffentliche'!AF188+Landwirtschaft!AF188+Fischerei!AF188</f>
        <v>#VALUE!</v>
      </c>
    </row>
    <row r="183" spans="1:32" x14ac:dyDescent="0.25">
      <c r="A183" s="6" t="s">
        <v>38</v>
      </c>
      <c r="B183" s="6" t="s">
        <v>46</v>
      </c>
      <c r="C183" s="8">
        <f>'Handel und öffentliche'!C189+Landwirtschaft!C189+Fischerei!C189</f>
        <v>0</v>
      </c>
      <c r="D183" s="8">
        <f>'Handel und öffentliche'!D189+Landwirtschaft!D189+Fischerei!D189</f>
        <v>0</v>
      </c>
      <c r="E183" s="8">
        <f>'Handel und öffentliche'!E189+Landwirtschaft!E189+Fischerei!E189</f>
        <v>0</v>
      </c>
      <c r="F183" s="8">
        <f>'Handel und öffentliche'!F189+Landwirtschaft!F189+Fischerei!F189</f>
        <v>114.444</v>
      </c>
      <c r="G183" s="8">
        <f>'Handel und öffentliche'!G189+Landwirtschaft!G189+Fischerei!G189</f>
        <v>131.38900000000001</v>
      </c>
      <c r="H183" s="8">
        <f>'Handel und öffentliche'!H189+Landwirtschaft!H189+Fischerei!H189</f>
        <v>152.77799999999999</v>
      </c>
      <c r="I183" s="8">
        <f>'Handel und öffentliche'!I189+Landwirtschaft!I189+Fischerei!I189</f>
        <v>124.166</v>
      </c>
      <c r="J183" s="8">
        <f>'Handel und öffentliche'!J189+Landwirtschaft!J189+Fischerei!J189</f>
        <v>127.77799999999999</v>
      </c>
      <c r="K183" s="8">
        <f>'Handel und öffentliche'!K189+Landwirtschaft!K189+Fischerei!K189</f>
        <v>196.94500000000002</v>
      </c>
      <c r="L183" s="8">
        <f>'Handel und öffentliche'!L189+Landwirtschaft!L189+Fischerei!L189</f>
        <v>167.22200000000001</v>
      </c>
      <c r="M183" s="8">
        <f>'Handel und öffentliche'!M189+Landwirtschaft!M189+Fischerei!M189</f>
        <v>170.55600000000001</v>
      </c>
      <c r="N183" s="8">
        <f>'Handel und öffentliche'!N189+Landwirtschaft!N189+Fischerei!N189</f>
        <v>247.5</v>
      </c>
      <c r="O183" s="8">
        <f>'Handel und öffentliche'!O189+Landwirtschaft!O189+Fischerei!O189</f>
        <v>145.27699999999999</v>
      </c>
      <c r="P183" s="8">
        <f>'Handel und öffentliche'!P189+Landwirtschaft!P189+Fischerei!P189</f>
        <v>239.167</v>
      </c>
      <c r="Q183" s="8">
        <f>'Handel und öffentliche'!Q189+Landwirtschaft!Q189+Fischerei!Q189</f>
        <v>229.72200000000001</v>
      </c>
      <c r="R183" s="8">
        <f>'Handel und öffentliche'!R189+Landwirtschaft!R189+Fischerei!R189</f>
        <v>151.94400000000002</v>
      </c>
      <c r="S183" s="8">
        <f>'Handel und öffentliche'!S189+Landwirtschaft!S189+Fischerei!S189</f>
        <v>180.27799999999999</v>
      </c>
      <c r="T183" s="8">
        <f>'Handel und öffentliche'!T189+Landwirtschaft!T189+Fischerei!T189</f>
        <v>170.833</v>
      </c>
      <c r="U183" s="8">
        <f>'Handel und öffentliche'!U189+Landwirtschaft!U189+Fischerei!U189</f>
        <v>183.334</v>
      </c>
      <c r="V183" s="8">
        <f>'Handel und öffentliche'!V189+Landwirtschaft!V189+Fischerei!V189</f>
        <v>220.834</v>
      </c>
      <c r="W183" s="8">
        <f>'Handel und öffentliche'!W189+Landwirtschaft!W189+Fischerei!W189</f>
        <v>218.334</v>
      </c>
      <c r="X183" s="8">
        <f>'Handel und öffentliche'!X189+Landwirtschaft!X189+Fischerei!X189</f>
        <v>178.61099999999999</v>
      </c>
      <c r="Y183" s="8">
        <f>'Handel und öffentliche'!Y189+Landwirtschaft!Y189+Fischerei!Y189</f>
        <v>186.667</v>
      </c>
      <c r="Z183" s="8">
        <f>'Handel und öffentliche'!Z189+Landwirtschaft!Z189+Fischerei!Z189</f>
        <v>133.61099999999999</v>
      </c>
      <c r="AA183" s="8">
        <f>'Handel und öffentliche'!AA189+Landwirtschaft!AA189+Fischerei!AA189</f>
        <v>136.11099999999999</v>
      </c>
      <c r="AB183" s="8">
        <f>'Handel und öffentliche'!AB189+Landwirtschaft!AB189+Fischerei!AB189</f>
        <v>129.44400000000002</v>
      </c>
      <c r="AC183" s="8">
        <f>'Handel und öffentliche'!AC189+Landwirtschaft!AC189+Fischerei!AC189</f>
        <v>120.684</v>
      </c>
      <c r="AD183" s="8">
        <f>'Handel und öffentliche'!AD189+Landwirtschaft!AD189+Fischerei!AD189</f>
        <v>123.248</v>
      </c>
      <c r="AE183" s="8">
        <f>'Handel und öffentliche'!AE189+Landwirtschaft!AE189+Fischerei!AE189</f>
        <v>119.857</v>
      </c>
      <c r="AF183" s="8" t="e">
        <f>'Handel und öffentliche'!AF189+Landwirtschaft!AF189+Fischerei!AF189</f>
        <v>#VALUE!</v>
      </c>
    </row>
    <row r="184" spans="1:32" x14ac:dyDescent="0.25">
      <c r="A184" s="6" t="s">
        <v>38</v>
      </c>
      <c r="B184" s="6" t="s">
        <v>47</v>
      </c>
      <c r="C184" s="8">
        <f>'Handel und öffentliche'!C190+Landwirtschaft!C190+Fischerei!C190</f>
        <v>311</v>
      </c>
      <c r="D184" s="8">
        <f>'Handel und öffentliche'!D190+Landwirtschaft!D190+Fischerei!D190</f>
        <v>363</v>
      </c>
      <c r="E184" s="8">
        <f>'Handel und öffentliche'!E190+Landwirtschaft!E190+Fischerei!E190</f>
        <v>369</v>
      </c>
      <c r="F184" s="8">
        <f>'Handel und öffentliche'!F190+Landwirtschaft!F190+Fischerei!F190</f>
        <v>579</v>
      </c>
      <c r="G184" s="8">
        <f>'Handel und öffentliche'!G190+Landwirtschaft!G190+Fischerei!G190</f>
        <v>399</v>
      </c>
      <c r="H184" s="8">
        <f>'Handel und öffentliche'!H190+Landwirtschaft!H190+Fischerei!H190</f>
        <v>548</v>
      </c>
      <c r="I184" s="8">
        <f>'Handel und öffentliche'!I190+Landwirtschaft!I190+Fischerei!I190</f>
        <v>627</v>
      </c>
      <c r="J184" s="8">
        <f>'Handel und öffentliche'!J190+Landwirtschaft!J190+Fischerei!J190</f>
        <v>725</v>
      </c>
      <c r="K184" s="8">
        <f>'Handel und öffentliche'!K190+Landwirtschaft!K190+Fischerei!K190</f>
        <v>762</v>
      </c>
      <c r="L184" s="8">
        <f>'Handel und öffentliche'!L190+Landwirtschaft!L190+Fischerei!L190</f>
        <v>903</v>
      </c>
      <c r="M184" s="8">
        <f>'Handel und öffentliche'!M190+Landwirtschaft!M190+Fischerei!M190</f>
        <v>971</v>
      </c>
      <c r="N184" s="8">
        <f>'Handel und öffentliche'!N190+Landwirtschaft!N190+Fischerei!N190</f>
        <v>878</v>
      </c>
      <c r="O184" s="8">
        <f>'Handel und öffentliche'!O190+Landwirtschaft!O190+Fischerei!O190</f>
        <v>928</v>
      </c>
      <c r="P184" s="8">
        <f>'Handel und öffentliche'!P190+Landwirtschaft!P190+Fischerei!P190</f>
        <v>1010</v>
      </c>
      <c r="Q184" s="8">
        <f>'Handel und öffentliche'!Q190+Landwirtschaft!Q190+Fischerei!Q190</f>
        <v>1012</v>
      </c>
      <c r="R184" s="8">
        <f>'Handel und öffentliche'!R190+Landwirtschaft!R190+Fischerei!R190</f>
        <v>1073</v>
      </c>
      <c r="S184" s="8">
        <f>'Handel und öffentliche'!S190+Landwirtschaft!S190+Fischerei!S190</f>
        <v>1143</v>
      </c>
      <c r="T184" s="8">
        <f>'Handel und öffentliche'!T190+Landwirtschaft!T190+Fischerei!T190</f>
        <v>1230</v>
      </c>
      <c r="U184" s="8">
        <f>'Handel und öffentliche'!U190+Landwirtschaft!U190+Fischerei!U190</f>
        <v>1320</v>
      </c>
      <c r="V184" s="8">
        <f>'Handel und öffentliche'!V190+Landwirtschaft!V190+Fischerei!V190</f>
        <v>1504</v>
      </c>
      <c r="W184" s="8">
        <f>'Handel und öffentliche'!W190+Landwirtschaft!W190+Fischerei!W190</f>
        <v>1521</v>
      </c>
      <c r="X184" s="8">
        <f>'Handel und öffentliche'!X190+Landwirtschaft!X190+Fischerei!X190</f>
        <v>1510</v>
      </c>
      <c r="Y184" s="8">
        <f>'Handel und öffentliche'!Y190+Landwirtschaft!Y190+Fischerei!Y190</f>
        <v>1519</v>
      </c>
      <c r="Z184" s="8">
        <f>'Handel und öffentliche'!Z190+Landwirtschaft!Z190+Fischerei!Z190</f>
        <v>1458</v>
      </c>
      <c r="AA184" s="8">
        <f>'Handel und öffentliche'!AA190+Landwirtschaft!AA190+Fischerei!AA190</f>
        <v>1443</v>
      </c>
      <c r="AB184" s="8">
        <f>'Handel und öffentliche'!AB190+Landwirtschaft!AB190+Fischerei!AB190</f>
        <v>1500</v>
      </c>
      <c r="AC184" s="8">
        <f>'Handel und öffentliche'!AC190+Landwirtschaft!AC190+Fischerei!AC190</f>
        <v>1468.1790000000001</v>
      </c>
      <c r="AD184" s="8">
        <f>'Handel und öffentliche'!AD190+Landwirtschaft!AD190+Fischerei!AD190</f>
        <v>1519.6760000000002</v>
      </c>
      <c r="AE184" s="8">
        <f>'Handel und öffentliche'!AE190+Landwirtschaft!AE190+Fischerei!AE190</f>
        <v>1549.2079999999999</v>
      </c>
      <c r="AF184" s="8" t="e">
        <f>'Handel und öffentliche'!AF190+Landwirtschaft!AF190+Fischerei!AF190</f>
        <v>#VALUE!</v>
      </c>
    </row>
    <row r="185" spans="1:32" x14ac:dyDescent="0.25">
      <c r="A185" s="6" t="s">
        <v>39</v>
      </c>
      <c r="B185" s="6" t="s">
        <v>42</v>
      </c>
      <c r="C185" s="8">
        <f>'Handel und öffentliche'!C191+Landwirtschaft!C191+Fischerei!C191</f>
        <v>29</v>
      </c>
      <c r="D185" s="8">
        <f>'Handel und öffentliche'!D191+Landwirtschaft!D191+Fischerei!D191</f>
        <v>22</v>
      </c>
      <c r="E185" s="8">
        <f>'Handel und öffentliche'!E191+Landwirtschaft!E191+Fischerei!E191</f>
        <v>24</v>
      </c>
      <c r="F185" s="8">
        <f>'Handel und öffentliche'!F191+Landwirtschaft!F191+Fischerei!F191</f>
        <v>29</v>
      </c>
      <c r="G185" s="8">
        <f>'Handel und öffentliche'!G191+Landwirtschaft!G191+Fischerei!G191</f>
        <v>62</v>
      </c>
      <c r="H185" s="8">
        <f>'Handel und öffentliche'!H191+Landwirtschaft!H191+Fischerei!H191</f>
        <v>69</v>
      </c>
      <c r="I185" s="8">
        <f>'Handel und öffentliche'!I191+Landwirtschaft!I191+Fischerei!I191</f>
        <v>92</v>
      </c>
      <c r="J185" s="8">
        <f>'Handel und öffentliche'!J191+Landwirtschaft!J191+Fischerei!J191</f>
        <v>59</v>
      </c>
      <c r="K185" s="8">
        <f>'Handel und öffentliche'!K191+Landwirtschaft!K191+Fischerei!K191</f>
        <v>66</v>
      </c>
      <c r="L185" s="8">
        <f>'Handel und öffentliche'!L191+Landwirtschaft!L191+Fischerei!L191</f>
        <v>4218.5360000000001</v>
      </c>
      <c r="M185" s="8">
        <f>'Handel und öffentliche'!M191+Landwirtschaft!M191+Fischerei!M191</f>
        <v>3961.3159999999998</v>
      </c>
      <c r="N185" s="8">
        <f>'Handel und öffentliche'!N191+Landwirtschaft!N191+Fischerei!N191</f>
        <v>3941.79</v>
      </c>
      <c r="O185" s="8">
        <f>'Handel und öffentliche'!O191+Landwirtschaft!O191+Fischerei!O191</f>
        <v>3871.8249999999998</v>
      </c>
      <c r="P185" s="8">
        <f>'Handel und öffentliche'!P191+Landwirtschaft!P191+Fischerei!P191</f>
        <v>4787.924</v>
      </c>
      <c r="Q185" s="8">
        <f>'Handel und öffentliche'!Q191+Landwirtschaft!Q191+Fischerei!Q191</f>
        <v>3801.6769999999997</v>
      </c>
      <c r="R185" s="8">
        <f>'Handel und öffentliche'!R191+Landwirtschaft!R191+Fischerei!R191</f>
        <v>3519.701</v>
      </c>
      <c r="S185" s="8">
        <f>'Handel und öffentliche'!S191+Landwirtschaft!S191+Fischerei!S191</f>
        <v>3540.9230000000002</v>
      </c>
      <c r="T185" s="8">
        <f>'Handel und öffentliche'!T191+Landwirtschaft!T191+Fischerei!T191</f>
        <v>3069.7530000000002</v>
      </c>
      <c r="U185" s="8">
        <f>'Handel und öffentliche'!U191+Landwirtschaft!U191+Fischerei!U191</f>
        <v>3270.5769999999998</v>
      </c>
      <c r="V185" s="8">
        <f>'Handel und öffentliche'!V191+Landwirtschaft!V191+Fischerei!V191</f>
        <v>2926.1970000000001</v>
      </c>
      <c r="W185" s="8">
        <f>'Handel und öffentliche'!W191+Landwirtschaft!W191+Fischerei!W191</f>
        <v>2993.0120000000002</v>
      </c>
      <c r="X185" s="8">
        <f>'Handel und öffentliche'!X191+Landwirtschaft!X191+Fischerei!X191</f>
        <v>3104.1869999999999</v>
      </c>
      <c r="Y185" s="8">
        <f>'Handel und öffentliche'!Y191+Landwirtschaft!Y191+Fischerei!Y191</f>
        <v>3055.0679999999998</v>
      </c>
      <c r="Z185" s="8">
        <f>'Handel und öffentliche'!Z191+Landwirtschaft!Z191+Fischerei!Z191</f>
        <v>3446.4720000000002</v>
      </c>
      <c r="AA185" s="8">
        <f>'Handel und öffentliche'!AA191+Landwirtschaft!AA191+Fischerei!AA191</f>
        <v>3437.6570000000002</v>
      </c>
      <c r="AB185" s="8">
        <f>'Handel und öffentliche'!AB191+Landwirtschaft!AB191+Fischerei!AB191</f>
        <v>3486.5059999999999</v>
      </c>
      <c r="AC185" s="8">
        <f>'Handel und öffentliche'!AC191+Landwirtschaft!AC191+Fischerei!AC191</f>
        <v>3312.2289999999998</v>
      </c>
      <c r="AD185" s="8">
        <f>'Handel und öffentliche'!AD191+Landwirtschaft!AD191+Fischerei!AD191</f>
        <v>3825.6519999999996</v>
      </c>
      <c r="AE185" s="8">
        <f>'Handel und öffentliche'!AE191+Landwirtschaft!AE191+Fischerei!AE191</f>
        <v>3886.5359999999996</v>
      </c>
      <c r="AF185" s="8" t="e">
        <f>'Handel und öffentliche'!AF191+Landwirtschaft!AF191+Fischerei!AF191</f>
        <v>#VALUE!</v>
      </c>
    </row>
    <row r="186" spans="1:32" x14ac:dyDescent="0.25">
      <c r="A186" s="6" t="s">
        <v>39</v>
      </c>
      <c r="B186" s="6" t="s">
        <v>43</v>
      </c>
      <c r="C186" s="8">
        <f>'Handel und öffentliche'!C192+Landwirtschaft!C192+Fischerei!C192</f>
        <v>0</v>
      </c>
      <c r="D186" s="8">
        <f>'Handel und öffentliche'!D192+Landwirtschaft!D192+Fischerei!D192</f>
        <v>0</v>
      </c>
      <c r="E186" s="8">
        <f>'Handel und öffentliche'!E192+Landwirtschaft!E192+Fischerei!E192</f>
        <v>0</v>
      </c>
      <c r="F186" s="8">
        <f>'Handel und öffentliche'!F192+Landwirtschaft!F192+Fischerei!F192</f>
        <v>0</v>
      </c>
      <c r="G186" s="8">
        <f>'Handel und öffentliche'!G192+Landwirtschaft!G192+Fischerei!G192</f>
        <v>0</v>
      </c>
      <c r="H186" s="8">
        <f>'Handel und öffentliche'!H192+Landwirtschaft!H192+Fischerei!H192</f>
        <v>0</v>
      </c>
      <c r="I186" s="8">
        <f>'Handel und öffentliche'!I192+Landwirtschaft!I192+Fischerei!I192</f>
        <v>0</v>
      </c>
      <c r="J186" s="8">
        <f>'Handel und öffentliche'!J192+Landwirtschaft!J192+Fischerei!J192</f>
        <v>0</v>
      </c>
      <c r="K186" s="8">
        <f>'Handel und öffentliche'!K192+Landwirtschaft!K192+Fischerei!K192</f>
        <v>0</v>
      </c>
      <c r="L186" s="8">
        <f>'Handel und öffentliche'!L192+Landwirtschaft!L192+Fischerei!L192</f>
        <v>0</v>
      </c>
      <c r="M186" s="8">
        <f>'Handel und öffentliche'!M192+Landwirtschaft!M192+Fischerei!M192</f>
        <v>0</v>
      </c>
      <c r="N186" s="8">
        <f>'Handel und öffentliche'!N192+Landwirtschaft!N192+Fischerei!N192</f>
        <v>0</v>
      </c>
      <c r="O186" s="8">
        <f>'Handel und öffentliche'!O192+Landwirtschaft!O192+Fischerei!O192</f>
        <v>21.873000000000001</v>
      </c>
      <c r="P186" s="8">
        <f>'Handel und öffentliche'!P192+Landwirtschaft!P192+Fischerei!P192</f>
        <v>24.608000000000001</v>
      </c>
      <c r="Q186" s="8">
        <f>'Handel und öffentliche'!Q192+Landwirtschaft!Q192+Fischerei!Q192</f>
        <v>57.417999999999999</v>
      </c>
      <c r="R186" s="8">
        <f>'Handel und öffentliche'!R192+Landwirtschaft!R192+Fischerei!R192</f>
        <v>32.81</v>
      </c>
      <c r="S186" s="8">
        <f>'Handel und öffentliche'!S192+Landwirtschaft!S192+Fischerei!S192</f>
        <v>32.81</v>
      </c>
      <c r="T186" s="8">
        <f>'Handel und öffentliche'!T192+Landwirtschaft!T192+Fischerei!T192</f>
        <v>51.948999999999998</v>
      </c>
      <c r="U186" s="8">
        <f>'Handel und öffentliche'!U192+Landwirtschaft!U192+Fischerei!U192</f>
        <v>90.227999999999994</v>
      </c>
      <c r="V186" s="8">
        <f>'Handel und öffentliche'!V192+Landwirtschaft!V192+Fischerei!V192</f>
        <v>27.341999999999999</v>
      </c>
      <c r="W186" s="8">
        <f>'Handel und öffentliche'!W192+Landwirtschaft!W192+Fischerei!W192</f>
        <v>27.341999999999999</v>
      </c>
      <c r="X186" s="8">
        <f>'Handel und öffentliche'!X192+Landwirtschaft!X192+Fischerei!X192</f>
        <v>13.670999999999999</v>
      </c>
      <c r="Y186" s="8">
        <f>'Handel und öffentliche'!Y192+Landwirtschaft!Y192+Fischerei!Y192</f>
        <v>10.936999999999999</v>
      </c>
      <c r="Z186" s="8">
        <f>'Handel und öffentliche'!Z192+Landwirtschaft!Z192+Fischerei!Z192</f>
        <v>43.265999999999998</v>
      </c>
      <c r="AA186" s="8">
        <f>'Handel und öffentliche'!AA192+Landwirtschaft!AA192+Fischerei!AA192</f>
        <v>37.796999999999997</v>
      </c>
      <c r="AB186" s="8">
        <f>'Handel und öffentliche'!AB192+Landwirtschaft!AB192+Fischerei!AB192</f>
        <v>34.948999999999998</v>
      </c>
      <c r="AC186" s="8">
        <f>'Handel und öffentliche'!AC192+Landwirtschaft!AC192+Fischerei!AC192</f>
        <v>41.938000000000002</v>
      </c>
      <c r="AD186" s="8">
        <f>'Handel und öffentliche'!AD192+Landwirtschaft!AD192+Fischerei!AD192</f>
        <v>38.597000000000001</v>
      </c>
      <c r="AE186" s="8">
        <f>'Handel und öffentliche'!AE192+Landwirtschaft!AE192+Fischerei!AE192</f>
        <v>38.597000000000001</v>
      </c>
      <c r="AF186" s="8" t="e">
        <f>'Handel und öffentliche'!AF192+Landwirtschaft!AF192+Fischerei!AF192</f>
        <v>#VALUE!</v>
      </c>
    </row>
    <row r="187" spans="1:32" x14ac:dyDescent="0.25">
      <c r="A187" s="6" t="s">
        <v>39</v>
      </c>
      <c r="B187" s="6" t="s">
        <v>44</v>
      </c>
      <c r="C187" s="8">
        <f>'Handel und öffentliche'!C193+Landwirtschaft!C193+Fischerei!C193</f>
        <v>0</v>
      </c>
      <c r="D187" s="8">
        <f>'Handel und öffentliche'!D193+Landwirtschaft!D193+Fischerei!D193</f>
        <v>0</v>
      </c>
      <c r="E187" s="8">
        <f>'Handel und öffentliche'!E193+Landwirtschaft!E193+Fischerei!E193</f>
        <v>0</v>
      </c>
      <c r="F187" s="8">
        <f>'Handel und öffentliche'!F193+Landwirtschaft!F193+Fischerei!F193</f>
        <v>0</v>
      </c>
      <c r="G187" s="8">
        <f>'Handel und öffentliche'!G193+Landwirtschaft!G193+Fischerei!G193</f>
        <v>0</v>
      </c>
      <c r="H187" s="8">
        <f>'Handel und öffentliche'!H193+Landwirtschaft!H193+Fischerei!H193</f>
        <v>0</v>
      </c>
      <c r="I187" s="8">
        <f>'Handel und öffentliche'!I193+Landwirtschaft!I193+Fischerei!I193</f>
        <v>0</v>
      </c>
      <c r="J187" s="8">
        <f>'Handel und öffentliche'!J193+Landwirtschaft!J193+Fischerei!J193</f>
        <v>0</v>
      </c>
      <c r="K187" s="8">
        <f>'Handel und öffentliche'!K193+Landwirtschaft!K193+Fischerei!K193</f>
        <v>0</v>
      </c>
      <c r="L187" s="8">
        <f>'Handel und öffentliche'!L193+Landwirtschaft!L193+Fischerei!L193</f>
        <v>0</v>
      </c>
      <c r="M187" s="8">
        <f>'Handel und öffentliche'!M193+Landwirtschaft!M193+Fischerei!M193</f>
        <v>0</v>
      </c>
      <c r="N187" s="8">
        <f>'Handel und öffentliche'!N193+Landwirtschaft!N193+Fischerei!N193</f>
        <v>0</v>
      </c>
      <c r="O187" s="8">
        <f>'Handel und öffentliche'!O193+Landwirtschaft!O193+Fischerei!O193</f>
        <v>0</v>
      </c>
      <c r="P187" s="8">
        <f>'Handel und öffentliche'!P193+Landwirtschaft!P193+Fischerei!P193</f>
        <v>0</v>
      </c>
      <c r="Q187" s="8">
        <f>'Handel und öffentliche'!Q193+Landwirtschaft!Q193+Fischerei!Q193</f>
        <v>0</v>
      </c>
      <c r="R187" s="8">
        <f>'Handel und öffentliche'!R193+Landwirtschaft!R193+Fischerei!R193</f>
        <v>0</v>
      </c>
      <c r="S187" s="8">
        <f>'Handel und öffentliche'!S193+Landwirtschaft!S193+Fischerei!S193</f>
        <v>0</v>
      </c>
      <c r="T187" s="8">
        <f>'Handel und öffentliche'!T193+Landwirtschaft!T193+Fischerei!T193</f>
        <v>21</v>
      </c>
      <c r="U187" s="8">
        <f>'Handel und öffentliche'!U193+Landwirtschaft!U193+Fischerei!U193</f>
        <v>0</v>
      </c>
      <c r="V187" s="8">
        <f>'Handel und öffentliche'!V193+Landwirtschaft!V193+Fischerei!V193</f>
        <v>0</v>
      </c>
      <c r="W187" s="8">
        <f>'Handel und öffentliche'!W193+Landwirtschaft!W193+Fischerei!W193</f>
        <v>0</v>
      </c>
      <c r="X187" s="8">
        <f>'Handel und öffentliche'!X193+Landwirtschaft!X193+Fischerei!X193</f>
        <v>18</v>
      </c>
      <c r="Y187" s="8">
        <f>'Handel und öffentliche'!Y193+Landwirtschaft!Y193+Fischerei!Y193</f>
        <v>0</v>
      </c>
      <c r="Z187" s="8">
        <f>'Handel und öffentliche'!Z193+Landwirtschaft!Z193+Fischerei!Z193</f>
        <v>0</v>
      </c>
      <c r="AA187" s="8">
        <f>'Handel und öffentliche'!AA193+Landwirtschaft!AA193+Fischerei!AA193</f>
        <v>0</v>
      </c>
      <c r="AB187" s="8">
        <f>'Handel und öffentliche'!AB193+Landwirtschaft!AB193+Fischerei!AB193</f>
        <v>0</v>
      </c>
      <c r="AC187" s="8">
        <f>'Handel und öffentliche'!AC193+Landwirtschaft!AC193+Fischerei!AC193</f>
        <v>0</v>
      </c>
      <c r="AD187" s="8">
        <f>'Handel und öffentliche'!AD193+Landwirtschaft!AD193+Fischerei!AD193</f>
        <v>0</v>
      </c>
      <c r="AE187" s="8">
        <f>'Handel und öffentliche'!AE193+Landwirtschaft!AE193+Fischerei!AE193</f>
        <v>0</v>
      </c>
      <c r="AF187" s="8" t="e">
        <f>'Handel und öffentliche'!AF193+Landwirtschaft!AF193+Fischerei!AF193</f>
        <v>#VALUE!</v>
      </c>
    </row>
    <row r="188" spans="1:32" x14ac:dyDescent="0.25">
      <c r="A188" s="6" t="s">
        <v>39</v>
      </c>
      <c r="B188" s="6" t="s">
        <v>45</v>
      </c>
      <c r="C188" s="8">
        <f>'Handel und öffentliche'!C194+Landwirtschaft!C194+Fischerei!C194</f>
        <v>0</v>
      </c>
      <c r="D188" s="8">
        <f>'Handel und öffentliche'!D194+Landwirtschaft!D194+Fischerei!D194</f>
        <v>0</v>
      </c>
      <c r="E188" s="8">
        <f>'Handel und öffentliche'!E194+Landwirtschaft!E194+Fischerei!E194</f>
        <v>0</v>
      </c>
      <c r="F188" s="8">
        <f>'Handel und öffentliche'!F194+Landwirtschaft!F194+Fischerei!F194</f>
        <v>0</v>
      </c>
      <c r="G188" s="8">
        <f>'Handel und öffentliche'!G194+Landwirtschaft!G194+Fischerei!G194</f>
        <v>0</v>
      </c>
      <c r="H188" s="8">
        <f>'Handel und öffentliche'!H194+Landwirtschaft!H194+Fischerei!H194</f>
        <v>0</v>
      </c>
      <c r="I188" s="8">
        <f>'Handel und öffentliche'!I194+Landwirtschaft!I194+Fischerei!I194</f>
        <v>0</v>
      </c>
      <c r="J188" s="8">
        <f>'Handel und öffentliche'!J194+Landwirtschaft!J194+Fischerei!J194</f>
        <v>0</v>
      </c>
      <c r="K188" s="8">
        <f>'Handel und öffentliche'!K194+Landwirtschaft!K194+Fischerei!K194</f>
        <v>0</v>
      </c>
      <c r="L188" s="8">
        <f>'Handel und öffentliche'!L194+Landwirtschaft!L194+Fischerei!L194</f>
        <v>2350.8690000000001</v>
      </c>
      <c r="M188" s="8">
        <f>'Handel und öffentliche'!M194+Landwirtschaft!M194+Fischerei!M194</f>
        <v>2392.3159999999998</v>
      </c>
      <c r="N188" s="8">
        <f>'Handel und öffentliche'!N194+Landwirtschaft!N194+Fischerei!N194</f>
        <v>2477.3469999999998</v>
      </c>
      <c r="O188" s="8">
        <f>'Handel und öffentliche'!O194+Landwirtschaft!O194+Fischerei!O194</f>
        <v>2450.3410000000003</v>
      </c>
      <c r="P188" s="8">
        <f>'Handel und öffentliche'!P194+Landwirtschaft!P194+Fischerei!P194</f>
        <v>2882.0940000000001</v>
      </c>
      <c r="Q188" s="8">
        <f>'Handel und öffentliche'!Q194+Landwirtschaft!Q194+Fischerei!Q194</f>
        <v>1831.925</v>
      </c>
      <c r="R188" s="8">
        <f>'Handel und öffentliche'!R194+Landwirtschaft!R194+Fischerei!R194</f>
        <v>1673.502</v>
      </c>
      <c r="S188" s="8">
        <f>'Handel und öffentliche'!S194+Landwirtschaft!S194+Fischerei!S194</f>
        <v>2585.7240000000002</v>
      </c>
      <c r="T188" s="8">
        <f>'Handel und öffentliche'!T194+Landwirtschaft!T194+Fischerei!T194</f>
        <v>2255.471</v>
      </c>
      <c r="U188" s="8">
        <f>'Handel und öffentliche'!U194+Landwirtschaft!U194+Fischerei!U194</f>
        <v>1797.2940000000001</v>
      </c>
      <c r="V188" s="8">
        <f>'Handel und öffentliche'!V194+Landwirtschaft!V194+Fischerei!V194</f>
        <v>1335.2450000000001</v>
      </c>
      <c r="W188" s="8">
        <f>'Handel und öffentliche'!W194+Landwirtschaft!W194+Fischerei!W194</f>
        <v>1353.114</v>
      </c>
      <c r="X188" s="8">
        <f>'Handel und öffentliche'!X194+Landwirtschaft!X194+Fischerei!X194</f>
        <v>1257.961</v>
      </c>
      <c r="Y188" s="8">
        <f>'Handel und öffentliche'!Y194+Landwirtschaft!Y194+Fischerei!Y194</f>
        <v>1089.6879999999999</v>
      </c>
      <c r="Z188" s="8">
        <f>'Handel und öffentliche'!Z194+Landwirtschaft!Z194+Fischerei!Z194</f>
        <v>1320.7059999999999</v>
      </c>
      <c r="AA188" s="8">
        <f>'Handel und öffentliche'!AA194+Landwirtschaft!AA194+Fischerei!AA194</f>
        <v>1496.193</v>
      </c>
      <c r="AB188" s="8">
        <f>'Handel und öffentliche'!AB194+Landwirtschaft!AB194+Fischerei!AB194</f>
        <v>1528.6129999999998</v>
      </c>
      <c r="AC188" s="8">
        <f>'Handel und öffentliche'!AC194+Landwirtschaft!AC194+Fischerei!AC194</f>
        <v>1577.9769999999999</v>
      </c>
      <c r="AD188" s="8">
        <f>'Handel und öffentliche'!AD194+Landwirtschaft!AD194+Fischerei!AD194</f>
        <v>1840.144</v>
      </c>
      <c r="AE188" s="8">
        <f>'Handel und öffentliche'!AE194+Landwirtschaft!AE194+Fischerei!AE194</f>
        <v>1848.9869999999999</v>
      </c>
      <c r="AF188" s="8" t="e">
        <f>'Handel und öffentliche'!AF194+Landwirtschaft!AF194+Fischerei!AF194</f>
        <v>#VALUE!</v>
      </c>
    </row>
    <row r="189" spans="1:32" x14ac:dyDescent="0.25">
      <c r="A189" s="6" t="s">
        <v>39</v>
      </c>
      <c r="B189" s="6" t="s">
        <v>46</v>
      </c>
      <c r="C189" s="8">
        <f>'Handel und öffentliche'!C195+Landwirtschaft!C195+Fischerei!C195</f>
        <v>0</v>
      </c>
      <c r="D189" s="8">
        <f>'Handel und öffentliche'!D195+Landwirtschaft!D195+Fischerei!D195</f>
        <v>0</v>
      </c>
      <c r="E189" s="8">
        <f>'Handel und öffentliche'!E195+Landwirtschaft!E195+Fischerei!E195</f>
        <v>0</v>
      </c>
      <c r="F189" s="8">
        <f>'Handel und öffentliche'!F195+Landwirtschaft!F195+Fischerei!F195</f>
        <v>0</v>
      </c>
      <c r="G189" s="8">
        <f>'Handel und öffentliche'!G195+Landwirtschaft!G195+Fischerei!G195</f>
        <v>0</v>
      </c>
      <c r="H189" s="8">
        <f>'Handel und öffentliche'!H195+Landwirtschaft!H195+Fischerei!H195</f>
        <v>0</v>
      </c>
      <c r="I189" s="8">
        <f>'Handel und öffentliche'!I195+Landwirtschaft!I195+Fischerei!I195</f>
        <v>0</v>
      </c>
      <c r="J189" s="8">
        <f>'Handel und öffentliche'!J195+Landwirtschaft!J195+Fischerei!J195</f>
        <v>0</v>
      </c>
      <c r="K189" s="8">
        <f>'Handel und öffentliche'!K195+Landwirtschaft!K195+Fischerei!K195</f>
        <v>0</v>
      </c>
      <c r="L189" s="8">
        <f>'Handel und öffentliche'!L195+Landwirtschaft!L195+Fischerei!L195</f>
        <v>761.66599999999994</v>
      </c>
      <c r="M189" s="8">
        <f>'Handel und öffentliche'!M195+Landwirtschaft!M195+Fischerei!M195</f>
        <v>750</v>
      </c>
      <c r="N189" s="8">
        <f>'Handel und öffentliche'!N195+Landwirtschaft!N195+Fischerei!N195</f>
        <v>744.44499999999994</v>
      </c>
      <c r="O189" s="8">
        <f>'Handel und öffentliche'!O195+Landwirtschaft!O195+Fischerei!O195</f>
        <v>318.61099999999999</v>
      </c>
      <c r="P189" s="8">
        <f>'Handel und öffentliche'!P195+Landwirtschaft!P195+Fischerei!P195</f>
        <v>602.22199999999998</v>
      </c>
      <c r="Q189" s="8">
        <f>'Handel und öffentliche'!Q195+Landwirtschaft!Q195+Fischerei!Q195</f>
        <v>173.334</v>
      </c>
      <c r="R189" s="8">
        <f>'Handel und öffentliche'!R195+Landwirtschaft!R195+Fischerei!R195</f>
        <v>166.38900000000001</v>
      </c>
      <c r="S189" s="8">
        <f>'Handel und öffentliche'!S195+Landwirtschaft!S195+Fischerei!S195</f>
        <v>166.38900000000001</v>
      </c>
      <c r="T189" s="8">
        <f>'Handel und öffentliche'!T195+Landwirtschaft!T195+Fischerei!T195</f>
        <v>238.333</v>
      </c>
      <c r="U189" s="8">
        <f>'Handel und öffentliche'!U195+Landwirtschaft!U195+Fischerei!U195</f>
        <v>358.05599999999998</v>
      </c>
      <c r="V189" s="8">
        <f>'Handel und öffentliche'!V195+Landwirtschaft!V195+Fischerei!V195</f>
        <v>378.61099999999999</v>
      </c>
      <c r="W189" s="8">
        <f>'Handel und öffentliche'!W195+Landwirtschaft!W195+Fischerei!W195</f>
        <v>310.55599999999998</v>
      </c>
      <c r="X189" s="8">
        <f>'Handel und öffentliche'!X195+Landwirtschaft!X195+Fischerei!X195</f>
        <v>395.55499999999995</v>
      </c>
      <c r="Y189" s="8">
        <f>'Handel und öffentliche'!Y195+Landwirtschaft!Y195+Fischerei!Y195</f>
        <v>494.44399999999996</v>
      </c>
      <c r="Z189" s="8">
        <f>'Handel und öffentliche'!Z195+Landwirtschaft!Z195+Fischerei!Z195</f>
        <v>437.5</v>
      </c>
      <c r="AA189" s="8">
        <f>'Handel und öffentliche'!AA195+Landwirtschaft!AA195+Fischerei!AA195</f>
        <v>346.666</v>
      </c>
      <c r="AB189" s="8">
        <f>'Handel und öffentliche'!AB195+Landwirtschaft!AB195+Fischerei!AB195</f>
        <v>461.94399999999996</v>
      </c>
      <c r="AC189" s="8">
        <f>'Handel und öffentliche'!AC195+Landwirtschaft!AC195+Fischerei!AC195</f>
        <v>456.31399999999996</v>
      </c>
      <c r="AD189" s="8">
        <f>'Handel und öffentliche'!AD195+Landwirtschaft!AD195+Fischerei!AD195</f>
        <v>413.07400000000001</v>
      </c>
      <c r="AE189" s="8">
        <f>'Handel und öffentliche'!AE195+Landwirtschaft!AE195+Fischerei!AE195</f>
        <v>377.09100000000001</v>
      </c>
      <c r="AF189" s="8" t="e">
        <f>'Handel und öffentliche'!AF195+Landwirtschaft!AF195+Fischerei!AF195</f>
        <v>#VALUE!</v>
      </c>
    </row>
    <row r="190" spans="1:32" x14ac:dyDescent="0.25">
      <c r="A190" s="6" t="s">
        <v>39</v>
      </c>
      <c r="B190" s="6" t="s">
        <v>47</v>
      </c>
      <c r="C190" s="8">
        <f>'Handel und öffentliche'!C196+Landwirtschaft!C196+Fischerei!C196</f>
        <v>29</v>
      </c>
      <c r="D190" s="8">
        <f>'Handel und öffentliche'!D196+Landwirtschaft!D196+Fischerei!D196</f>
        <v>22</v>
      </c>
      <c r="E190" s="8">
        <f>'Handel und öffentliche'!E196+Landwirtschaft!E196+Fischerei!E196</f>
        <v>24</v>
      </c>
      <c r="F190" s="8">
        <f>'Handel und öffentliche'!F196+Landwirtschaft!F196+Fischerei!F196</f>
        <v>29</v>
      </c>
      <c r="G190" s="8">
        <f>'Handel und öffentliche'!G196+Landwirtschaft!G196+Fischerei!G196</f>
        <v>62</v>
      </c>
      <c r="H190" s="8">
        <f>'Handel und öffentliche'!H196+Landwirtschaft!H196+Fischerei!H196</f>
        <v>69</v>
      </c>
      <c r="I190" s="8">
        <f>'Handel und öffentliche'!I196+Landwirtschaft!I196+Fischerei!I196</f>
        <v>92</v>
      </c>
      <c r="J190" s="8">
        <f>'Handel und öffentliche'!J196+Landwirtschaft!J196+Fischerei!J196</f>
        <v>59</v>
      </c>
      <c r="K190" s="8">
        <f>'Handel und öffentliche'!K196+Landwirtschaft!K196+Fischerei!K196</f>
        <v>66</v>
      </c>
      <c r="L190" s="8">
        <f>'Handel und öffentliche'!L196+Landwirtschaft!L196+Fischerei!L196</f>
        <v>1106</v>
      </c>
      <c r="M190" s="8">
        <f>'Handel und öffentliche'!M196+Landwirtschaft!M196+Fischerei!M196</f>
        <v>819</v>
      </c>
      <c r="N190" s="8">
        <f>'Handel und öffentliche'!N196+Landwirtschaft!N196+Fischerei!N196</f>
        <v>720</v>
      </c>
      <c r="O190" s="8">
        <f>'Handel und öffentliche'!O196+Landwirtschaft!O196+Fischerei!O196</f>
        <v>1081</v>
      </c>
      <c r="P190" s="8">
        <f>'Handel und öffentliche'!P196+Landwirtschaft!P196+Fischerei!P196</f>
        <v>1279</v>
      </c>
      <c r="Q190" s="8">
        <f>'Handel und öffentliche'!Q196+Landwirtschaft!Q196+Fischerei!Q196</f>
        <v>1739</v>
      </c>
      <c r="R190" s="8">
        <f>'Handel und öffentliche'!R196+Landwirtschaft!R196+Fischerei!R196</f>
        <v>1647</v>
      </c>
      <c r="S190" s="8">
        <f>'Handel und öffentliche'!S196+Landwirtschaft!S196+Fischerei!S196</f>
        <v>756</v>
      </c>
      <c r="T190" s="8">
        <f>'Handel und öffentliche'!T196+Landwirtschaft!T196+Fischerei!T196</f>
        <v>503</v>
      </c>
      <c r="U190" s="8">
        <f>'Handel und öffentliche'!U196+Landwirtschaft!U196+Fischerei!U196</f>
        <v>1025</v>
      </c>
      <c r="V190" s="8">
        <f>'Handel und öffentliche'!V196+Landwirtschaft!V196+Fischerei!V196</f>
        <v>1185</v>
      </c>
      <c r="W190" s="8">
        <f>'Handel und öffentliche'!W196+Landwirtschaft!W196+Fischerei!W196</f>
        <v>1302</v>
      </c>
      <c r="X190" s="8">
        <f>'Handel und öffentliche'!X196+Landwirtschaft!X196+Fischerei!X196</f>
        <v>1419</v>
      </c>
      <c r="Y190" s="8">
        <f>'Handel und öffentliche'!Y196+Landwirtschaft!Y196+Fischerei!Y196</f>
        <v>1460</v>
      </c>
      <c r="Z190" s="8">
        <f>'Handel und öffentliche'!Z196+Landwirtschaft!Z196+Fischerei!Z196</f>
        <v>1645</v>
      </c>
      <c r="AA190" s="8">
        <f>'Handel und öffentliche'!AA196+Landwirtschaft!AA196+Fischerei!AA196</f>
        <v>1557</v>
      </c>
      <c r="AB190" s="8">
        <f>'Handel und öffentliche'!AB196+Landwirtschaft!AB196+Fischerei!AB196</f>
        <v>1461</v>
      </c>
      <c r="AC190" s="8">
        <f>'Handel und öffentliche'!AC196+Landwirtschaft!AC196+Fischerei!AC196</f>
        <v>1236</v>
      </c>
      <c r="AD190" s="8">
        <f>'Handel und öffentliche'!AD196+Landwirtschaft!AD196+Fischerei!AD196</f>
        <v>1533.837</v>
      </c>
      <c r="AE190" s="8">
        <f>'Handel und öffentliche'!AE196+Landwirtschaft!AE196+Fischerei!AE196</f>
        <v>1621.8609999999999</v>
      </c>
      <c r="AF190" s="8" t="e">
        <f>'Handel und öffentliche'!AF196+Landwirtschaft!AF196+Fischerei!AF196</f>
        <v>#VALUE!</v>
      </c>
    </row>
    <row r="191" spans="1:32" x14ac:dyDescent="0.25">
      <c r="A191" s="6" t="s">
        <v>40</v>
      </c>
      <c r="B191" s="6" t="s">
        <v>42</v>
      </c>
      <c r="C191" s="8">
        <f>'Handel und öffentliche'!C197+Landwirtschaft!C197+Fischerei!C197</f>
        <v>1523.9859999999999</v>
      </c>
      <c r="D191" s="8">
        <f>'Handel und öffentliche'!D197+Landwirtschaft!D197+Fischerei!D197</f>
        <v>1434.9169999999999</v>
      </c>
      <c r="E191" s="8">
        <f>'Handel und öffentliche'!E197+Landwirtschaft!E197+Fischerei!E197</f>
        <v>1505.056</v>
      </c>
      <c r="F191" s="8">
        <f>'Handel und öffentliche'!F197+Landwirtschaft!F197+Fischerei!F197</f>
        <v>1293.694</v>
      </c>
      <c r="G191" s="8">
        <f>'Handel und öffentliche'!G197+Landwirtschaft!G197+Fischerei!G197</f>
        <v>1178.9580000000001</v>
      </c>
      <c r="H191" s="8">
        <f>'Handel und öffentliche'!H197+Landwirtschaft!H197+Fischerei!H197</f>
        <v>710.23599999999999</v>
      </c>
      <c r="I191" s="8">
        <f>'Handel und öffentliche'!I197+Landwirtschaft!I197+Fischerei!I197</f>
        <v>1056.431</v>
      </c>
      <c r="J191" s="8">
        <f>'Handel und öffentliche'!J197+Landwirtschaft!J197+Fischerei!J197</f>
        <v>1079.1109999999999</v>
      </c>
      <c r="K191" s="8">
        <f>'Handel und öffentliche'!K197+Landwirtschaft!K197+Fischerei!K197</f>
        <v>1384.181</v>
      </c>
      <c r="L191" s="8">
        <f>'Handel und öffentliche'!L197+Landwirtschaft!L197+Fischerei!L197</f>
        <v>1256.806</v>
      </c>
      <c r="M191" s="8">
        <f>'Handel und öffentliche'!M197+Landwirtschaft!M197+Fischerei!M197</f>
        <v>1793.9169999999999</v>
      </c>
      <c r="N191" s="8">
        <f>'Handel und öffentliche'!N197+Landwirtschaft!N197+Fischerei!N197</f>
        <v>1827.7919999999999</v>
      </c>
      <c r="O191" s="8">
        <f>'Handel und öffentliche'!O197+Landwirtschaft!O197+Fischerei!O197</f>
        <v>1879.597</v>
      </c>
      <c r="P191" s="8">
        <f>'Handel und öffentliche'!P197+Landwirtschaft!P197+Fischerei!P197</f>
        <v>1896.5139999999999</v>
      </c>
      <c r="Q191" s="8">
        <f>'Handel und öffentliche'!Q197+Landwirtschaft!Q197+Fischerei!Q197</f>
        <v>6279.75</v>
      </c>
      <c r="R191" s="8">
        <f>'Handel und öffentliche'!R197+Landwirtschaft!R197+Fischerei!R197</f>
        <v>7087.6209999999992</v>
      </c>
      <c r="S191" s="8">
        <f>'Handel und öffentliche'!S197+Landwirtschaft!S197+Fischerei!S197</f>
        <v>7719.982</v>
      </c>
      <c r="T191" s="8">
        <f>'Handel und öffentliche'!T197+Landwirtschaft!T197+Fischerei!T197</f>
        <v>10476.722000000002</v>
      </c>
      <c r="U191" s="8">
        <f>'Handel und öffentliche'!U197+Landwirtschaft!U197+Fischerei!U197</f>
        <v>11737.848</v>
      </c>
      <c r="V191" s="8">
        <f>'Handel und öffentliche'!V197+Landwirtschaft!V197+Fischerei!V197</f>
        <v>11268.273000000001</v>
      </c>
      <c r="W191" s="8">
        <f>'Handel und öffentliche'!W197+Landwirtschaft!W197+Fischerei!W197</f>
        <v>11912.385</v>
      </c>
      <c r="X191" s="8">
        <f>'Handel und öffentliche'!X197+Landwirtschaft!X197+Fischerei!X197</f>
        <v>13548.653</v>
      </c>
      <c r="Y191" s="8">
        <f>'Handel und öffentliche'!Y197+Landwirtschaft!Y197+Fischerei!Y197</f>
        <v>11852.666999999999</v>
      </c>
      <c r="Z191" s="8">
        <f>'Handel und öffentliche'!Z197+Landwirtschaft!Z197+Fischerei!Z197</f>
        <v>11476.752</v>
      </c>
      <c r="AA191" s="8">
        <f>'Handel und öffentliche'!AA197+Landwirtschaft!AA197+Fischerei!AA197</f>
        <v>10836.719000000001</v>
      </c>
      <c r="AB191" s="8">
        <f>'Handel und öffentliche'!AB197+Landwirtschaft!AB197+Fischerei!AB197</f>
        <v>11944.686</v>
      </c>
      <c r="AC191" s="8">
        <f>'Handel und öffentliche'!AC197+Landwirtschaft!AC197+Fischerei!AC197</f>
        <v>12543.904</v>
      </c>
      <c r="AD191" s="8">
        <f>'Handel und öffentliche'!AD197+Landwirtschaft!AD197+Fischerei!AD197</f>
        <v>13145.612999999999</v>
      </c>
      <c r="AE191" s="8">
        <f>'Handel und öffentliche'!AE197+Landwirtschaft!AE197+Fischerei!AE197</f>
        <v>12348.191000000001</v>
      </c>
      <c r="AF191" s="8">
        <f>'Handel und öffentliche'!AF197+Landwirtschaft!AF197+Fischerei!AF197</f>
        <v>11815.228000000001</v>
      </c>
    </row>
    <row r="192" spans="1:32" x14ac:dyDescent="0.25">
      <c r="A192" s="6" t="s">
        <v>40</v>
      </c>
      <c r="B192" s="6" t="s">
        <v>43</v>
      </c>
      <c r="C192" s="8">
        <f>'Handel und öffentliche'!C198+Landwirtschaft!C198+Fischerei!C198</f>
        <v>635.98599999999999</v>
      </c>
      <c r="D192" s="8">
        <f>'Handel und öffentliche'!D198+Landwirtschaft!D198+Fischerei!D198</f>
        <v>537.91700000000003</v>
      </c>
      <c r="E192" s="8">
        <f>'Handel und öffentliche'!E198+Landwirtschaft!E198+Fischerei!E198</f>
        <v>808.05600000000004</v>
      </c>
      <c r="F192" s="8">
        <f>'Handel und öffentliche'!F198+Landwirtschaft!F198+Fischerei!F198</f>
        <v>847.69399999999996</v>
      </c>
      <c r="G192" s="8">
        <f>'Handel und öffentliche'!G198+Landwirtschaft!G198+Fischerei!G198</f>
        <v>716.95799999999997</v>
      </c>
      <c r="H192" s="8">
        <f>'Handel und öffentliche'!H198+Landwirtschaft!H198+Fischerei!H198</f>
        <v>245.23599999999999</v>
      </c>
      <c r="I192" s="8">
        <f>'Handel und öffentliche'!I198+Landwirtschaft!I198+Fischerei!I198</f>
        <v>580.43100000000004</v>
      </c>
      <c r="J192" s="8">
        <f>'Handel und öffentliche'!J198+Landwirtschaft!J198+Fischerei!J198</f>
        <v>575.11099999999999</v>
      </c>
      <c r="K192" s="8">
        <f>'Handel und öffentliche'!K198+Landwirtschaft!K198+Fischerei!K198</f>
        <v>892.18100000000004</v>
      </c>
      <c r="L192" s="8">
        <f>'Handel und öffentliche'!L198+Landwirtschaft!L198+Fischerei!L198</f>
        <v>808.80600000000004</v>
      </c>
      <c r="M192" s="8">
        <f>'Handel und öffentliche'!M198+Landwirtschaft!M198+Fischerei!M198</f>
        <v>756.36099999999999</v>
      </c>
      <c r="N192" s="8">
        <f>'Handel und öffentliche'!N198+Landwirtschaft!N198+Fischerei!N198</f>
        <v>738.23599999999999</v>
      </c>
      <c r="O192" s="8">
        <f>'Handel und öffentliche'!O198+Landwirtschaft!O198+Fischerei!O198</f>
        <v>780.04200000000003</v>
      </c>
      <c r="P192" s="8">
        <f>'Handel und öffentliche'!P198+Landwirtschaft!P198+Fischerei!P198</f>
        <v>832.95799999999997</v>
      </c>
      <c r="Q192" s="8">
        <f>'Handel und öffentliche'!Q198+Landwirtschaft!Q198+Fischerei!Q198</f>
        <v>856.63900000000001</v>
      </c>
      <c r="R192" s="8">
        <f>'Handel und öffentliche'!R198+Landwirtschaft!R198+Fischerei!R198</f>
        <v>1005.621</v>
      </c>
      <c r="S192" s="8">
        <f>'Handel und öffentliche'!S198+Landwirtschaft!S198+Fischerei!S198</f>
        <v>1000.982</v>
      </c>
      <c r="T192" s="8">
        <f>'Handel und öffentliche'!T198+Landwirtschaft!T198+Fischerei!T198</f>
        <v>979.69399999999996</v>
      </c>
      <c r="U192" s="8">
        <f>'Handel und öffentliche'!U198+Landwirtschaft!U198+Fischerei!U198</f>
        <v>857.08299999999997</v>
      </c>
      <c r="V192" s="8">
        <f>'Handel und öffentliche'!V198+Landwirtschaft!V198+Fischerei!V198</f>
        <v>1698.6019999999999</v>
      </c>
      <c r="W192" s="8">
        <f>'Handel und öffentliche'!W198+Landwirtschaft!W198+Fischerei!W198</f>
        <v>2420.8639999999996</v>
      </c>
      <c r="X192" s="8">
        <f>'Handel und öffentliche'!X198+Landwirtschaft!X198+Fischerei!X198</f>
        <v>3225.806</v>
      </c>
      <c r="Y192" s="8">
        <f>'Handel und öffentliche'!Y198+Landwirtschaft!Y198+Fischerei!Y198</f>
        <v>1440.204</v>
      </c>
      <c r="Z192" s="8">
        <f>'Handel und öffentliche'!Z198+Landwirtschaft!Z198+Fischerei!Z198</f>
        <v>1063.29</v>
      </c>
      <c r="AA192" s="8">
        <f>'Handel und öffentliche'!AA198+Landwirtschaft!AA198+Fischerei!AA198</f>
        <v>558.03200000000004</v>
      </c>
      <c r="AB192" s="8">
        <f>'Handel und öffentliche'!AB198+Landwirtschaft!AB198+Fischerei!AB198</f>
        <v>753.91899999999998</v>
      </c>
      <c r="AC192" s="8">
        <f>'Handel und öffentliche'!AC198+Landwirtschaft!AC198+Fischerei!AC198</f>
        <v>783.61300000000006</v>
      </c>
      <c r="AD192" s="8">
        <f>'Handel und öffentliche'!AD198+Landwirtschaft!AD198+Fischerei!AD198</f>
        <v>512.774</v>
      </c>
      <c r="AE192" s="8">
        <f>'Handel und öffentliche'!AE198+Landwirtschaft!AE198+Fischerei!AE198</f>
        <v>365.839</v>
      </c>
      <c r="AF192" s="8">
        <f>'Handel und öffentliche'!AF198+Landwirtschaft!AF198+Fischerei!AF198</f>
        <v>425.55399999999997</v>
      </c>
    </row>
    <row r="193" spans="1:32" x14ac:dyDescent="0.25">
      <c r="A193" s="6" t="s">
        <v>40</v>
      </c>
      <c r="B193" s="6" t="s">
        <v>44</v>
      </c>
      <c r="C193" s="8">
        <f>'Handel und öffentliche'!C199+Landwirtschaft!C199+Fischerei!C199</f>
        <v>0</v>
      </c>
      <c r="D193" s="8">
        <f>'Handel und öffentliche'!D199+Landwirtschaft!D199+Fischerei!D199</f>
        <v>0</v>
      </c>
      <c r="E193" s="8">
        <f>'Handel und öffentliche'!E199+Landwirtschaft!E199+Fischerei!E199</f>
        <v>0</v>
      </c>
      <c r="F193" s="8">
        <f>'Handel und öffentliche'!F199+Landwirtschaft!F199+Fischerei!F199</f>
        <v>0</v>
      </c>
      <c r="G193" s="8">
        <f>'Handel und öffentliche'!G199+Landwirtschaft!G199+Fischerei!G199</f>
        <v>0</v>
      </c>
      <c r="H193" s="8">
        <f>'Handel und öffentliche'!H199+Landwirtschaft!H199+Fischerei!H199</f>
        <v>0</v>
      </c>
      <c r="I193" s="8">
        <f>'Handel und öffentliche'!I199+Landwirtschaft!I199+Fischerei!I199</f>
        <v>0</v>
      </c>
      <c r="J193" s="8">
        <f>'Handel und öffentliche'!J199+Landwirtschaft!J199+Fischerei!J199</f>
        <v>0</v>
      </c>
      <c r="K193" s="8">
        <f>'Handel und öffentliche'!K199+Landwirtschaft!K199+Fischerei!K199</f>
        <v>0</v>
      </c>
      <c r="L193" s="8">
        <f>'Handel und öffentliche'!L199+Landwirtschaft!L199+Fischerei!L199</f>
        <v>0</v>
      </c>
      <c r="M193" s="8">
        <f>'Handel und öffentliche'!M199+Landwirtschaft!M199+Fischerei!M199</f>
        <v>0</v>
      </c>
      <c r="N193" s="8">
        <f>'Handel und öffentliche'!N199+Landwirtschaft!N199+Fischerei!N199</f>
        <v>0</v>
      </c>
      <c r="O193" s="8">
        <f>'Handel und öffentliche'!O199+Landwirtschaft!O199+Fischerei!O199</f>
        <v>0</v>
      </c>
      <c r="P193" s="8">
        <f>'Handel und öffentliche'!P199+Landwirtschaft!P199+Fischerei!P199</f>
        <v>0</v>
      </c>
      <c r="Q193" s="8">
        <f>'Handel und öffentliche'!Q199+Landwirtschaft!Q199+Fischerei!Q199</f>
        <v>0</v>
      </c>
      <c r="R193" s="8">
        <f>'Handel und öffentliche'!R199+Landwirtschaft!R199+Fischerei!R199</f>
        <v>0</v>
      </c>
      <c r="S193" s="8">
        <f>'Handel und öffentliche'!S199+Landwirtschaft!S199+Fischerei!S199</f>
        <v>0</v>
      </c>
      <c r="T193" s="8">
        <f>'Handel und öffentliche'!T199+Landwirtschaft!T199+Fischerei!T199</f>
        <v>2043.75</v>
      </c>
      <c r="U193" s="8">
        <f>'Handel und öffentliche'!U199+Landwirtschaft!U199+Fischerei!U199</f>
        <v>1145</v>
      </c>
      <c r="V193" s="8">
        <f>'Handel und öffentliche'!V199+Landwirtschaft!V199+Fischerei!V199</f>
        <v>1246</v>
      </c>
      <c r="W193" s="8">
        <f>'Handel und öffentliche'!W199+Landwirtschaft!W199+Fischerei!W199</f>
        <v>1177</v>
      </c>
      <c r="X193" s="8">
        <f>'Handel und öffentliche'!X199+Landwirtschaft!X199+Fischerei!X199</f>
        <v>1182</v>
      </c>
      <c r="Y193" s="8">
        <f>'Handel und öffentliche'!Y199+Landwirtschaft!Y199+Fischerei!Y199</f>
        <v>1340.75</v>
      </c>
      <c r="Z193" s="8">
        <f>'Handel und öffentliche'!Z199+Landwirtschaft!Z199+Fischerei!Z199</f>
        <v>1306.5</v>
      </c>
      <c r="AA193" s="8">
        <f>'Handel und öffentliche'!AA199+Landwirtschaft!AA199+Fischerei!AA199</f>
        <v>1622</v>
      </c>
      <c r="AB193" s="8">
        <f>'Handel und öffentliche'!AB199+Landwirtschaft!AB199+Fischerei!AB199</f>
        <v>1769.75</v>
      </c>
      <c r="AC193" s="8">
        <f>'Handel und öffentliche'!AC199+Landwirtschaft!AC199+Fischerei!AC199</f>
        <v>2088.75</v>
      </c>
      <c r="AD193" s="8">
        <f>'Handel und öffentliche'!AD199+Landwirtschaft!AD199+Fischerei!AD199</f>
        <v>2380.741</v>
      </c>
      <c r="AE193" s="8">
        <f>'Handel und öffentliche'!AE199+Landwirtschaft!AE199+Fischerei!AE199</f>
        <v>2533.9780000000001</v>
      </c>
      <c r="AF193" s="8">
        <f>'Handel und öffentliche'!AF199+Landwirtschaft!AF199+Fischerei!AF199</f>
        <v>2394.2979999999998</v>
      </c>
    </row>
    <row r="194" spans="1:32" x14ac:dyDescent="0.25">
      <c r="A194" s="6" t="s">
        <v>40</v>
      </c>
      <c r="B194" s="6" t="s">
        <v>45</v>
      </c>
      <c r="C194" s="8">
        <f>'Handel und öffentliche'!C200+Landwirtschaft!C200+Fischerei!C200</f>
        <v>0</v>
      </c>
      <c r="D194" s="8">
        <f>'Handel und öffentliche'!D200+Landwirtschaft!D200+Fischerei!D200</f>
        <v>0</v>
      </c>
      <c r="E194" s="8">
        <f>'Handel und öffentliche'!E200+Landwirtschaft!E200+Fischerei!E200</f>
        <v>0</v>
      </c>
      <c r="F194" s="8">
        <f>'Handel und öffentliche'!F200+Landwirtschaft!F200+Fischerei!F200</f>
        <v>0</v>
      </c>
      <c r="G194" s="8">
        <f>'Handel und öffentliche'!G200+Landwirtschaft!G200+Fischerei!G200</f>
        <v>0</v>
      </c>
      <c r="H194" s="8">
        <f>'Handel und öffentliche'!H200+Landwirtschaft!H200+Fischerei!H200</f>
        <v>0</v>
      </c>
      <c r="I194" s="8">
        <f>'Handel und öffentliche'!I200+Landwirtschaft!I200+Fischerei!I200</f>
        <v>0</v>
      </c>
      <c r="J194" s="8">
        <f>'Handel und öffentliche'!J200+Landwirtschaft!J200+Fischerei!J200</f>
        <v>0</v>
      </c>
      <c r="K194" s="8">
        <f>'Handel und öffentliche'!K200+Landwirtschaft!K200+Fischerei!K200</f>
        <v>0</v>
      </c>
      <c r="L194" s="8">
        <f>'Handel und öffentliche'!L200+Landwirtschaft!L200+Fischerei!L200</f>
        <v>0</v>
      </c>
      <c r="M194" s="8">
        <f>'Handel und öffentliche'!M200+Landwirtschaft!M200+Fischerei!M200</f>
        <v>0</v>
      </c>
      <c r="N194" s="8">
        <f>'Handel und öffentliche'!N200+Landwirtschaft!N200+Fischerei!N200</f>
        <v>0</v>
      </c>
      <c r="O194" s="8">
        <f>'Handel und öffentliche'!O200+Landwirtschaft!O200+Fischerei!O200</f>
        <v>0</v>
      </c>
      <c r="P194" s="8">
        <f>'Handel und öffentliche'!P200+Landwirtschaft!P200+Fischerei!P200</f>
        <v>0</v>
      </c>
      <c r="Q194" s="8">
        <f>'Handel und öffentliche'!Q200+Landwirtschaft!Q200+Fischerei!Q200</f>
        <v>0</v>
      </c>
      <c r="R194" s="8">
        <f>'Handel und öffentliche'!R200+Landwirtschaft!R200+Fischerei!R200</f>
        <v>0</v>
      </c>
      <c r="S194" s="8">
        <f>'Handel und öffentliche'!S200+Landwirtschaft!S200+Fischerei!S200</f>
        <v>0</v>
      </c>
      <c r="T194" s="8">
        <f>'Handel und öffentliche'!T200+Landwirtschaft!T200+Fischerei!T200</f>
        <v>825.05600000000004</v>
      </c>
      <c r="U194" s="8">
        <f>'Handel und öffentliche'!U200+Landwirtschaft!U200+Fischerei!U200</f>
        <v>1707.9870000000001</v>
      </c>
      <c r="V194" s="8">
        <f>'Handel und öffentliche'!V200+Landwirtschaft!V200+Fischerei!V200</f>
        <v>1788.838</v>
      </c>
      <c r="W194" s="8">
        <f>'Handel und öffentliche'!W200+Landwirtschaft!W200+Fischerei!W200</f>
        <v>1630.4099999999999</v>
      </c>
      <c r="X194" s="8">
        <f>'Handel und öffentliche'!X200+Landwirtschaft!X200+Fischerei!X200</f>
        <v>2647.9589999999998</v>
      </c>
      <c r="Y194" s="8">
        <f>'Handel und öffentliche'!Y200+Landwirtschaft!Y200+Fischerei!Y200</f>
        <v>2762.7690000000002</v>
      </c>
      <c r="Z194" s="8">
        <f>'Handel und öffentliche'!Z200+Landwirtschaft!Z200+Fischerei!Z200</f>
        <v>2281.4070000000002</v>
      </c>
      <c r="AA194" s="8">
        <f>'Handel und öffentliche'!AA200+Landwirtschaft!AA200+Fischerei!AA200</f>
        <v>1961.575</v>
      </c>
      <c r="AB194" s="8">
        <f>'Handel und öffentliche'!AB200+Landwirtschaft!AB200+Fischerei!AB200</f>
        <v>2031.239</v>
      </c>
      <c r="AC194" s="8">
        <f>'Handel und öffentliche'!AC200+Landwirtschaft!AC200+Fischerei!AC200</f>
        <v>2446.875</v>
      </c>
      <c r="AD194" s="8">
        <f>'Handel und öffentliche'!AD200+Landwirtschaft!AD200+Fischerei!AD200</f>
        <v>2335.2910000000002</v>
      </c>
      <c r="AE194" s="8">
        <f>'Handel und öffentliche'!AE200+Landwirtschaft!AE200+Fischerei!AE200</f>
        <v>2055.7640000000001</v>
      </c>
      <c r="AF194" s="8">
        <f>'Handel und öffentliche'!AF200+Landwirtschaft!AF200+Fischerei!AF200</f>
        <v>1750.1860000000001</v>
      </c>
    </row>
    <row r="195" spans="1:32" x14ac:dyDescent="0.25">
      <c r="A195" s="6" t="s">
        <v>40</v>
      </c>
      <c r="B195" s="6" t="s">
        <v>46</v>
      </c>
      <c r="C195" s="8">
        <f>'Handel und öffentliche'!C201+Landwirtschaft!C201+Fischerei!C201</f>
        <v>0</v>
      </c>
      <c r="D195" s="8">
        <f>'Handel und öffentliche'!D201+Landwirtschaft!D201+Fischerei!D201</f>
        <v>0</v>
      </c>
      <c r="E195" s="8">
        <f>'Handel und öffentliche'!E201+Landwirtschaft!E201+Fischerei!E201</f>
        <v>0</v>
      </c>
      <c r="F195" s="8">
        <f>'Handel und öffentliche'!F201+Landwirtschaft!F201+Fischerei!F201</f>
        <v>0</v>
      </c>
      <c r="G195" s="8">
        <f>'Handel und öffentliche'!G201+Landwirtschaft!G201+Fischerei!G201</f>
        <v>0</v>
      </c>
      <c r="H195" s="8">
        <f>'Handel und öffentliche'!H201+Landwirtschaft!H201+Fischerei!H201</f>
        <v>0</v>
      </c>
      <c r="I195" s="8">
        <f>'Handel und öffentliche'!I201+Landwirtschaft!I201+Fischerei!I201</f>
        <v>0</v>
      </c>
      <c r="J195" s="8">
        <f>'Handel und öffentliche'!J201+Landwirtschaft!J201+Fischerei!J201</f>
        <v>0</v>
      </c>
      <c r="K195" s="8">
        <f>'Handel und öffentliche'!K201+Landwirtschaft!K201+Fischerei!K201</f>
        <v>0</v>
      </c>
      <c r="L195" s="8">
        <f>'Handel und öffentliche'!L201+Landwirtschaft!L201+Fischerei!L201</f>
        <v>0</v>
      </c>
      <c r="M195" s="8">
        <f>'Handel und öffentliche'!M201+Landwirtschaft!M201+Fischerei!M201</f>
        <v>0</v>
      </c>
      <c r="N195" s="8">
        <f>'Handel und öffentliche'!N201+Landwirtschaft!N201+Fischerei!N201</f>
        <v>0</v>
      </c>
      <c r="O195" s="8">
        <f>'Handel und öffentliche'!O201+Landwirtschaft!O201+Fischerei!O201</f>
        <v>0</v>
      </c>
      <c r="P195" s="8">
        <f>'Handel und öffentliche'!P201+Landwirtschaft!P201+Fischerei!P201</f>
        <v>0</v>
      </c>
      <c r="Q195" s="8">
        <f>'Handel und öffentliche'!Q201+Landwirtschaft!Q201+Fischerei!Q201</f>
        <v>0</v>
      </c>
      <c r="R195" s="8">
        <f>'Handel und öffentliche'!R201+Landwirtschaft!R201+Fischerei!R201</f>
        <v>0</v>
      </c>
      <c r="S195" s="8">
        <f>'Handel und öffentliche'!S201+Landwirtschaft!S201+Fischerei!S201</f>
        <v>0</v>
      </c>
      <c r="T195" s="8">
        <f>'Handel und öffentliche'!T201+Landwirtschaft!T201+Fischerei!T201</f>
        <v>1.667</v>
      </c>
      <c r="U195" s="8">
        <f>'Handel und öffentliche'!U201+Landwirtschaft!U201+Fischerei!U201</f>
        <v>1396.944</v>
      </c>
      <c r="V195" s="8">
        <f>'Handel und öffentliche'!V201+Landwirtschaft!V201+Fischerei!V201</f>
        <v>284.16700000000003</v>
      </c>
      <c r="W195" s="8">
        <f>'Handel und öffentliche'!W201+Landwirtschaft!W201+Fischerei!W201</f>
        <v>205</v>
      </c>
      <c r="X195" s="8">
        <f>'Handel und öffentliche'!X201+Landwirtschaft!X201+Fischerei!X201</f>
        <v>234.16699999999997</v>
      </c>
      <c r="Y195" s="8">
        <f>'Handel und öffentliche'!Y201+Landwirtschaft!Y201+Fischerei!Y201</f>
        <v>174.167</v>
      </c>
      <c r="Z195" s="8">
        <f>'Handel und öffentliche'!Z201+Landwirtschaft!Z201+Fischerei!Z201</f>
        <v>420.55500000000001</v>
      </c>
      <c r="AA195" s="8">
        <f>'Handel und öffentliche'!AA201+Landwirtschaft!AA201+Fischerei!AA201</f>
        <v>670.27800000000002</v>
      </c>
      <c r="AB195" s="8">
        <f>'Handel und öffentliche'!AB201+Landwirtschaft!AB201+Fischerei!AB201</f>
        <v>700</v>
      </c>
      <c r="AC195" s="8">
        <f>'Handel und öffentliche'!AC201+Landwirtschaft!AC201+Fischerei!AC201</f>
        <v>445</v>
      </c>
      <c r="AD195" s="8">
        <f>'Handel und öffentliche'!AD201+Landwirtschaft!AD201+Fischerei!AD201</f>
        <v>730.66499999999996</v>
      </c>
      <c r="AE195" s="8">
        <f>'Handel und öffentliche'!AE201+Landwirtschaft!AE201+Fischerei!AE201</f>
        <v>456.03499999999997</v>
      </c>
      <c r="AF195" s="8">
        <f>'Handel und öffentliche'!AF201+Landwirtschaft!AF201+Fischerei!AF201</f>
        <v>469.03199999999998</v>
      </c>
    </row>
    <row r="196" spans="1:32" x14ac:dyDescent="0.25">
      <c r="A196" s="6" t="s">
        <v>40</v>
      </c>
      <c r="B196" s="6" t="s">
        <v>47</v>
      </c>
      <c r="C196" s="8">
        <f>'Handel und öffentliche'!C202+Landwirtschaft!C202+Fischerei!C202</f>
        <v>888</v>
      </c>
      <c r="D196" s="8">
        <f>'Handel und öffentliche'!D202+Landwirtschaft!D202+Fischerei!D202</f>
        <v>897</v>
      </c>
      <c r="E196" s="8">
        <f>'Handel und öffentliche'!E202+Landwirtschaft!E202+Fischerei!E202</f>
        <v>697</v>
      </c>
      <c r="F196" s="8">
        <f>'Handel und öffentliche'!F202+Landwirtschaft!F202+Fischerei!F202</f>
        <v>446</v>
      </c>
      <c r="G196" s="8">
        <f>'Handel und öffentliche'!G202+Landwirtschaft!G202+Fischerei!G202</f>
        <v>462</v>
      </c>
      <c r="H196" s="8">
        <f>'Handel und öffentliche'!H202+Landwirtschaft!H202+Fischerei!H202</f>
        <v>465</v>
      </c>
      <c r="I196" s="8">
        <f>'Handel und öffentliche'!I202+Landwirtschaft!I202+Fischerei!I202</f>
        <v>476</v>
      </c>
      <c r="J196" s="8">
        <f>'Handel und öffentliche'!J202+Landwirtschaft!J202+Fischerei!J202</f>
        <v>504</v>
      </c>
      <c r="K196" s="8">
        <f>'Handel und öffentliche'!K202+Landwirtschaft!K202+Fischerei!K202</f>
        <v>492</v>
      </c>
      <c r="L196" s="8">
        <f>'Handel und öffentliche'!L202+Landwirtschaft!L202+Fischerei!L202</f>
        <v>448</v>
      </c>
      <c r="M196" s="8">
        <f>'Handel und öffentliche'!M202+Landwirtschaft!M202+Fischerei!M202</f>
        <v>482</v>
      </c>
      <c r="N196" s="8">
        <f>'Handel und öffentliche'!N202+Landwirtschaft!N202+Fischerei!N202</f>
        <v>534</v>
      </c>
      <c r="O196" s="8">
        <f>'Handel und öffentliche'!O202+Landwirtschaft!O202+Fischerei!O202</f>
        <v>544</v>
      </c>
      <c r="P196" s="8">
        <f>'Handel und öffentliche'!P202+Landwirtschaft!P202+Fischerei!P202</f>
        <v>508</v>
      </c>
      <c r="Q196" s="8">
        <f>'Handel und öffentliche'!Q202+Landwirtschaft!Q202+Fischerei!Q202</f>
        <v>4797</v>
      </c>
      <c r="R196" s="8">
        <f>'Handel und öffentliche'!R202+Landwirtschaft!R202+Fischerei!R202</f>
        <v>5172</v>
      </c>
      <c r="S196" s="8">
        <f>'Handel und öffentliche'!S202+Landwirtschaft!S202+Fischerei!S202</f>
        <v>5409</v>
      </c>
      <c r="T196" s="8">
        <f>'Handel und öffentliche'!T202+Landwirtschaft!T202+Fischerei!T202</f>
        <v>5581</v>
      </c>
      <c r="U196" s="8">
        <f>'Handel und öffentliche'!U202+Landwirtschaft!U202+Fischerei!U202</f>
        <v>5830</v>
      </c>
      <c r="V196" s="8">
        <f>'Handel und öffentliche'!V202+Landwirtschaft!V202+Fischerei!V202</f>
        <v>5124</v>
      </c>
      <c r="W196" s="8">
        <f>'Handel und öffentliche'!W202+Landwirtschaft!W202+Fischerei!W202</f>
        <v>5413</v>
      </c>
      <c r="X196" s="8">
        <f>'Handel und öffentliche'!X202+Landwirtschaft!X202+Fischerei!X202</f>
        <v>5324</v>
      </c>
      <c r="Y196" s="8">
        <f>'Handel und öffentliche'!Y202+Landwirtschaft!Y202+Fischerei!Y202</f>
        <v>5227</v>
      </c>
      <c r="Z196" s="8">
        <f>'Handel und öffentliche'!Z202+Landwirtschaft!Z202+Fischerei!Z202</f>
        <v>5200</v>
      </c>
      <c r="AA196" s="8">
        <f>'Handel und öffentliche'!AA202+Landwirtschaft!AA202+Fischerei!AA202</f>
        <v>4864</v>
      </c>
      <c r="AB196" s="8">
        <f>'Handel und öffentliche'!AB202+Landwirtschaft!AB202+Fischerei!AB202</f>
        <v>5237</v>
      </c>
      <c r="AC196" s="8">
        <f>'Handel und öffentliche'!AC202+Landwirtschaft!AC202+Fischerei!AC202</f>
        <v>5318</v>
      </c>
      <c r="AD196" s="8">
        <f>'Handel und öffentliche'!AD202+Landwirtschaft!AD202+Fischerei!AD202</f>
        <v>5532.34</v>
      </c>
      <c r="AE196" s="8">
        <f>'Handel und öffentliche'!AE202+Landwirtschaft!AE202+Fischerei!AE202</f>
        <v>5524.116</v>
      </c>
      <c r="AF196" s="8">
        <f>'Handel und öffentliche'!AF202+Landwirtschaft!AF202+Fischerei!AF202</f>
        <v>5496.1619999999994</v>
      </c>
    </row>
    <row r="197" spans="1:32" x14ac:dyDescent="0.25">
      <c r="A197" s="6" t="s">
        <v>41</v>
      </c>
      <c r="B197" s="6" t="s">
        <v>42</v>
      </c>
      <c r="C197" s="8" t="e">
        <f>'Handel und öffentliche'!C203+Landwirtschaft!C203+Fischerei!C203</f>
        <v>#VALUE!</v>
      </c>
      <c r="D197" s="8" t="e">
        <f>'Handel und öffentliche'!D203+Landwirtschaft!D203+Fischerei!D203</f>
        <v>#VALUE!</v>
      </c>
      <c r="E197" s="8" t="e">
        <f>'Handel und öffentliche'!E203+Landwirtschaft!E203+Fischerei!E203</f>
        <v>#VALUE!</v>
      </c>
      <c r="F197" s="8" t="e">
        <f>'Handel und öffentliche'!F203+Landwirtschaft!F203+Fischerei!F203</f>
        <v>#VALUE!</v>
      </c>
      <c r="G197" s="8" t="e">
        <f>'Handel und öffentliche'!G203+Landwirtschaft!G203+Fischerei!G203</f>
        <v>#VALUE!</v>
      </c>
      <c r="H197" s="8" t="e">
        <f>'Handel und öffentliche'!H203+Landwirtschaft!H203+Fischerei!H203</f>
        <v>#VALUE!</v>
      </c>
      <c r="I197" s="8" t="e">
        <f>'Handel und öffentliche'!I203+Landwirtschaft!I203+Fischerei!I203</f>
        <v>#VALUE!</v>
      </c>
      <c r="J197" s="8" t="e">
        <f>'Handel und öffentliche'!J203+Landwirtschaft!J203+Fischerei!J203</f>
        <v>#VALUE!</v>
      </c>
      <c r="K197" s="8" t="e">
        <f>'Handel und öffentliche'!K203+Landwirtschaft!K203+Fischerei!K203</f>
        <v>#VALUE!</v>
      </c>
      <c r="L197" s="8" t="e">
        <f>'Handel und öffentliche'!L203+Landwirtschaft!L203+Fischerei!L203</f>
        <v>#VALUE!</v>
      </c>
      <c r="M197" s="8" t="e">
        <f>'Handel und öffentliche'!M203+Landwirtschaft!M203+Fischerei!M203</f>
        <v>#VALUE!</v>
      </c>
      <c r="N197" s="8" t="e">
        <f>'Handel und öffentliche'!N203+Landwirtschaft!N203+Fischerei!N203</f>
        <v>#VALUE!</v>
      </c>
      <c r="O197" s="8" t="e">
        <f>'Handel und öffentliche'!O203+Landwirtschaft!O203+Fischerei!O203</f>
        <v>#VALUE!</v>
      </c>
      <c r="P197" s="8" t="e">
        <f>'Handel und öffentliche'!P203+Landwirtschaft!P203+Fischerei!P203</f>
        <v>#VALUE!</v>
      </c>
      <c r="Q197" s="8" t="e">
        <f>'Handel und öffentliche'!Q203+Landwirtschaft!Q203+Fischerei!Q203</f>
        <v>#VALUE!</v>
      </c>
      <c r="R197" s="8" t="e">
        <f>'Handel und öffentliche'!R203+Landwirtschaft!R203+Fischerei!R203</f>
        <v>#VALUE!</v>
      </c>
      <c r="S197" s="8" t="e">
        <f>'Handel und öffentliche'!S203+Landwirtschaft!S203+Fischerei!S203</f>
        <v>#VALUE!</v>
      </c>
      <c r="T197" s="8" t="e">
        <f>'Handel und öffentliche'!T203+Landwirtschaft!T203+Fischerei!T203</f>
        <v>#VALUE!</v>
      </c>
      <c r="U197" s="8" t="e">
        <f>'Handel und öffentliche'!U203+Landwirtschaft!U203+Fischerei!U203</f>
        <v>#VALUE!</v>
      </c>
      <c r="V197" s="8" t="e">
        <f>'Handel und öffentliche'!V203+Landwirtschaft!V203+Fischerei!V203</f>
        <v>#VALUE!</v>
      </c>
      <c r="W197" s="8" t="e">
        <f>'Handel und öffentliche'!W203+Landwirtschaft!W203+Fischerei!W203</f>
        <v>#VALUE!</v>
      </c>
      <c r="X197" s="8" t="e">
        <f>'Handel und öffentliche'!X203+Landwirtschaft!X203+Fischerei!X203</f>
        <v>#VALUE!</v>
      </c>
      <c r="Y197" s="8" t="e">
        <f>'Handel und öffentliche'!Y203+Landwirtschaft!Y203+Fischerei!Y203</f>
        <v>#VALUE!</v>
      </c>
      <c r="Z197" s="8" t="e">
        <f>'Handel und öffentliche'!Z203+Landwirtschaft!Z203+Fischerei!Z203</f>
        <v>#VALUE!</v>
      </c>
      <c r="AA197" s="8">
        <f>'Handel und öffentliche'!AA203+Landwirtschaft!AA203+Fischerei!AA203</f>
        <v>2054.7260000000001</v>
      </c>
      <c r="AB197" s="8">
        <f>'Handel und öffentliche'!AB203+Landwirtschaft!AB203+Fischerei!AB203</f>
        <v>4351.1270000000004</v>
      </c>
      <c r="AC197" s="8">
        <f>'Handel und öffentliche'!AC203+Landwirtschaft!AC203+Fischerei!AC203</f>
        <v>5274.8700000000008</v>
      </c>
      <c r="AD197" s="8">
        <f>'Handel und öffentliche'!AD203+Landwirtschaft!AD203+Fischerei!AD203</f>
        <v>4354.7460000000001</v>
      </c>
      <c r="AE197" s="8">
        <f>'Handel und öffentliche'!AE203+Landwirtschaft!AE203+Fischerei!AE203</f>
        <v>4544.2939999999999</v>
      </c>
      <c r="AF197" s="8" t="e">
        <f>'Handel und öffentliche'!AF203+Landwirtschaft!AF203+Fischerei!AF203</f>
        <v>#VALUE!</v>
      </c>
    </row>
    <row r="198" spans="1:32" x14ac:dyDescent="0.25">
      <c r="A198" s="6" t="s">
        <v>41</v>
      </c>
      <c r="B198" s="6" t="s">
        <v>43</v>
      </c>
      <c r="C198" s="8" t="e">
        <f>'Handel und öffentliche'!C204+Landwirtschaft!C204+Fischerei!C204</f>
        <v>#VALUE!</v>
      </c>
      <c r="D198" s="8" t="e">
        <f>'Handel und öffentliche'!D204+Landwirtschaft!D204+Fischerei!D204</f>
        <v>#VALUE!</v>
      </c>
      <c r="E198" s="8" t="e">
        <f>'Handel und öffentliche'!E204+Landwirtschaft!E204+Fischerei!E204</f>
        <v>#VALUE!</v>
      </c>
      <c r="F198" s="8" t="e">
        <f>'Handel und öffentliche'!F204+Landwirtschaft!F204+Fischerei!F204</f>
        <v>#VALUE!</v>
      </c>
      <c r="G198" s="8" t="e">
        <f>'Handel und öffentliche'!G204+Landwirtschaft!G204+Fischerei!G204</f>
        <v>#VALUE!</v>
      </c>
      <c r="H198" s="8" t="e">
        <f>'Handel und öffentliche'!H204+Landwirtschaft!H204+Fischerei!H204</f>
        <v>#VALUE!</v>
      </c>
      <c r="I198" s="8" t="e">
        <f>'Handel und öffentliche'!I204+Landwirtschaft!I204+Fischerei!I204</f>
        <v>#VALUE!</v>
      </c>
      <c r="J198" s="8" t="e">
        <f>'Handel und öffentliche'!J204+Landwirtschaft!J204+Fischerei!J204</f>
        <v>#VALUE!</v>
      </c>
      <c r="K198" s="8" t="e">
        <f>'Handel und öffentliche'!K204+Landwirtschaft!K204+Fischerei!K204</f>
        <v>#VALUE!</v>
      </c>
      <c r="L198" s="8" t="e">
        <f>'Handel und öffentliche'!L204+Landwirtschaft!L204+Fischerei!L204</f>
        <v>#VALUE!</v>
      </c>
      <c r="M198" s="8" t="e">
        <f>'Handel und öffentliche'!M204+Landwirtschaft!M204+Fischerei!M204</f>
        <v>#VALUE!</v>
      </c>
      <c r="N198" s="8" t="e">
        <f>'Handel und öffentliche'!N204+Landwirtschaft!N204+Fischerei!N204</f>
        <v>#VALUE!</v>
      </c>
      <c r="O198" s="8" t="e">
        <f>'Handel und öffentliche'!O204+Landwirtschaft!O204+Fischerei!O204</f>
        <v>#VALUE!</v>
      </c>
      <c r="P198" s="8" t="e">
        <f>'Handel und öffentliche'!P204+Landwirtschaft!P204+Fischerei!P204</f>
        <v>#VALUE!</v>
      </c>
      <c r="Q198" s="8" t="e">
        <f>'Handel und öffentliche'!Q204+Landwirtschaft!Q204+Fischerei!Q204</f>
        <v>#VALUE!</v>
      </c>
      <c r="R198" s="8" t="e">
        <f>'Handel und öffentliche'!R204+Landwirtschaft!R204+Fischerei!R204</f>
        <v>#VALUE!</v>
      </c>
      <c r="S198" s="8" t="e">
        <f>'Handel und öffentliche'!S204+Landwirtschaft!S204+Fischerei!S204</f>
        <v>#VALUE!</v>
      </c>
      <c r="T198" s="8" t="e">
        <f>'Handel und öffentliche'!T204+Landwirtschaft!T204+Fischerei!T204</f>
        <v>#VALUE!</v>
      </c>
      <c r="U198" s="8" t="e">
        <f>'Handel und öffentliche'!U204+Landwirtschaft!U204+Fischerei!U204</f>
        <v>#VALUE!</v>
      </c>
      <c r="V198" s="8" t="e">
        <f>'Handel und öffentliche'!V204+Landwirtschaft!V204+Fischerei!V204</f>
        <v>#VALUE!</v>
      </c>
      <c r="W198" s="8" t="e">
        <f>'Handel und öffentliche'!W204+Landwirtschaft!W204+Fischerei!W204</f>
        <v>#VALUE!</v>
      </c>
      <c r="X198" s="8" t="e">
        <f>'Handel und öffentliche'!X204+Landwirtschaft!X204+Fischerei!X204</f>
        <v>#VALUE!</v>
      </c>
      <c r="Y198" s="8" t="e">
        <f>'Handel und öffentliche'!Y204+Landwirtschaft!Y204+Fischerei!Y204</f>
        <v>#VALUE!</v>
      </c>
      <c r="Z198" s="8" t="e">
        <f>'Handel und öffentliche'!Z204+Landwirtschaft!Z204+Fischerei!Z204</f>
        <v>#VALUE!</v>
      </c>
      <c r="AA198" s="8">
        <f>'Handel und öffentliche'!AA204+Landwirtschaft!AA204+Fischerei!AA204</f>
        <v>1107.4680000000001</v>
      </c>
      <c r="AB198" s="8">
        <f>'Handel und öffentliche'!AB204+Landwirtschaft!AB204+Fischerei!AB204</f>
        <v>1297.2479999999998</v>
      </c>
      <c r="AC198" s="8">
        <f>'Handel und öffentliche'!AC204+Landwirtschaft!AC204+Fischerei!AC204</f>
        <v>1269.3530000000001</v>
      </c>
      <c r="AD198" s="8">
        <f>'Handel und öffentliche'!AD204+Landwirtschaft!AD204+Fischerei!AD204</f>
        <v>527.90299999999991</v>
      </c>
      <c r="AE198" s="8">
        <f>'Handel und öffentliche'!AE204+Landwirtschaft!AE204+Fischerei!AE204</f>
        <v>576.61900000000003</v>
      </c>
      <c r="AF198" s="8" t="e">
        <f>'Handel und öffentliche'!AF204+Landwirtschaft!AF204+Fischerei!AF204</f>
        <v>#VALUE!</v>
      </c>
    </row>
    <row r="199" spans="1:32" x14ac:dyDescent="0.25">
      <c r="A199" s="6" t="s">
        <v>41</v>
      </c>
      <c r="B199" s="6" t="s">
        <v>44</v>
      </c>
      <c r="C199" s="8" t="e">
        <f>'Handel und öffentliche'!C205+Landwirtschaft!C205+Fischerei!C205</f>
        <v>#VALUE!</v>
      </c>
      <c r="D199" s="8" t="e">
        <f>'Handel und öffentliche'!D205+Landwirtschaft!D205+Fischerei!D205</f>
        <v>#VALUE!</v>
      </c>
      <c r="E199" s="8" t="e">
        <f>'Handel und öffentliche'!E205+Landwirtschaft!E205+Fischerei!E205</f>
        <v>#VALUE!</v>
      </c>
      <c r="F199" s="8" t="e">
        <f>'Handel und öffentliche'!F205+Landwirtschaft!F205+Fischerei!F205</f>
        <v>#VALUE!</v>
      </c>
      <c r="G199" s="8" t="e">
        <f>'Handel und öffentliche'!G205+Landwirtschaft!G205+Fischerei!G205</f>
        <v>#VALUE!</v>
      </c>
      <c r="H199" s="8" t="e">
        <f>'Handel und öffentliche'!H205+Landwirtschaft!H205+Fischerei!H205</f>
        <v>#VALUE!</v>
      </c>
      <c r="I199" s="8" t="e">
        <f>'Handel und öffentliche'!I205+Landwirtschaft!I205+Fischerei!I205</f>
        <v>#VALUE!</v>
      </c>
      <c r="J199" s="8" t="e">
        <f>'Handel und öffentliche'!J205+Landwirtschaft!J205+Fischerei!J205</f>
        <v>#VALUE!</v>
      </c>
      <c r="K199" s="8" t="e">
        <f>'Handel und öffentliche'!K205+Landwirtschaft!K205+Fischerei!K205</f>
        <v>#VALUE!</v>
      </c>
      <c r="L199" s="8" t="e">
        <f>'Handel und öffentliche'!L205+Landwirtschaft!L205+Fischerei!L205</f>
        <v>#VALUE!</v>
      </c>
      <c r="M199" s="8" t="e">
        <f>'Handel und öffentliche'!M205+Landwirtschaft!M205+Fischerei!M205</f>
        <v>#VALUE!</v>
      </c>
      <c r="N199" s="8" t="e">
        <f>'Handel und öffentliche'!N205+Landwirtschaft!N205+Fischerei!N205</f>
        <v>#VALUE!</v>
      </c>
      <c r="O199" s="8" t="e">
        <f>'Handel und öffentliche'!O205+Landwirtschaft!O205+Fischerei!O205</f>
        <v>#VALUE!</v>
      </c>
      <c r="P199" s="8" t="e">
        <f>'Handel und öffentliche'!P205+Landwirtschaft!P205+Fischerei!P205</f>
        <v>#VALUE!</v>
      </c>
      <c r="Q199" s="8" t="e">
        <f>'Handel und öffentliche'!Q205+Landwirtschaft!Q205+Fischerei!Q205</f>
        <v>#VALUE!</v>
      </c>
      <c r="R199" s="8" t="e">
        <f>'Handel und öffentliche'!R205+Landwirtschaft!R205+Fischerei!R205</f>
        <v>#VALUE!</v>
      </c>
      <c r="S199" s="8" t="e">
        <f>'Handel und öffentliche'!S205+Landwirtschaft!S205+Fischerei!S205</f>
        <v>#VALUE!</v>
      </c>
      <c r="T199" s="8" t="e">
        <f>'Handel und öffentliche'!T205+Landwirtschaft!T205+Fischerei!T205</f>
        <v>#VALUE!</v>
      </c>
      <c r="U199" s="8" t="e">
        <f>'Handel und öffentliche'!U205+Landwirtschaft!U205+Fischerei!U205</f>
        <v>#VALUE!</v>
      </c>
      <c r="V199" s="8" t="e">
        <f>'Handel und öffentliche'!V205+Landwirtschaft!V205+Fischerei!V205</f>
        <v>#VALUE!</v>
      </c>
      <c r="W199" s="8" t="e">
        <f>'Handel und öffentliche'!W205+Landwirtschaft!W205+Fischerei!W205</f>
        <v>#VALUE!</v>
      </c>
      <c r="X199" s="8" t="e">
        <f>'Handel und öffentliche'!X205+Landwirtschaft!X205+Fischerei!X205</f>
        <v>#VALUE!</v>
      </c>
      <c r="Y199" s="8" t="e">
        <f>'Handel und öffentliche'!Y205+Landwirtschaft!Y205+Fischerei!Y205</f>
        <v>#VALUE!</v>
      </c>
      <c r="Z199" s="8" t="e">
        <f>'Handel und öffentliche'!Z205+Landwirtschaft!Z205+Fischerei!Z205</f>
        <v>#VALUE!</v>
      </c>
      <c r="AA199" s="8">
        <f>'Handel und öffentliche'!AA205+Landwirtschaft!AA205+Fischerei!AA205</f>
        <v>255.5</v>
      </c>
      <c r="AB199" s="8">
        <f>'Handel und öffentliche'!AB205+Landwirtschaft!AB205+Fischerei!AB205</f>
        <v>302.75</v>
      </c>
      <c r="AC199" s="8">
        <f>'Handel und öffentliche'!AC205+Landwirtschaft!AC205+Fischerei!AC205</f>
        <v>293.75</v>
      </c>
      <c r="AD199" s="8">
        <f>'Handel und öffentliche'!AD205+Landwirtschaft!AD205+Fischerei!AD205</f>
        <v>285.00799999999998</v>
      </c>
      <c r="AE199" s="8">
        <f>'Handel und öffentliche'!AE205+Landwirtschaft!AE205+Fischerei!AE205</f>
        <v>267.25099999999998</v>
      </c>
      <c r="AF199" s="8" t="e">
        <f>'Handel und öffentliche'!AF205+Landwirtschaft!AF205+Fischerei!AF205</f>
        <v>#VALUE!</v>
      </c>
    </row>
    <row r="200" spans="1:32" x14ac:dyDescent="0.25">
      <c r="A200" s="6" t="s">
        <v>41</v>
      </c>
      <c r="B200" s="6" t="s">
        <v>45</v>
      </c>
      <c r="C200" s="8" t="e">
        <f>'Handel und öffentliche'!C206+Landwirtschaft!C206+Fischerei!C206</f>
        <v>#VALUE!</v>
      </c>
      <c r="D200" s="8" t="e">
        <f>'Handel und öffentliche'!D206+Landwirtschaft!D206+Fischerei!D206</f>
        <v>#VALUE!</v>
      </c>
      <c r="E200" s="8" t="e">
        <f>'Handel und öffentliche'!E206+Landwirtschaft!E206+Fischerei!E206</f>
        <v>#VALUE!</v>
      </c>
      <c r="F200" s="8" t="e">
        <f>'Handel und öffentliche'!F206+Landwirtschaft!F206+Fischerei!F206</f>
        <v>#VALUE!</v>
      </c>
      <c r="G200" s="8" t="e">
        <f>'Handel und öffentliche'!G206+Landwirtschaft!G206+Fischerei!G206</f>
        <v>#VALUE!</v>
      </c>
      <c r="H200" s="8" t="e">
        <f>'Handel und öffentliche'!H206+Landwirtschaft!H206+Fischerei!H206</f>
        <v>#VALUE!</v>
      </c>
      <c r="I200" s="8" t="e">
        <f>'Handel und öffentliche'!I206+Landwirtschaft!I206+Fischerei!I206</f>
        <v>#VALUE!</v>
      </c>
      <c r="J200" s="8" t="e">
        <f>'Handel und öffentliche'!J206+Landwirtschaft!J206+Fischerei!J206</f>
        <v>#VALUE!</v>
      </c>
      <c r="K200" s="8" t="e">
        <f>'Handel und öffentliche'!K206+Landwirtschaft!K206+Fischerei!K206</f>
        <v>#VALUE!</v>
      </c>
      <c r="L200" s="8" t="e">
        <f>'Handel und öffentliche'!L206+Landwirtschaft!L206+Fischerei!L206</f>
        <v>#VALUE!</v>
      </c>
      <c r="M200" s="8" t="e">
        <f>'Handel und öffentliche'!M206+Landwirtschaft!M206+Fischerei!M206</f>
        <v>#VALUE!</v>
      </c>
      <c r="N200" s="8" t="e">
        <f>'Handel und öffentliche'!N206+Landwirtschaft!N206+Fischerei!N206</f>
        <v>#VALUE!</v>
      </c>
      <c r="O200" s="8" t="e">
        <f>'Handel und öffentliche'!O206+Landwirtschaft!O206+Fischerei!O206</f>
        <v>#VALUE!</v>
      </c>
      <c r="P200" s="8" t="e">
        <f>'Handel und öffentliche'!P206+Landwirtschaft!P206+Fischerei!P206</f>
        <v>#VALUE!</v>
      </c>
      <c r="Q200" s="8" t="e">
        <f>'Handel und öffentliche'!Q206+Landwirtschaft!Q206+Fischerei!Q206</f>
        <v>#VALUE!</v>
      </c>
      <c r="R200" s="8" t="e">
        <f>'Handel und öffentliche'!R206+Landwirtschaft!R206+Fischerei!R206</f>
        <v>#VALUE!</v>
      </c>
      <c r="S200" s="8" t="e">
        <f>'Handel und öffentliche'!S206+Landwirtschaft!S206+Fischerei!S206</f>
        <v>#VALUE!</v>
      </c>
      <c r="T200" s="8" t="e">
        <f>'Handel und öffentliche'!T206+Landwirtschaft!T206+Fischerei!T206</f>
        <v>#VALUE!</v>
      </c>
      <c r="U200" s="8" t="e">
        <f>'Handel und öffentliche'!U206+Landwirtschaft!U206+Fischerei!U206</f>
        <v>#VALUE!</v>
      </c>
      <c r="V200" s="8" t="e">
        <f>'Handel und öffentliche'!V206+Landwirtschaft!V206+Fischerei!V206</f>
        <v>#VALUE!</v>
      </c>
      <c r="W200" s="8" t="e">
        <f>'Handel und öffentliche'!W206+Landwirtschaft!W206+Fischerei!W206</f>
        <v>#VALUE!</v>
      </c>
      <c r="X200" s="8" t="e">
        <f>'Handel und öffentliche'!X206+Landwirtschaft!X206+Fischerei!X206</f>
        <v>#VALUE!</v>
      </c>
      <c r="Y200" s="8" t="e">
        <f>'Handel und öffentliche'!Y206+Landwirtschaft!Y206+Fischerei!Y206</f>
        <v>#VALUE!</v>
      </c>
      <c r="Z200" s="8" t="e">
        <f>'Handel und öffentliche'!Z206+Landwirtschaft!Z206+Fischerei!Z206</f>
        <v>#VALUE!</v>
      </c>
      <c r="AA200" s="8">
        <f>'Handel und öffentliche'!AA206+Landwirtschaft!AA206+Fischerei!AA206</f>
        <v>95.424999999999997</v>
      </c>
      <c r="AB200" s="8">
        <f>'Handel und öffentliche'!AB206+Landwirtschaft!AB206+Fischerei!AB206</f>
        <v>131.017</v>
      </c>
      <c r="AC200" s="8">
        <f>'Handel und öffentliche'!AC206+Landwirtschaft!AC206+Fischerei!AC206</f>
        <v>741.40300000000002</v>
      </c>
      <c r="AD200" s="8">
        <f>'Handel und öffentliche'!AD206+Landwirtschaft!AD206+Fischerei!AD206</f>
        <v>609.5</v>
      </c>
      <c r="AE200" s="8">
        <f>'Handel und öffentliche'!AE206+Landwirtschaft!AE206+Fischerei!AE206</f>
        <v>673.86800000000005</v>
      </c>
      <c r="AF200" s="8" t="e">
        <f>'Handel und öffentliche'!AF206+Landwirtschaft!AF206+Fischerei!AF206</f>
        <v>#VALUE!</v>
      </c>
    </row>
    <row r="201" spans="1:32" x14ac:dyDescent="0.25">
      <c r="A201" s="6" t="s">
        <v>41</v>
      </c>
      <c r="B201" s="6" t="s">
        <v>46</v>
      </c>
      <c r="C201" s="8" t="e">
        <f>'Handel und öffentliche'!C207+Landwirtschaft!C207+Fischerei!C207</f>
        <v>#VALUE!</v>
      </c>
      <c r="D201" s="8" t="e">
        <f>'Handel und öffentliche'!D207+Landwirtschaft!D207+Fischerei!D207</f>
        <v>#VALUE!</v>
      </c>
      <c r="E201" s="8" t="e">
        <f>'Handel und öffentliche'!E207+Landwirtschaft!E207+Fischerei!E207</f>
        <v>#VALUE!</v>
      </c>
      <c r="F201" s="8" t="e">
        <f>'Handel und öffentliche'!F207+Landwirtschaft!F207+Fischerei!F207</f>
        <v>#VALUE!</v>
      </c>
      <c r="G201" s="8" t="e">
        <f>'Handel und öffentliche'!G207+Landwirtschaft!G207+Fischerei!G207</f>
        <v>#VALUE!</v>
      </c>
      <c r="H201" s="8" t="e">
        <f>'Handel und öffentliche'!H207+Landwirtschaft!H207+Fischerei!H207</f>
        <v>#VALUE!</v>
      </c>
      <c r="I201" s="8" t="e">
        <f>'Handel und öffentliche'!I207+Landwirtschaft!I207+Fischerei!I207</f>
        <v>#VALUE!</v>
      </c>
      <c r="J201" s="8" t="e">
        <f>'Handel und öffentliche'!J207+Landwirtschaft!J207+Fischerei!J207</f>
        <v>#VALUE!</v>
      </c>
      <c r="K201" s="8" t="e">
        <f>'Handel und öffentliche'!K207+Landwirtschaft!K207+Fischerei!K207</f>
        <v>#VALUE!</v>
      </c>
      <c r="L201" s="8" t="e">
        <f>'Handel und öffentliche'!L207+Landwirtschaft!L207+Fischerei!L207</f>
        <v>#VALUE!</v>
      </c>
      <c r="M201" s="8" t="e">
        <f>'Handel und öffentliche'!M207+Landwirtschaft!M207+Fischerei!M207</f>
        <v>#VALUE!</v>
      </c>
      <c r="N201" s="8" t="e">
        <f>'Handel und öffentliche'!N207+Landwirtschaft!N207+Fischerei!N207</f>
        <v>#VALUE!</v>
      </c>
      <c r="O201" s="8" t="e">
        <f>'Handel und öffentliche'!O207+Landwirtschaft!O207+Fischerei!O207</f>
        <v>#VALUE!</v>
      </c>
      <c r="P201" s="8" t="e">
        <f>'Handel und öffentliche'!P207+Landwirtschaft!P207+Fischerei!P207</f>
        <v>#VALUE!</v>
      </c>
      <c r="Q201" s="8" t="e">
        <f>'Handel und öffentliche'!Q207+Landwirtschaft!Q207+Fischerei!Q207</f>
        <v>#VALUE!</v>
      </c>
      <c r="R201" s="8" t="e">
        <f>'Handel und öffentliche'!R207+Landwirtschaft!R207+Fischerei!R207</f>
        <v>#VALUE!</v>
      </c>
      <c r="S201" s="8" t="e">
        <f>'Handel und öffentliche'!S207+Landwirtschaft!S207+Fischerei!S207</f>
        <v>#VALUE!</v>
      </c>
      <c r="T201" s="8" t="e">
        <f>'Handel und öffentliche'!T207+Landwirtschaft!T207+Fischerei!T207</f>
        <v>#VALUE!</v>
      </c>
      <c r="U201" s="8" t="e">
        <f>'Handel und öffentliche'!U207+Landwirtschaft!U207+Fischerei!U207</f>
        <v>#VALUE!</v>
      </c>
      <c r="V201" s="8" t="e">
        <f>'Handel und öffentliche'!V207+Landwirtschaft!V207+Fischerei!V207</f>
        <v>#VALUE!</v>
      </c>
      <c r="W201" s="8" t="e">
        <f>'Handel und öffentliche'!W207+Landwirtschaft!W207+Fischerei!W207</f>
        <v>#VALUE!</v>
      </c>
      <c r="X201" s="8" t="e">
        <f>'Handel und öffentliche'!X207+Landwirtschaft!X207+Fischerei!X207</f>
        <v>#VALUE!</v>
      </c>
      <c r="Y201" s="8" t="e">
        <f>'Handel und öffentliche'!Y207+Landwirtschaft!Y207+Fischerei!Y207</f>
        <v>#VALUE!</v>
      </c>
      <c r="Z201" s="8" t="e">
        <f>'Handel und öffentliche'!Z207+Landwirtschaft!Z207+Fischerei!Z207</f>
        <v>#VALUE!</v>
      </c>
      <c r="AA201" s="8">
        <f>'Handel und öffentliche'!AA207+Landwirtschaft!AA207+Fischerei!AA207</f>
        <v>543.33299999999997</v>
      </c>
      <c r="AB201" s="8">
        <f>'Handel und öffentliche'!AB207+Landwirtschaft!AB207+Fischerei!AB207</f>
        <v>441.38900000000001</v>
      </c>
      <c r="AC201" s="8">
        <f>'Handel und öffentliche'!AC207+Landwirtschaft!AC207+Fischerei!AC207</f>
        <v>415.41899999999998</v>
      </c>
      <c r="AD201" s="8">
        <f>'Handel und öffentliche'!AD207+Landwirtschaft!AD207+Fischerei!AD207</f>
        <v>346.447</v>
      </c>
      <c r="AE201" s="8">
        <f>'Handel und öffentliche'!AE207+Landwirtschaft!AE207+Fischerei!AE207</f>
        <v>312.94600000000003</v>
      </c>
      <c r="AF201" s="8" t="e">
        <f>'Handel und öffentliche'!AF207+Landwirtschaft!AF207+Fischerei!AF207</f>
        <v>#VALUE!</v>
      </c>
    </row>
    <row r="202" spans="1:32" x14ac:dyDescent="0.25">
      <c r="A202" s="6" t="s">
        <v>41</v>
      </c>
      <c r="B202" s="6" t="s">
        <v>47</v>
      </c>
      <c r="C202" s="8" t="e">
        <f>'Handel und öffentliche'!C208+Landwirtschaft!C208+Fischerei!C208</f>
        <v>#VALUE!</v>
      </c>
      <c r="D202" s="8" t="e">
        <f>'Handel und öffentliche'!D208+Landwirtschaft!D208+Fischerei!D208</f>
        <v>#VALUE!</v>
      </c>
      <c r="E202" s="8" t="e">
        <f>'Handel und öffentliche'!E208+Landwirtschaft!E208+Fischerei!E208</f>
        <v>#VALUE!</v>
      </c>
      <c r="F202" s="8" t="e">
        <f>'Handel und öffentliche'!F208+Landwirtschaft!F208+Fischerei!F208</f>
        <v>#VALUE!</v>
      </c>
      <c r="G202" s="8" t="e">
        <f>'Handel und öffentliche'!G208+Landwirtschaft!G208+Fischerei!G208</f>
        <v>#VALUE!</v>
      </c>
      <c r="H202" s="8" t="e">
        <f>'Handel und öffentliche'!H208+Landwirtschaft!H208+Fischerei!H208</f>
        <v>#VALUE!</v>
      </c>
      <c r="I202" s="8" t="e">
        <f>'Handel und öffentliche'!I208+Landwirtschaft!I208+Fischerei!I208</f>
        <v>#VALUE!</v>
      </c>
      <c r="J202" s="8" t="e">
        <f>'Handel und öffentliche'!J208+Landwirtschaft!J208+Fischerei!J208</f>
        <v>#VALUE!</v>
      </c>
      <c r="K202" s="8" t="e">
        <f>'Handel und öffentliche'!K208+Landwirtschaft!K208+Fischerei!K208</f>
        <v>#VALUE!</v>
      </c>
      <c r="L202" s="8" t="e">
        <f>'Handel und öffentliche'!L208+Landwirtschaft!L208+Fischerei!L208</f>
        <v>#VALUE!</v>
      </c>
      <c r="M202" s="8" t="e">
        <f>'Handel und öffentliche'!M208+Landwirtschaft!M208+Fischerei!M208</f>
        <v>#VALUE!</v>
      </c>
      <c r="N202" s="8" t="e">
        <f>'Handel und öffentliche'!N208+Landwirtschaft!N208+Fischerei!N208</f>
        <v>#VALUE!</v>
      </c>
      <c r="O202" s="8" t="e">
        <f>'Handel und öffentliche'!O208+Landwirtschaft!O208+Fischerei!O208</f>
        <v>#VALUE!</v>
      </c>
      <c r="P202" s="8" t="e">
        <f>'Handel und öffentliche'!P208+Landwirtschaft!P208+Fischerei!P208</f>
        <v>#VALUE!</v>
      </c>
      <c r="Q202" s="8" t="e">
        <f>'Handel und öffentliche'!Q208+Landwirtschaft!Q208+Fischerei!Q208</f>
        <v>#VALUE!</v>
      </c>
      <c r="R202" s="8" t="e">
        <f>'Handel und öffentliche'!R208+Landwirtschaft!R208+Fischerei!R208</f>
        <v>#VALUE!</v>
      </c>
      <c r="S202" s="8" t="e">
        <f>'Handel und öffentliche'!S208+Landwirtschaft!S208+Fischerei!S208</f>
        <v>#VALUE!</v>
      </c>
      <c r="T202" s="8" t="e">
        <f>'Handel und öffentliche'!T208+Landwirtschaft!T208+Fischerei!T208</f>
        <v>#VALUE!</v>
      </c>
      <c r="U202" s="8" t="e">
        <f>'Handel und öffentliche'!U208+Landwirtschaft!U208+Fischerei!U208</f>
        <v>#VALUE!</v>
      </c>
      <c r="V202" s="8" t="e">
        <f>'Handel und öffentliche'!V208+Landwirtschaft!V208+Fischerei!V208</f>
        <v>#VALUE!</v>
      </c>
      <c r="W202" s="8" t="e">
        <f>'Handel und öffentliche'!W208+Landwirtschaft!W208+Fischerei!W208</f>
        <v>#VALUE!</v>
      </c>
      <c r="X202" s="8" t="e">
        <f>'Handel und öffentliche'!X208+Landwirtschaft!X208+Fischerei!X208</f>
        <v>#VALUE!</v>
      </c>
      <c r="Y202" s="8" t="e">
        <f>'Handel und öffentliche'!Y208+Landwirtschaft!Y208+Fischerei!Y208</f>
        <v>#VALUE!</v>
      </c>
      <c r="Z202" s="8" t="e">
        <f>'Handel und öffentliche'!Z208+Landwirtschaft!Z208+Fischerei!Z208</f>
        <v>#VALUE!</v>
      </c>
      <c r="AA202" s="8">
        <f>'Handel und öffentliche'!AA208+Landwirtschaft!AA208+Fischerei!AA208</f>
        <v>53</v>
      </c>
      <c r="AB202" s="8">
        <f>'Handel und öffentliche'!AB208+Landwirtschaft!AB208+Fischerei!AB208</f>
        <v>1859</v>
      </c>
      <c r="AC202" s="8">
        <f>'Handel und öffentliche'!AC208+Landwirtschaft!AC208+Fischerei!AC208</f>
        <v>2203</v>
      </c>
      <c r="AD202" s="8">
        <f>'Handel und öffentliche'!AD208+Landwirtschaft!AD208+Fischerei!AD208</f>
        <v>2222</v>
      </c>
      <c r="AE202" s="8">
        <f>'Handel und öffentliche'!AE208+Landwirtschaft!AE208+Fischerei!AE208</f>
        <v>2345</v>
      </c>
      <c r="AF202" s="8" t="e">
        <f>'Handel und öffentliche'!AF208+Landwirtschaft!AF208+Fischerei!AF208</f>
        <v>#VALUE!</v>
      </c>
    </row>
  </sheetData>
  <autoFilter ref="A4:AF202"/>
  <mergeCells count="2">
    <mergeCell ref="A3:B3"/>
    <mergeCell ref="A1:B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1"/>
  <sheetViews>
    <sheetView workbookViewId="0">
      <pane xSplit="2" ySplit="10" topLeftCell="C11" activePane="bottomRight" state="frozen"/>
      <selection pane="topRight"/>
      <selection pane="bottomLeft"/>
      <selection pane="bottomRight" activeCell="A229" sqref="A229"/>
    </sheetView>
  </sheetViews>
  <sheetFormatPr baseColWidth="10" defaultColWidth="9.140625" defaultRowHeight="11.45" customHeight="1" x14ac:dyDescent="0.25"/>
  <cols>
    <col min="1" max="2" width="29.85546875" customWidth="1"/>
    <col min="3" max="32" width="10" customWidth="1"/>
  </cols>
  <sheetData>
    <row r="1" spans="1:32" ht="15" x14ac:dyDescent="0.25">
      <c r="A1" s="3" t="s">
        <v>78</v>
      </c>
    </row>
    <row r="2" spans="1:32" ht="15" x14ac:dyDescent="0.25">
      <c r="A2" s="2" t="s">
        <v>79</v>
      </c>
      <c r="B2" s="1" t="s">
        <v>0</v>
      </c>
    </row>
    <row r="3" spans="1:32" ht="15" x14ac:dyDescent="0.25">
      <c r="A3" s="2" t="s">
        <v>80</v>
      </c>
      <c r="B3" s="2" t="s">
        <v>1</v>
      </c>
    </row>
    <row r="5" spans="1:32" ht="15" x14ac:dyDescent="0.25">
      <c r="A5" s="1" t="s">
        <v>4</v>
      </c>
      <c r="B5" s="2" t="s">
        <v>7</v>
      </c>
    </row>
    <row r="6" spans="1:32" ht="15" x14ac:dyDescent="0.25">
      <c r="A6" s="1" t="s">
        <v>5</v>
      </c>
      <c r="B6" s="2" t="s">
        <v>8</v>
      </c>
    </row>
    <row r="7" spans="1:32" ht="15" x14ac:dyDescent="0.25">
      <c r="A7" s="1" t="s">
        <v>3</v>
      </c>
      <c r="B7" s="2" t="s">
        <v>6</v>
      </c>
    </row>
    <row r="9" spans="1:32" ht="15" x14ac:dyDescent="0.25">
      <c r="A9" s="44" t="s">
        <v>81</v>
      </c>
      <c r="B9" s="44" t="s">
        <v>81</v>
      </c>
      <c r="C9" s="4" t="s">
        <v>48</v>
      </c>
      <c r="D9" s="4" t="s">
        <v>49</v>
      </c>
      <c r="E9" s="4" t="s">
        <v>50</v>
      </c>
      <c r="F9" s="4" t="s">
        <v>51</v>
      </c>
      <c r="G9" s="4" t="s">
        <v>52</v>
      </c>
      <c r="H9" s="4" t="s">
        <v>53</v>
      </c>
      <c r="I9" s="4" t="s">
        <v>54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  <c r="R9" s="4" t="s">
        <v>63</v>
      </c>
      <c r="S9" s="4" t="s">
        <v>64</v>
      </c>
      <c r="T9" s="4" t="s">
        <v>65</v>
      </c>
      <c r="U9" s="4" t="s">
        <v>66</v>
      </c>
      <c r="V9" s="4" t="s">
        <v>67</v>
      </c>
      <c r="W9" s="4" t="s">
        <v>68</v>
      </c>
      <c r="X9" s="4" t="s">
        <v>69</v>
      </c>
      <c r="Y9" s="4" t="s">
        <v>70</v>
      </c>
      <c r="Z9" s="4" t="s">
        <v>71</v>
      </c>
      <c r="AA9" s="4" t="s">
        <v>72</v>
      </c>
      <c r="AB9" s="4" t="s">
        <v>73</v>
      </c>
      <c r="AC9" s="4" t="s">
        <v>74</v>
      </c>
      <c r="AD9" s="4" t="s">
        <v>75</v>
      </c>
      <c r="AE9" s="4" t="s">
        <v>76</v>
      </c>
      <c r="AF9" s="4" t="s">
        <v>77</v>
      </c>
    </row>
    <row r="10" spans="1:32" ht="15" x14ac:dyDescent="0.25">
      <c r="A10" s="5" t="s">
        <v>83</v>
      </c>
      <c r="B10" s="5" t="s">
        <v>84</v>
      </c>
      <c r="C10" s="7" t="s">
        <v>82</v>
      </c>
      <c r="D10" s="7" t="s">
        <v>82</v>
      </c>
      <c r="E10" s="7" t="s">
        <v>82</v>
      </c>
      <c r="F10" s="7" t="s">
        <v>82</v>
      </c>
      <c r="G10" s="7" t="s">
        <v>82</v>
      </c>
      <c r="H10" s="7" t="s">
        <v>82</v>
      </c>
      <c r="I10" s="7" t="s">
        <v>82</v>
      </c>
      <c r="J10" s="7" t="s">
        <v>82</v>
      </c>
      <c r="K10" s="7" t="s">
        <v>82</v>
      </c>
      <c r="L10" s="7" t="s">
        <v>82</v>
      </c>
      <c r="M10" s="7" t="s">
        <v>82</v>
      </c>
      <c r="N10" s="7" t="s">
        <v>82</v>
      </c>
      <c r="O10" s="7" t="s">
        <v>82</v>
      </c>
      <c r="P10" s="7" t="s">
        <v>82</v>
      </c>
      <c r="Q10" s="7" t="s">
        <v>82</v>
      </c>
      <c r="R10" s="7" t="s">
        <v>82</v>
      </c>
      <c r="S10" s="7" t="s">
        <v>82</v>
      </c>
      <c r="T10" s="7" t="s">
        <v>82</v>
      </c>
      <c r="U10" s="7" t="s">
        <v>82</v>
      </c>
      <c r="V10" s="7" t="s">
        <v>82</v>
      </c>
      <c r="W10" s="7" t="s">
        <v>82</v>
      </c>
      <c r="X10" s="7" t="s">
        <v>82</v>
      </c>
      <c r="Y10" s="7" t="s">
        <v>82</v>
      </c>
      <c r="Z10" s="7" t="s">
        <v>82</v>
      </c>
      <c r="AA10" s="7" t="s">
        <v>82</v>
      </c>
      <c r="AB10" s="7" t="s">
        <v>82</v>
      </c>
      <c r="AC10" s="7" t="s">
        <v>82</v>
      </c>
      <c r="AD10" s="7" t="s">
        <v>82</v>
      </c>
      <c r="AE10" s="7" t="s">
        <v>82</v>
      </c>
      <c r="AF10" s="7" t="s">
        <v>82</v>
      </c>
    </row>
    <row r="11" spans="1:32" ht="15" x14ac:dyDescent="0.25">
      <c r="A11" s="6" t="s">
        <v>9</v>
      </c>
      <c r="B11" s="6" t="s">
        <v>42</v>
      </c>
      <c r="C11" s="10">
        <v>33448.76</v>
      </c>
      <c r="D11" s="10">
        <v>37772.964</v>
      </c>
      <c r="E11" s="10">
        <v>38347.271999999997</v>
      </c>
      <c r="F11" s="10">
        <v>38573.595000000001</v>
      </c>
      <c r="G11" s="10">
        <v>38442.347000000002</v>
      </c>
      <c r="H11" s="10">
        <v>40272.991999999998</v>
      </c>
      <c r="I11" s="10">
        <v>46031.326000000001</v>
      </c>
      <c r="J11" s="10">
        <v>43609.167000000001</v>
      </c>
      <c r="K11" s="10">
        <v>44115.472000000002</v>
      </c>
      <c r="L11" s="10">
        <v>43008.688999999998</v>
      </c>
      <c r="M11" s="10">
        <v>40428.341</v>
      </c>
      <c r="N11" s="10">
        <v>42457.553999999996</v>
      </c>
      <c r="O11" s="10">
        <v>44069.919000000002</v>
      </c>
      <c r="P11" s="10">
        <v>46490.055999999997</v>
      </c>
      <c r="Q11" s="10">
        <v>47558.983</v>
      </c>
      <c r="R11" s="10">
        <v>47939.726000000002</v>
      </c>
      <c r="S11" s="10">
        <v>49902.137000000002</v>
      </c>
      <c r="T11" s="10">
        <v>45194.714</v>
      </c>
      <c r="U11" s="10">
        <v>54330.754000000001</v>
      </c>
      <c r="V11" s="10">
        <v>52812.608999999997</v>
      </c>
      <c r="W11" s="10">
        <v>56578.18</v>
      </c>
      <c r="X11" s="10">
        <v>50492.646000000001</v>
      </c>
      <c r="Y11" s="10">
        <v>52752.616999999998</v>
      </c>
      <c r="Z11" s="10">
        <v>56112.402999999998</v>
      </c>
      <c r="AA11" s="10">
        <v>48637.546999999999</v>
      </c>
      <c r="AB11" s="10">
        <v>52862.565000000002</v>
      </c>
      <c r="AC11" s="10">
        <v>53268.629000000001</v>
      </c>
      <c r="AD11" s="10">
        <v>53330.288999999997</v>
      </c>
      <c r="AE11" s="10">
        <v>53450.885999999999</v>
      </c>
      <c r="AF11" s="10">
        <v>52980.868999999999</v>
      </c>
    </row>
    <row r="12" spans="1:32" ht="15" x14ac:dyDescent="0.25">
      <c r="A12" s="6" t="s">
        <v>9</v>
      </c>
      <c r="B12" s="6" t="s">
        <v>43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</row>
    <row r="13" spans="1:32" ht="15" x14ac:dyDescent="0.25">
      <c r="A13" s="6" t="s">
        <v>9</v>
      </c>
      <c r="B13" s="6" t="s">
        <v>44</v>
      </c>
      <c r="C13" s="10">
        <v>12035.648999999999</v>
      </c>
      <c r="D13" s="10">
        <v>14219.630999999999</v>
      </c>
      <c r="E13" s="10">
        <v>13968.383</v>
      </c>
      <c r="F13" s="10">
        <v>15089.873</v>
      </c>
      <c r="G13" s="10">
        <v>14882.125</v>
      </c>
      <c r="H13" s="10">
        <v>15781.159</v>
      </c>
      <c r="I13" s="10">
        <v>18573.715</v>
      </c>
      <c r="J13" s="8">
        <v>17009</v>
      </c>
      <c r="K13" s="10">
        <v>17646.75</v>
      </c>
      <c r="L13" s="10">
        <v>17358.8</v>
      </c>
      <c r="M13" s="10">
        <v>17971.896000000001</v>
      </c>
      <c r="N13" s="10">
        <v>19162.276000000002</v>
      </c>
      <c r="O13" s="10">
        <v>18768.585999999999</v>
      </c>
      <c r="P13" s="10">
        <v>19404.056</v>
      </c>
      <c r="Q13" s="10">
        <v>20560.259999999998</v>
      </c>
      <c r="R13" s="10">
        <v>20595.560000000001</v>
      </c>
      <c r="S13" s="10">
        <v>19656.25</v>
      </c>
      <c r="T13" s="10">
        <v>15879.546</v>
      </c>
      <c r="U13" s="10">
        <v>19719.288</v>
      </c>
      <c r="V13" s="10">
        <v>20039.983</v>
      </c>
      <c r="W13" s="10">
        <v>22605.741000000002</v>
      </c>
      <c r="X13" s="10">
        <v>19008.874</v>
      </c>
      <c r="Y13" s="10">
        <v>21000.062000000002</v>
      </c>
      <c r="Z13" s="10">
        <v>22771.486000000001</v>
      </c>
      <c r="AA13" s="10">
        <v>17710.3</v>
      </c>
      <c r="AB13" s="10">
        <v>19854.650000000001</v>
      </c>
      <c r="AC13" s="10">
        <v>21032.75</v>
      </c>
      <c r="AD13" s="10">
        <v>20978.825000000001</v>
      </c>
      <c r="AE13" s="10">
        <v>21278.125</v>
      </c>
      <c r="AF13" s="10">
        <v>21481.974999999999</v>
      </c>
    </row>
    <row r="14" spans="1:32" ht="15" x14ac:dyDescent="0.25">
      <c r="A14" s="6" t="s">
        <v>9</v>
      </c>
      <c r="B14" s="6" t="s">
        <v>45</v>
      </c>
      <c r="C14" s="11">
        <v>13446.778</v>
      </c>
      <c r="D14" s="11">
        <v>15065.222</v>
      </c>
      <c r="E14" s="9">
        <v>15409</v>
      </c>
      <c r="F14" s="11">
        <v>13730.388999999999</v>
      </c>
      <c r="G14" s="11">
        <v>13315.444</v>
      </c>
      <c r="H14" s="11">
        <v>14069.611000000001</v>
      </c>
      <c r="I14" s="11">
        <v>16430.222000000002</v>
      </c>
      <c r="J14" s="11">
        <v>15454.111000000001</v>
      </c>
      <c r="K14" s="11">
        <v>14806.166999999999</v>
      </c>
      <c r="L14" s="11">
        <v>13767.444</v>
      </c>
      <c r="M14" s="11">
        <v>10042.666999999999</v>
      </c>
      <c r="N14" s="11">
        <v>10289.833000000001</v>
      </c>
      <c r="O14" s="9">
        <v>13235</v>
      </c>
      <c r="P14" s="11">
        <v>14978.056</v>
      </c>
      <c r="Q14" s="11">
        <v>14848.222</v>
      </c>
      <c r="R14" s="11">
        <v>14416.444</v>
      </c>
      <c r="S14" s="11">
        <v>12451.888999999999</v>
      </c>
      <c r="T14" s="11">
        <v>10499.222</v>
      </c>
      <c r="U14" s="11">
        <v>12880.611000000001</v>
      </c>
      <c r="V14" s="11">
        <v>10397.611000000001</v>
      </c>
      <c r="W14" s="11">
        <v>11646.388999999999</v>
      </c>
      <c r="X14" s="11">
        <v>9808.3330000000005</v>
      </c>
      <c r="Y14" s="11">
        <v>9692.1669999999995</v>
      </c>
      <c r="Z14" s="11">
        <v>10616.666999999999</v>
      </c>
      <c r="AA14" s="11">
        <v>8330.5</v>
      </c>
      <c r="AB14" s="11">
        <v>9922.0560000000005</v>
      </c>
      <c r="AC14" s="11">
        <v>8984.2780000000002</v>
      </c>
      <c r="AD14" s="11">
        <v>8994.4110000000001</v>
      </c>
      <c r="AE14" s="11">
        <v>8776.5830000000005</v>
      </c>
      <c r="AF14" s="11">
        <v>8205.6779999999999</v>
      </c>
    </row>
    <row r="15" spans="1:32" ht="15" x14ac:dyDescent="0.25">
      <c r="A15" s="6" t="s">
        <v>9</v>
      </c>
      <c r="B15" s="6" t="s">
        <v>46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10">
        <v>16.388999999999999</v>
      </c>
      <c r="M15" s="10">
        <v>14.444000000000001</v>
      </c>
      <c r="N15" s="10">
        <v>47.5</v>
      </c>
      <c r="O15" s="10">
        <v>39.722000000000001</v>
      </c>
      <c r="P15" s="10">
        <v>36.944000000000003</v>
      </c>
      <c r="Q15" s="10">
        <v>11.667</v>
      </c>
      <c r="R15" s="10">
        <v>12.222</v>
      </c>
      <c r="S15" s="10">
        <v>15.164</v>
      </c>
      <c r="T15" s="10">
        <v>43.39</v>
      </c>
      <c r="U15" s="10">
        <v>75.022000000000006</v>
      </c>
      <c r="V15" s="10">
        <v>93.182000000000002</v>
      </c>
      <c r="W15" s="10">
        <v>201.38300000000001</v>
      </c>
      <c r="X15" s="10">
        <v>271.68299999999999</v>
      </c>
      <c r="Y15" s="10">
        <v>489.96600000000001</v>
      </c>
      <c r="Z15" s="10">
        <v>478.79</v>
      </c>
      <c r="AA15" s="10">
        <v>601.24699999999996</v>
      </c>
      <c r="AB15" s="10">
        <v>588.22</v>
      </c>
      <c r="AC15" s="10">
        <v>626.89499999999998</v>
      </c>
      <c r="AD15" s="10">
        <v>626.07500000000005</v>
      </c>
      <c r="AE15" s="10">
        <v>666.81700000000001</v>
      </c>
      <c r="AF15" s="10">
        <v>778.59400000000005</v>
      </c>
    </row>
    <row r="16" spans="1:32" ht="15" x14ac:dyDescent="0.25">
      <c r="A16" s="6" t="s">
        <v>9</v>
      </c>
      <c r="B16" s="6" t="s">
        <v>47</v>
      </c>
      <c r="C16" s="9">
        <v>7798</v>
      </c>
      <c r="D16" s="9">
        <v>8262</v>
      </c>
      <c r="E16" s="9">
        <v>8821</v>
      </c>
      <c r="F16" s="9">
        <v>9595</v>
      </c>
      <c r="G16" s="9">
        <v>10097</v>
      </c>
      <c r="H16" s="9">
        <v>10270</v>
      </c>
      <c r="I16" s="9">
        <v>10871</v>
      </c>
      <c r="J16" s="9">
        <v>10988</v>
      </c>
      <c r="K16" s="9">
        <v>11567</v>
      </c>
      <c r="L16" s="9">
        <v>11738</v>
      </c>
      <c r="M16" s="9">
        <v>12236</v>
      </c>
      <c r="N16" s="9">
        <v>12791</v>
      </c>
      <c r="O16" s="9">
        <v>11858</v>
      </c>
      <c r="P16" s="9">
        <v>11906</v>
      </c>
      <c r="Q16" s="9">
        <v>11928</v>
      </c>
      <c r="R16" s="9">
        <v>12703</v>
      </c>
      <c r="S16" s="9">
        <v>17148</v>
      </c>
      <c r="T16" s="9">
        <v>18147</v>
      </c>
      <c r="U16" s="9">
        <v>20830</v>
      </c>
      <c r="V16" s="9">
        <v>21476</v>
      </c>
      <c r="W16" s="11">
        <v>21551.5</v>
      </c>
      <c r="X16" s="11">
        <v>20859.7</v>
      </c>
      <c r="Y16" s="11">
        <v>21128.2</v>
      </c>
      <c r="Z16" s="11">
        <v>21508.1</v>
      </c>
      <c r="AA16" s="9">
        <v>21159</v>
      </c>
      <c r="AB16" s="9">
        <v>21459</v>
      </c>
      <c r="AC16" s="11">
        <v>21616.9</v>
      </c>
      <c r="AD16" s="11">
        <v>21751.7</v>
      </c>
      <c r="AE16" s="11">
        <v>21818.5</v>
      </c>
      <c r="AF16" s="11">
        <v>21630.400000000001</v>
      </c>
    </row>
    <row r="17" spans="1:32" ht="15" x14ac:dyDescent="0.25">
      <c r="A17" s="6" t="s">
        <v>10</v>
      </c>
      <c r="B17" s="6" t="s">
        <v>42</v>
      </c>
      <c r="C17" s="10">
        <v>18582.552</v>
      </c>
      <c r="D17" s="10">
        <v>8722.5429999999997</v>
      </c>
      <c r="E17" s="10">
        <v>6227.0320000000002</v>
      </c>
      <c r="F17" s="10">
        <v>7794.2790000000005</v>
      </c>
      <c r="G17" s="10">
        <v>10115.841</v>
      </c>
      <c r="H17" s="10">
        <v>8183.9589999999998</v>
      </c>
      <c r="I17" s="10">
        <v>8973.7440000000006</v>
      </c>
      <c r="J17" s="10">
        <v>7061.5389999999998</v>
      </c>
      <c r="K17" s="10">
        <v>7564.7820000000002</v>
      </c>
      <c r="L17" s="10">
        <v>7916.2719999999999</v>
      </c>
      <c r="M17" s="10">
        <v>7657.1530000000002</v>
      </c>
      <c r="N17" s="10">
        <v>8991.8140000000003</v>
      </c>
      <c r="O17" s="10">
        <v>8692.402</v>
      </c>
      <c r="P17" s="10">
        <v>8873.6209999999992</v>
      </c>
      <c r="Q17" s="10">
        <v>8315.3860000000004</v>
      </c>
      <c r="R17" s="10">
        <v>9780.1460000000006</v>
      </c>
      <c r="S17" s="10">
        <v>11199.786</v>
      </c>
      <c r="T17" s="10">
        <v>10682.075999999999</v>
      </c>
      <c r="U17" s="10">
        <v>11425.879000000001</v>
      </c>
      <c r="V17" s="10">
        <v>11281.771000000001</v>
      </c>
      <c r="W17" s="10">
        <v>11940.263999999999</v>
      </c>
      <c r="X17" s="10">
        <v>12673.671</v>
      </c>
      <c r="Y17" s="10">
        <v>12440.582</v>
      </c>
      <c r="Z17" s="10">
        <v>11976.834000000001</v>
      </c>
      <c r="AA17" s="10">
        <v>11536.98</v>
      </c>
      <c r="AB17" s="10">
        <v>12544.795</v>
      </c>
      <c r="AC17" s="10">
        <v>13456.384</v>
      </c>
      <c r="AD17" s="10">
        <v>13574.036</v>
      </c>
      <c r="AE17" s="10">
        <v>14319.066000000001</v>
      </c>
      <c r="AF17" s="10">
        <v>14746.888000000001</v>
      </c>
    </row>
    <row r="18" spans="1:32" ht="15" x14ac:dyDescent="0.25">
      <c r="A18" s="6" t="s">
        <v>10</v>
      </c>
      <c r="B18" s="6" t="s">
        <v>43</v>
      </c>
      <c r="C18" s="11">
        <v>245.054</v>
      </c>
      <c r="D18" s="11">
        <v>197.76499999999999</v>
      </c>
      <c r="E18" s="11">
        <v>240.422</v>
      </c>
      <c r="F18" s="11">
        <v>278.94499999999999</v>
      </c>
      <c r="G18" s="11">
        <v>171.703</v>
      </c>
      <c r="H18" s="11">
        <v>203.709</v>
      </c>
      <c r="I18" s="11">
        <v>269.74200000000002</v>
      </c>
      <c r="J18" s="11">
        <v>192.79</v>
      </c>
      <c r="K18" s="11">
        <v>73.754999999999995</v>
      </c>
      <c r="L18" s="11">
        <v>201.07599999999999</v>
      </c>
      <c r="M18" s="11">
        <v>32.738</v>
      </c>
      <c r="N18" s="11">
        <v>36.200000000000003</v>
      </c>
      <c r="O18" s="11">
        <v>59.012</v>
      </c>
      <c r="P18" s="11">
        <v>74.478999999999999</v>
      </c>
      <c r="Q18" s="11">
        <v>52.923000000000002</v>
      </c>
      <c r="R18" s="11">
        <v>69.984999999999999</v>
      </c>
      <c r="S18" s="11">
        <v>71.840999999999994</v>
      </c>
      <c r="T18" s="11">
        <v>33.878</v>
      </c>
      <c r="U18" s="11">
        <v>64.116</v>
      </c>
      <c r="V18" s="11">
        <v>53.274999999999999</v>
      </c>
      <c r="W18" s="11">
        <v>49.725000000000001</v>
      </c>
      <c r="X18" s="11">
        <v>55.817999999999998</v>
      </c>
      <c r="Y18" s="11">
        <v>41.878999999999998</v>
      </c>
      <c r="Z18" s="11">
        <v>55.573999999999998</v>
      </c>
      <c r="AA18" s="11">
        <v>24.661000000000001</v>
      </c>
      <c r="AB18" s="11">
        <v>64.594999999999999</v>
      </c>
      <c r="AC18" s="11">
        <v>69.373999999999995</v>
      </c>
      <c r="AD18" s="11">
        <v>45.375999999999998</v>
      </c>
      <c r="AE18" s="11">
        <v>29.46</v>
      </c>
      <c r="AF18" s="11">
        <v>44.582000000000001</v>
      </c>
    </row>
    <row r="19" spans="1:32" ht="15" x14ac:dyDescent="0.25">
      <c r="A19" s="6" t="s">
        <v>10</v>
      </c>
      <c r="B19" s="6" t="s">
        <v>44</v>
      </c>
      <c r="C19" s="10">
        <v>211.49799999999999</v>
      </c>
      <c r="D19" s="10">
        <v>58.000999999999998</v>
      </c>
      <c r="E19" s="10">
        <v>80.498999999999995</v>
      </c>
      <c r="F19" s="10">
        <v>77.751000000000005</v>
      </c>
      <c r="G19" s="10">
        <v>85.498999999999995</v>
      </c>
      <c r="H19" s="10">
        <v>233.749</v>
      </c>
      <c r="I19" s="10">
        <v>409.50200000000001</v>
      </c>
      <c r="J19" s="10">
        <v>237.249</v>
      </c>
      <c r="K19" s="10">
        <v>242.999</v>
      </c>
      <c r="L19" s="10">
        <v>187.501</v>
      </c>
      <c r="M19" s="10">
        <v>142.49799999999999</v>
      </c>
      <c r="N19" s="10">
        <v>204.00299999999999</v>
      </c>
      <c r="O19" s="10">
        <v>231.751</v>
      </c>
      <c r="P19" s="10">
        <v>326.00299999999999</v>
      </c>
      <c r="Q19" s="10">
        <v>364.00200000000001</v>
      </c>
      <c r="R19" s="10">
        <v>506.75</v>
      </c>
      <c r="S19" s="10">
        <v>750.24800000000005</v>
      </c>
      <c r="T19" s="10">
        <v>816.26</v>
      </c>
      <c r="U19" s="10">
        <v>944.50800000000004</v>
      </c>
      <c r="V19" s="10">
        <v>767.99599999999998</v>
      </c>
      <c r="W19" s="10">
        <v>932.01099999999997</v>
      </c>
      <c r="X19" s="10">
        <v>960.24699999999996</v>
      </c>
      <c r="Y19" s="10">
        <v>949.75300000000004</v>
      </c>
      <c r="Z19" s="10">
        <v>907.01099999999997</v>
      </c>
      <c r="AA19" s="10">
        <v>967.26400000000001</v>
      </c>
      <c r="AB19" s="10">
        <v>1035.7650000000001</v>
      </c>
      <c r="AC19" s="10">
        <v>1042.2470000000001</v>
      </c>
      <c r="AD19" s="10">
        <v>1101.617</v>
      </c>
      <c r="AE19" s="10">
        <v>1137.337</v>
      </c>
      <c r="AF19" s="10">
        <v>1042.4590000000001</v>
      </c>
    </row>
    <row r="20" spans="1:32" ht="15" x14ac:dyDescent="0.25">
      <c r="A20" s="6" t="s">
        <v>10</v>
      </c>
      <c r="B20" s="6" t="s">
        <v>45</v>
      </c>
      <c r="C20" s="11">
        <v>11224.833000000001</v>
      </c>
      <c r="D20" s="11">
        <v>2928.1109999999999</v>
      </c>
      <c r="E20" s="11">
        <v>1084.778</v>
      </c>
      <c r="F20" s="11">
        <v>1240.9169999999999</v>
      </c>
      <c r="G20" s="11">
        <v>3393.4169999999999</v>
      </c>
      <c r="H20" s="11">
        <v>987.44399999999996</v>
      </c>
      <c r="I20" s="11">
        <v>961.72199999999998</v>
      </c>
      <c r="J20" s="11">
        <v>193.667</v>
      </c>
      <c r="K20" s="11">
        <v>1050.528</v>
      </c>
      <c r="L20" s="11">
        <v>1412.1389999999999</v>
      </c>
      <c r="M20" s="11">
        <v>1098.306</v>
      </c>
      <c r="N20" s="9">
        <v>2014</v>
      </c>
      <c r="O20" s="11">
        <v>1256.472</v>
      </c>
      <c r="P20" s="11">
        <v>743.58299999999997</v>
      </c>
      <c r="Q20" s="11">
        <v>437.69400000000002</v>
      </c>
      <c r="R20" s="11">
        <v>396.72199999999998</v>
      </c>
      <c r="S20" s="11">
        <v>752.36400000000003</v>
      </c>
      <c r="T20" s="11">
        <v>554.41700000000003</v>
      </c>
      <c r="U20" s="11">
        <v>705.88900000000001</v>
      </c>
      <c r="V20" s="11">
        <v>756.72199999999998</v>
      </c>
      <c r="W20" s="11">
        <v>529.41700000000003</v>
      </c>
      <c r="X20" s="11">
        <v>413.19400000000002</v>
      </c>
      <c r="Y20" s="11">
        <v>415.52800000000002</v>
      </c>
      <c r="Z20" s="11">
        <v>288.30599999999998</v>
      </c>
      <c r="AA20" s="11">
        <v>192.5</v>
      </c>
      <c r="AB20" s="11">
        <v>450.61099999999999</v>
      </c>
      <c r="AC20" s="11">
        <v>454.19400000000002</v>
      </c>
      <c r="AD20" s="11">
        <v>404.19799999999998</v>
      </c>
      <c r="AE20" s="11">
        <v>304.58199999999999</v>
      </c>
      <c r="AF20" s="11">
        <v>351.95100000000002</v>
      </c>
    </row>
    <row r="21" spans="1:32" ht="15" x14ac:dyDescent="0.25">
      <c r="A21" s="6" t="s">
        <v>10</v>
      </c>
      <c r="B21" s="6" t="s">
        <v>46</v>
      </c>
      <c r="C21" s="8">
        <v>0</v>
      </c>
      <c r="D21" s="10">
        <v>16.667000000000002</v>
      </c>
      <c r="E21" s="10">
        <v>174.72200000000001</v>
      </c>
      <c r="F21" s="10">
        <v>192.5</v>
      </c>
      <c r="G21" s="10">
        <v>206.38900000000001</v>
      </c>
      <c r="H21" s="10">
        <v>311.66699999999997</v>
      </c>
      <c r="I21" s="10">
        <v>206.94399999999999</v>
      </c>
      <c r="J21" s="10">
        <v>266.94400000000002</v>
      </c>
      <c r="K21" s="10">
        <v>293.33300000000003</v>
      </c>
      <c r="L21" s="10">
        <v>341.66699999999997</v>
      </c>
      <c r="M21" s="10">
        <v>112.77800000000001</v>
      </c>
      <c r="N21" s="10">
        <v>102.22199999999999</v>
      </c>
      <c r="O21" s="10">
        <v>92.778000000000006</v>
      </c>
      <c r="P21" s="10">
        <v>150.55600000000001</v>
      </c>
      <c r="Q21" s="10">
        <v>252.767</v>
      </c>
      <c r="R21" s="10">
        <v>732.3</v>
      </c>
      <c r="S21" s="10">
        <v>854.16700000000003</v>
      </c>
      <c r="T21" s="10">
        <v>840.91099999999994</v>
      </c>
      <c r="U21" s="10">
        <v>943.75599999999997</v>
      </c>
      <c r="V21" s="8">
        <v>928</v>
      </c>
      <c r="W21" s="10">
        <v>993.94399999999996</v>
      </c>
      <c r="X21" s="10">
        <v>1081.578</v>
      </c>
      <c r="Y21" s="10">
        <v>1589.8109999999999</v>
      </c>
      <c r="Z21" s="10">
        <v>1577.222</v>
      </c>
      <c r="AA21" s="10">
        <v>1336.556</v>
      </c>
      <c r="AB21" s="10">
        <v>1609.212</v>
      </c>
      <c r="AC21" s="10">
        <v>1678.902</v>
      </c>
      <c r="AD21" s="10">
        <v>2289.9749999999999</v>
      </c>
      <c r="AE21" s="10">
        <v>2824.0619999999999</v>
      </c>
      <c r="AF21" s="10">
        <v>3150.848</v>
      </c>
    </row>
    <row r="22" spans="1:32" ht="15" x14ac:dyDescent="0.25">
      <c r="A22" s="6" t="s">
        <v>10</v>
      </c>
      <c r="B22" s="6" t="s">
        <v>47</v>
      </c>
      <c r="C22" s="9">
        <v>3947</v>
      </c>
      <c r="D22" s="9">
        <v>3712</v>
      </c>
      <c r="E22" s="9">
        <v>2498</v>
      </c>
      <c r="F22" s="9">
        <v>3995</v>
      </c>
      <c r="G22" s="9">
        <v>4033</v>
      </c>
      <c r="H22" s="9">
        <v>4226</v>
      </c>
      <c r="I22" s="9">
        <v>4735</v>
      </c>
      <c r="J22" s="9">
        <v>4247</v>
      </c>
      <c r="K22" s="9">
        <v>4140</v>
      </c>
      <c r="L22" s="9">
        <v>4420</v>
      </c>
      <c r="M22" s="9">
        <v>5115</v>
      </c>
      <c r="N22" s="9">
        <v>5144</v>
      </c>
      <c r="O22" s="9">
        <v>5641</v>
      </c>
      <c r="P22" s="9">
        <v>5989</v>
      </c>
      <c r="Q22" s="9">
        <v>5768</v>
      </c>
      <c r="R22" s="9">
        <v>6143</v>
      </c>
      <c r="S22" s="9">
        <v>6887</v>
      </c>
      <c r="T22" s="9">
        <v>6993</v>
      </c>
      <c r="U22" s="9">
        <v>7479</v>
      </c>
      <c r="V22" s="9">
        <v>7433</v>
      </c>
      <c r="W22" s="9">
        <v>8101</v>
      </c>
      <c r="X22" s="9">
        <v>8437</v>
      </c>
      <c r="Y22" s="9">
        <v>8170</v>
      </c>
      <c r="Z22" s="9">
        <v>7954</v>
      </c>
      <c r="AA22" s="9">
        <v>7831</v>
      </c>
      <c r="AB22" s="9">
        <v>8076</v>
      </c>
      <c r="AC22" s="9">
        <v>8505</v>
      </c>
      <c r="AD22" s="11">
        <v>8433.7720000000008</v>
      </c>
      <c r="AE22" s="11">
        <v>8470.5470000000005</v>
      </c>
      <c r="AF22" s="11">
        <v>8754.5529999999999</v>
      </c>
    </row>
    <row r="23" spans="1:32" ht="15" x14ac:dyDescent="0.25">
      <c r="A23" s="6" t="s">
        <v>11</v>
      </c>
      <c r="B23" s="6" t="s">
        <v>42</v>
      </c>
      <c r="C23" s="10">
        <v>35238.300000000003</v>
      </c>
      <c r="D23" s="10">
        <v>37398.144</v>
      </c>
      <c r="E23" s="10">
        <v>21957.168000000001</v>
      </c>
      <c r="F23" s="10">
        <v>19891.688999999998</v>
      </c>
      <c r="G23" s="10">
        <v>19089.635999999999</v>
      </c>
      <c r="H23" s="10">
        <v>28102.485000000001</v>
      </c>
      <c r="I23" s="10">
        <v>26863.21</v>
      </c>
      <c r="J23" s="10">
        <v>27276.117999999999</v>
      </c>
      <c r="K23" s="10">
        <v>30773.870999999999</v>
      </c>
      <c r="L23" s="10">
        <v>34041.044000000002</v>
      </c>
      <c r="M23" s="10">
        <v>34560.879000000001</v>
      </c>
      <c r="N23" s="10">
        <v>37394.067000000003</v>
      </c>
      <c r="O23" s="10">
        <v>35231.478999999999</v>
      </c>
      <c r="P23" s="10">
        <v>39885.635999999999</v>
      </c>
      <c r="Q23" s="10">
        <v>40572.442999999999</v>
      </c>
      <c r="R23" s="10">
        <v>36488.824999999997</v>
      </c>
      <c r="S23" s="10">
        <v>35998.972000000002</v>
      </c>
      <c r="T23" s="10">
        <v>34570.476999999999</v>
      </c>
      <c r="U23" s="10">
        <v>36720.112999999998</v>
      </c>
      <c r="V23" s="10">
        <v>34623.370999999999</v>
      </c>
      <c r="W23" s="10">
        <v>37786.591999999997</v>
      </c>
      <c r="X23" s="10">
        <v>36431.656000000003</v>
      </c>
      <c r="Y23" s="10">
        <v>35349.697999999997</v>
      </c>
      <c r="Z23" s="10">
        <v>35007.063000000002</v>
      </c>
      <c r="AA23" s="10">
        <v>33989.586000000003</v>
      </c>
      <c r="AB23" s="10">
        <v>34626.775999999998</v>
      </c>
      <c r="AC23" s="10">
        <v>35953.489000000001</v>
      </c>
      <c r="AD23" s="10">
        <v>36992.381999999998</v>
      </c>
      <c r="AE23" s="10">
        <v>36375.932000000001</v>
      </c>
      <c r="AF23" s="10">
        <v>37122.089</v>
      </c>
    </row>
    <row r="24" spans="1:32" ht="15" x14ac:dyDescent="0.25">
      <c r="A24" s="6" t="s">
        <v>11</v>
      </c>
      <c r="B24" s="6" t="s">
        <v>43</v>
      </c>
      <c r="C24" s="11">
        <v>15120.592000000001</v>
      </c>
      <c r="D24" s="11">
        <v>16026.009</v>
      </c>
      <c r="E24" s="11">
        <v>6650.3370000000004</v>
      </c>
      <c r="F24" s="11">
        <v>5883.6409999999996</v>
      </c>
      <c r="G24" s="11">
        <v>5029.9279999999999</v>
      </c>
      <c r="H24" s="11">
        <v>3586.596</v>
      </c>
      <c r="I24" s="11">
        <v>1710.8689999999999</v>
      </c>
      <c r="J24" s="11">
        <v>1493.732</v>
      </c>
      <c r="K24" s="11">
        <v>1627.289</v>
      </c>
      <c r="L24" s="11">
        <v>2121.386</v>
      </c>
      <c r="M24" s="11">
        <v>2802.3330000000001</v>
      </c>
      <c r="N24" s="11">
        <v>2585.6289999999999</v>
      </c>
      <c r="O24" s="11">
        <v>2472.6219999999998</v>
      </c>
      <c r="P24" s="11">
        <v>4996.5370000000003</v>
      </c>
      <c r="Q24" s="11">
        <v>5555.1580000000004</v>
      </c>
      <c r="R24" s="11">
        <v>884.851</v>
      </c>
      <c r="S24" s="11">
        <v>1906.4770000000001</v>
      </c>
      <c r="T24" s="11">
        <v>626.01199999999994</v>
      </c>
      <c r="U24" s="11">
        <v>919.197</v>
      </c>
      <c r="V24" s="11">
        <v>284.22199999999998</v>
      </c>
      <c r="W24" s="11">
        <v>458.73700000000002</v>
      </c>
      <c r="X24" s="11">
        <v>398.01</v>
      </c>
      <c r="Y24" s="11">
        <v>375.09300000000002</v>
      </c>
      <c r="Z24" s="11">
        <v>371.29599999999999</v>
      </c>
      <c r="AA24" s="11">
        <v>327.98399999999998</v>
      </c>
      <c r="AB24" s="11">
        <v>290.02800000000002</v>
      </c>
      <c r="AC24" s="11">
        <v>383.80200000000002</v>
      </c>
      <c r="AD24" s="11">
        <v>373.75299999999999</v>
      </c>
      <c r="AE24" s="11">
        <v>262.21699999999998</v>
      </c>
      <c r="AF24" s="11">
        <v>316.98200000000003</v>
      </c>
    </row>
    <row r="25" spans="1:32" ht="15" x14ac:dyDescent="0.25">
      <c r="A25" s="6" t="s">
        <v>11</v>
      </c>
      <c r="B25" s="6" t="s">
        <v>44</v>
      </c>
      <c r="C25" s="10">
        <v>8501.75</v>
      </c>
      <c r="D25" s="8">
        <v>8811</v>
      </c>
      <c r="E25" s="8">
        <v>0</v>
      </c>
      <c r="F25" s="8">
        <v>0</v>
      </c>
      <c r="G25" s="8">
        <v>0</v>
      </c>
      <c r="H25" s="10">
        <v>8738.5</v>
      </c>
      <c r="I25" s="10">
        <v>9104.25</v>
      </c>
      <c r="J25" s="10">
        <v>9690.75</v>
      </c>
      <c r="K25" s="10">
        <v>12599.5</v>
      </c>
      <c r="L25" s="10">
        <v>13588.25</v>
      </c>
      <c r="M25" s="10">
        <v>12836.5</v>
      </c>
      <c r="N25" s="8">
        <v>15083</v>
      </c>
      <c r="O25" s="10">
        <v>14025.5</v>
      </c>
      <c r="P25" s="10">
        <v>14704.25</v>
      </c>
      <c r="Q25" s="8">
        <v>14446</v>
      </c>
      <c r="R25" s="8">
        <v>14812</v>
      </c>
      <c r="S25" s="8">
        <v>14204</v>
      </c>
      <c r="T25" s="10">
        <v>14092.5</v>
      </c>
      <c r="U25" s="10">
        <v>15455.5</v>
      </c>
      <c r="V25" s="10">
        <v>14562.5</v>
      </c>
      <c r="W25" s="8">
        <v>15012</v>
      </c>
      <c r="X25" s="10">
        <v>14427.5</v>
      </c>
      <c r="Y25" s="8">
        <v>13366</v>
      </c>
      <c r="Z25" s="10">
        <v>12862.5</v>
      </c>
      <c r="AA25" s="10">
        <v>12585.25</v>
      </c>
      <c r="AB25" s="10">
        <v>12537.25</v>
      </c>
      <c r="AC25" s="10">
        <v>13115.038</v>
      </c>
      <c r="AD25" s="10">
        <v>13840.5</v>
      </c>
      <c r="AE25" s="10">
        <v>12865.092000000001</v>
      </c>
      <c r="AF25" s="10">
        <v>13626.743</v>
      </c>
    </row>
    <row r="26" spans="1:32" ht="15" x14ac:dyDescent="0.25">
      <c r="A26" s="6" t="s">
        <v>11</v>
      </c>
      <c r="B26" s="6" t="s">
        <v>45</v>
      </c>
      <c r="C26" s="11">
        <v>590.06899999999996</v>
      </c>
      <c r="D26" s="11">
        <v>589.90300000000002</v>
      </c>
      <c r="E26" s="11">
        <v>590.13900000000001</v>
      </c>
      <c r="F26" s="11">
        <v>590.30600000000004</v>
      </c>
      <c r="G26" s="11">
        <v>590.51400000000001</v>
      </c>
      <c r="H26" s="11">
        <v>802.89099999999996</v>
      </c>
      <c r="I26" s="11">
        <v>897.81299999999999</v>
      </c>
      <c r="J26" s="11">
        <v>342.78</v>
      </c>
      <c r="K26" s="11">
        <v>354.625</v>
      </c>
      <c r="L26" s="11">
        <v>83.001000000000005</v>
      </c>
      <c r="M26" s="11">
        <v>71.152000000000001</v>
      </c>
      <c r="N26" s="11">
        <v>34.933</v>
      </c>
      <c r="O26" s="11">
        <v>151.44999999999999</v>
      </c>
      <c r="P26" s="11">
        <v>139.76300000000001</v>
      </c>
      <c r="Q26" s="11">
        <v>185.06</v>
      </c>
      <c r="R26" s="11">
        <v>138.239</v>
      </c>
      <c r="S26" s="11">
        <v>172.994</v>
      </c>
      <c r="T26" s="11">
        <v>175.12799999999999</v>
      </c>
      <c r="U26" s="11">
        <v>186.14400000000001</v>
      </c>
      <c r="V26" s="11">
        <v>139.61099999999999</v>
      </c>
      <c r="W26" s="11">
        <v>209.898</v>
      </c>
      <c r="X26" s="11">
        <v>176.876</v>
      </c>
      <c r="Y26" s="11">
        <v>302.07499999999999</v>
      </c>
      <c r="Z26" s="11">
        <v>221.863</v>
      </c>
      <c r="AA26" s="11">
        <v>188.541</v>
      </c>
      <c r="AB26" s="11">
        <v>314.89299999999997</v>
      </c>
      <c r="AC26" s="11">
        <v>303.96800000000002</v>
      </c>
      <c r="AD26" s="11">
        <v>302.983</v>
      </c>
      <c r="AE26" s="11">
        <v>249.51400000000001</v>
      </c>
      <c r="AF26" s="11">
        <v>239.81299999999999</v>
      </c>
    </row>
    <row r="27" spans="1:32" ht="15" x14ac:dyDescent="0.25">
      <c r="A27" s="6" t="s">
        <v>11</v>
      </c>
      <c r="B27" s="6" t="s">
        <v>46</v>
      </c>
      <c r="C27" s="10">
        <v>18.611000000000001</v>
      </c>
      <c r="D27" s="10">
        <v>16.399000000000001</v>
      </c>
      <c r="E27" s="10">
        <v>23.358000000000001</v>
      </c>
      <c r="F27" s="10">
        <v>28.937000000000001</v>
      </c>
      <c r="G27" s="10">
        <v>44.249000000000002</v>
      </c>
      <c r="H27" s="10">
        <v>46.247999999999998</v>
      </c>
      <c r="I27" s="10">
        <v>48.555</v>
      </c>
      <c r="J27" s="10">
        <v>49.521999999999998</v>
      </c>
      <c r="K27" s="10">
        <v>53.067999999999998</v>
      </c>
      <c r="L27" s="10">
        <v>57.296999999999997</v>
      </c>
      <c r="M27" s="10">
        <v>58.283000000000001</v>
      </c>
      <c r="N27" s="10">
        <v>137.89400000000001</v>
      </c>
      <c r="O27" s="10">
        <v>161.79599999999999</v>
      </c>
      <c r="P27" s="10">
        <v>437.25299999999999</v>
      </c>
      <c r="Q27" s="10">
        <v>508.72500000000002</v>
      </c>
      <c r="R27" s="10">
        <v>522.45699999999999</v>
      </c>
      <c r="S27" s="10">
        <v>512.94600000000003</v>
      </c>
      <c r="T27" s="10">
        <v>639.78099999999995</v>
      </c>
      <c r="U27" s="10">
        <v>516.32600000000002</v>
      </c>
      <c r="V27" s="10">
        <v>505.42599999999999</v>
      </c>
      <c r="W27" s="10">
        <v>647.45699999999999</v>
      </c>
      <c r="X27" s="10">
        <v>717.15899999999999</v>
      </c>
      <c r="Y27" s="10">
        <v>745.58600000000001</v>
      </c>
      <c r="Z27" s="10">
        <v>806.01499999999999</v>
      </c>
      <c r="AA27" s="10">
        <v>778.81100000000004</v>
      </c>
      <c r="AB27" s="10">
        <v>853.77099999999996</v>
      </c>
      <c r="AC27" s="10">
        <v>869.51400000000001</v>
      </c>
      <c r="AD27" s="10">
        <v>847.38300000000004</v>
      </c>
      <c r="AE27" s="10">
        <v>886.37400000000002</v>
      </c>
      <c r="AF27" s="10">
        <v>913.13099999999997</v>
      </c>
    </row>
    <row r="28" spans="1:32" ht="15" x14ac:dyDescent="0.25">
      <c r="A28" s="6" t="s">
        <v>11</v>
      </c>
      <c r="B28" s="6" t="s">
        <v>47</v>
      </c>
      <c r="C28" s="9">
        <v>3644</v>
      </c>
      <c r="D28" s="9">
        <v>4044</v>
      </c>
      <c r="E28" s="9">
        <v>5923</v>
      </c>
      <c r="F28" s="9">
        <v>8122</v>
      </c>
      <c r="G28" s="9">
        <v>8349</v>
      </c>
      <c r="H28" s="9">
        <v>9189</v>
      </c>
      <c r="I28" s="9">
        <v>9897</v>
      </c>
      <c r="J28" s="9">
        <v>10151</v>
      </c>
      <c r="K28" s="9">
        <v>10338</v>
      </c>
      <c r="L28" s="9">
        <v>10250</v>
      </c>
      <c r="M28" s="9">
        <v>11559</v>
      </c>
      <c r="N28" s="9">
        <v>11849</v>
      </c>
      <c r="O28" s="9">
        <v>11379</v>
      </c>
      <c r="P28" s="9">
        <v>12592</v>
      </c>
      <c r="Q28" s="9">
        <v>12600</v>
      </c>
      <c r="R28" s="9">
        <v>12911</v>
      </c>
      <c r="S28" s="9">
        <v>13392</v>
      </c>
      <c r="T28" s="9">
        <v>13769</v>
      </c>
      <c r="U28" s="9">
        <v>14336</v>
      </c>
      <c r="V28" s="9">
        <v>14038</v>
      </c>
      <c r="W28" s="9">
        <v>14851</v>
      </c>
      <c r="X28" s="9">
        <v>14471</v>
      </c>
      <c r="Y28" s="9">
        <v>14469</v>
      </c>
      <c r="Z28" s="9">
        <v>14809</v>
      </c>
      <c r="AA28" s="9">
        <v>14464</v>
      </c>
      <c r="AB28" s="9">
        <v>14875</v>
      </c>
      <c r="AC28" s="9">
        <v>15327</v>
      </c>
      <c r="AD28" s="11">
        <v>15618.21</v>
      </c>
      <c r="AE28" s="11">
        <v>16027.522999999999</v>
      </c>
      <c r="AF28" s="11">
        <v>16135.88</v>
      </c>
    </row>
    <row r="29" spans="1:32" ht="15" x14ac:dyDescent="0.25">
      <c r="A29" s="6" t="s">
        <v>12</v>
      </c>
      <c r="B29" s="6" t="s">
        <v>42</v>
      </c>
      <c r="C29" s="10">
        <v>20236.642</v>
      </c>
      <c r="D29" s="10">
        <v>20861.888999999999</v>
      </c>
      <c r="E29" s="10">
        <v>20576.662</v>
      </c>
      <c r="F29" s="10">
        <v>21430.321</v>
      </c>
      <c r="G29" s="10">
        <v>20796.172999999999</v>
      </c>
      <c r="H29" s="10">
        <v>21378.34</v>
      </c>
      <c r="I29" s="10">
        <v>23150.43</v>
      </c>
      <c r="J29" s="10">
        <v>22069.942999999999</v>
      </c>
      <c r="K29" s="10">
        <v>21979.361000000001</v>
      </c>
      <c r="L29" s="10">
        <v>21795.319</v>
      </c>
      <c r="M29" s="10">
        <v>21436.856</v>
      </c>
      <c r="N29" s="10">
        <v>22147.088</v>
      </c>
      <c r="O29" s="10">
        <v>22421.054</v>
      </c>
      <c r="P29" s="10">
        <v>23095.708999999999</v>
      </c>
      <c r="Q29" s="10">
        <v>23263.216</v>
      </c>
      <c r="R29" s="10">
        <v>23284.666000000001</v>
      </c>
      <c r="S29" s="10">
        <v>23675.421999999999</v>
      </c>
      <c r="T29" s="10">
        <v>23328.167000000001</v>
      </c>
      <c r="U29" s="10">
        <v>23428.056</v>
      </c>
      <c r="V29" s="10">
        <v>23209.327000000001</v>
      </c>
      <c r="W29" s="10">
        <v>24751.576000000001</v>
      </c>
      <c r="X29" s="10">
        <v>22654.170999999998</v>
      </c>
      <c r="Y29" s="10">
        <v>23010.245999999999</v>
      </c>
      <c r="Z29" s="10">
        <v>22846.850999999999</v>
      </c>
      <c r="AA29" s="10">
        <v>21484.268</v>
      </c>
      <c r="AB29" s="10">
        <v>22072.525000000001</v>
      </c>
      <c r="AC29" s="10">
        <v>22711.537</v>
      </c>
      <c r="AD29" s="10">
        <v>23327.562999999998</v>
      </c>
      <c r="AE29" s="10">
        <v>23226.17</v>
      </c>
      <c r="AF29" s="8" t="s">
        <v>85</v>
      </c>
    </row>
    <row r="30" spans="1:32" ht="15" x14ac:dyDescent="0.25">
      <c r="A30" s="6" t="s">
        <v>12</v>
      </c>
      <c r="B30" s="6" t="s">
        <v>43</v>
      </c>
      <c r="C30" s="11">
        <v>21.141999999999999</v>
      </c>
      <c r="D30" s="9">
        <v>0</v>
      </c>
      <c r="E30" s="11">
        <v>28.718</v>
      </c>
      <c r="F30" s="11">
        <v>21.071000000000002</v>
      </c>
      <c r="G30" s="11">
        <v>20.506</v>
      </c>
      <c r="H30" s="11">
        <v>13.673</v>
      </c>
      <c r="I30" s="11">
        <v>13.763</v>
      </c>
      <c r="J30" s="11">
        <v>13.916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 t="s">
        <v>85</v>
      </c>
    </row>
    <row r="31" spans="1:32" ht="15" x14ac:dyDescent="0.25">
      <c r="A31" s="6" t="s">
        <v>12</v>
      </c>
      <c r="B31" s="6" t="s">
        <v>44</v>
      </c>
      <c r="C31" s="10">
        <v>1627.5</v>
      </c>
      <c r="D31" s="8">
        <v>1738</v>
      </c>
      <c r="E31" s="8">
        <v>1868</v>
      </c>
      <c r="F31" s="10">
        <v>2271.75</v>
      </c>
      <c r="G31" s="10">
        <v>1841.5</v>
      </c>
      <c r="H31" s="8">
        <v>2151</v>
      </c>
      <c r="I31" s="10">
        <v>2915.25</v>
      </c>
      <c r="J31" s="10">
        <v>2346.5</v>
      </c>
      <c r="K31" s="10">
        <v>2233.5</v>
      </c>
      <c r="L31" s="10">
        <v>1926.75</v>
      </c>
      <c r="M31" s="10">
        <v>1865.2449999999999</v>
      </c>
      <c r="N31" s="10">
        <v>1883.7550000000001</v>
      </c>
      <c r="O31" s="10">
        <v>1983.5260000000001</v>
      </c>
      <c r="P31" s="10">
        <v>2425.9870000000001</v>
      </c>
      <c r="Q31" s="10">
        <v>2421.4940000000001</v>
      </c>
      <c r="R31" s="10">
        <v>2574.027</v>
      </c>
      <c r="S31" s="10">
        <v>2858.4769999999999</v>
      </c>
      <c r="T31" s="10">
        <v>2676.75</v>
      </c>
      <c r="U31" s="10">
        <v>2655.0279999999998</v>
      </c>
      <c r="V31" s="10">
        <v>2682.0219999999999</v>
      </c>
      <c r="W31" s="10">
        <v>2646.5210000000002</v>
      </c>
      <c r="X31" s="10">
        <v>2067.7779999999998</v>
      </c>
      <c r="Y31" s="10">
        <v>2307.5309999999999</v>
      </c>
      <c r="Z31" s="10">
        <v>2412.2240000000002</v>
      </c>
      <c r="AA31" s="10">
        <v>1789.49</v>
      </c>
      <c r="AB31" s="10">
        <v>2027.442</v>
      </c>
      <c r="AC31" s="10">
        <v>2131.85</v>
      </c>
      <c r="AD31" s="10">
        <v>2247.087</v>
      </c>
      <c r="AE31" s="10">
        <v>2177.4740000000002</v>
      </c>
      <c r="AF31" s="8" t="s">
        <v>85</v>
      </c>
    </row>
    <row r="32" spans="1:32" ht="15" x14ac:dyDescent="0.25">
      <c r="A32" s="6" t="s">
        <v>12</v>
      </c>
      <c r="B32" s="6" t="s">
        <v>45</v>
      </c>
      <c r="C32" s="11">
        <v>3893.7220000000002</v>
      </c>
      <c r="D32" s="11">
        <v>3406.3330000000001</v>
      </c>
      <c r="E32" s="11">
        <v>2900.1390000000001</v>
      </c>
      <c r="F32" s="11">
        <v>2855.306</v>
      </c>
      <c r="G32" s="11">
        <v>2379.556</v>
      </c>
      <c r="H32" s="11">
        <v>2169.75</v>
      </c>
      <c r="I32" s="11">
        <v>2202.7220000000002</v>
      </c>
      <c r="J32" s="11">
        <v>2048.2779999999998</v>
      </c>
      <c r="K32" s="11">
        <v>1746.6669999999999</v>
      </c>
      <c r="L32" s="11">
        <v>1840.7639999999999</v>
      </c>
      <c r="M32" s="11">
        <v>1562.8889999999999</v>
      </c>
      <c r="N32" s="11">
        <v>1446.8330000000001</v>
      </c>
      <c r="O32" s="11">
        <v>1347.472</v>
      </c>
      <c r="P32" s="11">
        <v>1353.5</v>
      </c>
      <c r="Q32" s="11">
        <v>1402.722</v>
      </c>
      <c r="R32" s="11">
        <v>1255.028</v>
      </c>
      <c r="S32" s="11">
        <v>1056.8889999999999</v>
      </c>
      <c r="T32" s="11">
        <v>934.91700000000003</v>
      </c>
      <c r="U32" s="11">
        <v>946.19399999999996</v>
      </c>
      <c r="V32" s="11">
        <v>882.58299999999997</v>
      </c>
      <c r="W32" s="11">
        <v>872.55600000000004</v>
      </c>
      <c r="X32" s="11">
        <v>693.72199999999998</v>
      </c>
      <c r="Y32" s="11">
        <v>797.63900000000001</v>
      </c>
      <c r="Z32" s="11">
        <v>752.38900000000001</v>
      </c>
      <c r="AA32" s="11">
        <v>653.47199999999998</v>
      </c>
      <c r="AB32" s="11">
        <v>722.06</v>
      </c>
      <c r="AC32" s="11">
        <v>727.96500000000003</v>
      </c>
      <c r="AD32" s="11">
        <v>666.41499999999996</v>
      </c>
      <c r="AE32" s="11">
        <v>712.54499999999996</v>
      </c>
      <c r="AF32" s="9" t="s">
        <v>85</v>
      </c>
    </row>
    <row r="33" spans="1:32" ht="15" x14ac:dyDescent="0.25">
      <c r="A33" s="6" t="s">
        <v>12</v>
      </c>
      <c r="B33" s="6" t="s">
        <v>46</v>
      </c>
      <c r="C33" s="10">
        <v>255.833</v>
      </c>
      <c r="D33" s="8">
        <v>275</v>
      </c>
      <c r="E33" s="10">
        <v>262.5</v>
      </c>
      <c r="F33" s="10">
        <v>262.5</v>
      </c>
      <c r="G33" s="10">
        <v>279.44400000000002</v>
      </c>
      <c r="H33" s="10">
        <v>325.55599999999998</v>
      </c>
      <c r="I33" s="10">
        <v>369.72199999999998</v>
      </c>
      <c r="J33" s="10">
        <v>397.5</v>
      </c>
      <c r="K33" s="10">
        <v>319.72199999999998</v>
      </c>
      <c r="L33" s="10">
        <v>496.94400000000002</v>
      </c>
      <c r="M33" s="10">
        <v>532.5</v>
      </c>
      <c r="N33" s="10">
        <v>479.44400000000002</v>
      </c>
      <c r="O33" s="10">
        <v>587.5</v>
      </c>
      <c r="P33" s="10">
        <v>567.77800000000002</v>
      </c>
      <c r="Q33" s="8">
        <v>540</v>
      </c>
      <c r="R33" s="10">
        <v>586.38900000000001</v>
      </c>
      <c r="S33" s="10">
        <v>651.38900000000001</v>
      </c>
      <c r="T33" s="10">
        <v>556.94399999999996</v>
      </c>
      <c r="U33" s="10">
        <v>528.05600000000004</v>
      </c>
      <c r="V33" s="10">
        <v>460.55599999999998</v>
      </c>
      <c r="W33" s="10">
        <v>460.27699999999999</v>
      </c>
      <c r="X33" s="10">
        <v>454.17099999999999</v>
      </c>
      <c r="Y33" s="10">
        <v>446.29899999999998</v>
      </c>
      <c r="Z33" s="10">
        <v>505.51600000000002</v>
      </c>
      <c r="AA33" s="10">
        <v>508.86099999999999</v>
      </c>
      <c r="AB33" s="10">
        <v>462.78399999999999</v>
      </c>
      <c r="AC33" s="10">
        <v>595.57299999999998</v>
      </c>
      <c r="AD33" s="10">
        <v>612.78300000000002</v>
      </c>
      <c r="AE33" s="10">
        <v>679.92100000000005</v>
      </c>
      <c r="AF33" s="8" t="s">
        <v>85</v>
      </c>
    </row>
    <row r="34" spans="1:32" ht="15" x14ac:dyDescent="0.25">
      <c r="A34" s="6" t="s">
        <v>12</v>
      </c>
      <c r="B34" s="6" t="s">
        <v>47</v>
      </c>
      <c r="C34" s="9">
        <v>8393</v>
      </c>
      <c r="D34" s="9">
        <v>8600</v>
      </c>
      <c r="E34" s="9">
        <v>8777</v>
      </c>
      <c r="F34" s="9">
        <v>8921</v>
      </c>
      <c r="G34" s="9">
        <v>9138</v>
      </c>
      <c r="H34" s="9">
        <v>9173</v>
      </c>
      <c r="I34" s="9">
        <v>9409</v>
      </c>
      <c r="J34" s="9">
        <v>9497</v>
      </c>
      <c r="K34" s="9">
        <v>9724</v>
      </c>
      <c r="L34" s="9">
        <v>9780</v>
      </c>
      <c r="M34" s="9">
        <v>9954</v>
      </c>
      <c r="N34" s="9">
        <v>10179</v>
      </c>
      <c r="O34" s="9">
        <v>10247</v>
      </c>
      <c r="P34" s="9">
        <v>10189</v>
      </c>
      <c r="Q34" s="9">
        <v>10399</v>
      </c>
      <c r="R34" s="9">
        <v>10472</v>
      </c>
      <c r="S34" s="9">
        <v>10737</v>
      </c>
      <c r="T34" s="9">
        <v>10989</v>
      </c>
      <c r="U34" s="9">
        <v>10976</v>
      </c>
      <c r="V34" s="9">
        <v>10680</v>
      </c>
      <c r="W34" s="9">
        <v>10835</v>
      </c>
      <c r="X34" s="9">
        <v>10656</v>
      </c>
      <c r="Y34" s="9">
        <v>10481</v>
      </c>
      <c r="Z34" s="9">
        <v>10227</v>
      </c>
      <c r="AA34" s="9">
        <v>10288</v>
      </c>
      <c r="AB34" s="11">
        <v>10087.23</v>
      </c>
      <c r="AC34" s="11">
        <v>10216.535</v>
      </c>
      <c r="AD34" s="11">
        <v>10685.246999999999</v>
      </c>
      <c r="AE34" s="11">
        <v>10594.387000000001</v>
      </c>
      <c r="AF34" s="9" t="s">
        <v>85</v>
      </c>
    </row>
    <row r="35" spans="1:32" ht="15" x14ac:dyDescent="0.25">
      <c r="A35" s="6" t="s">
        <v>13</v>
      </c>
      <c r="B35" s="6" t="s">
        <v>42</v>
      </c>
      <c r="C35" s="10">
        <v>338271.74099999998</v>
      </c>
      <c r="D35" s="10">
        <v>345453.56300000002</v>
      </c>
      <c r="E35" s="10">
        <v>330373.79100000003</v>
      </c>
      <c r="F35" s="10">
        <v>325311.98599999998</v>
      </c>
      <c r="G35" s="10">
        <v>307080.93300000002</v>
      </c>
      <c r="H35" s="10">
        <v>301510.66800000001</v>
      </c>
      <c r="I35" s="10">
        <v>338447.40899999999</v>
      </c>
      <c r="J35" s="10">
        <v>302247.78399999999</v>
      </c>
      <c r="K35" s="10">
        <v>294788.33199999999</v>
      </c>
      <c r="L35" s="10">
        <v>301544.64799999999</v>
      </c>
      <c r="M35" s="10">
        <v>300282.592</v>
      </c>
      <c r="N35" s="10">
        <v>318673.136</v>
      </c>
      <c r="O35" s="10">
        <v>315287.22700000001</v>
      </c>
      <c r="P35" s="10">
        <v>407160.451</v>
      </c>
      <c r="Q35" s="10">
        <v>400590.277</v>
      </c>
      <c r="R35" s="10">
        <v>392074.26299999998</v>
      </c>
      <c r="S35" s="10">
        <v>424243.23200000002</v>
      </c>
      <c r="T35" s="10">
        <v>364717.31400000001</v>
      </c>
      <c r="U35" s="10">
        <v>403935.68699999998</v>
      </c>
      <c r="V35" s="8">
        <v>391536</v>
      </c>
      <c r="W35" s="10">
        <v>404802.70699999999</v>
      </c>
      <c r="X35" s="10">
        <v>357454.98800000001</v>
      </c>
      <c r="Y35" s="10">
        <v>372483.49200000003</v>
      </c>
      <c r="Z35" s="10">
        <v>389708.511</v>
      </c>
      <c r="AA35" s="10">
        <v>357230.36599999998</v>
      </c>
      <c r="AB35" s="10">
        <v>374774.549</v>
      </c>
      <c r="AC35" s="10">
        <v>369885.12599999999</v>
      </c>
      <c r="AD35" s="10">
        <v>372372.34700000001</v>
      </c>
      <c r="AE35" s="10">
        <v>337582.94300000003</v>
      </c>
      <c r="AF35" s="10">
        <v>317225.48200000002</v>
      </c>
    </row>
    <row r="36" spans="1:32" ht="15" x14ac:dyDescent="0.25">
      <c r="A36" s="6" t="s">
        <v>13</v>
      </c>
      <c r="B36" s="6" t="s">
        <v>43</v>
      </c>
      <c r="C36" s="11">
        <v>65956.129000000001</v>
      </c>
      <c r="D36" s="11">
        <v>34199.508000000002</v>
      </c>
      <c r="E36" s="11">
        <v>21704.513999999999</v>
      </c>
      <c r="F36" s="11">
        <v>19162.986000000001</v>
      </c>
      <c r="G36" s="11">
        <v>10204.183000000001</v>
      </c>
      <c r="H36" s="11">
        <v>12592.668</v>
      </c>
      <c r="I36" s="11">
        <v>11307.352999999999</v>
      </c>
      <c r="J36" s="11">
        <v>9533.1460000000006</v>
      </c>
      <c r="K36" s="11">
        <v>5387.9430000000002</v>
      </c>
      <c r="L36" s="11">
        <v>3833.9540000000002</v>
      </c>
      <c r="M36" s="11">
        <v>3574.5639999999999</v>
      </c>
      <c r="N36" s="11">
        <v>3941.8029999999999</v>
      </c>
      <c r="O36" s="11">
        <v>3251.1709999999998</v>
      </c>
      <c r="P36" s="11">
        <v>1413.2149999999999</v>
      </c>
      <c r="Q36" s="11">
        <v>1003.264</v>
      </c>
      <c r="R36" s="11">
        <v>897.20100000000002</v>
      </c>
      <c r="S36" s="11">
        <v>1076.0840000000001</v>
      </c>
      <c r="T36" s="11">
        <v>2310.3580000000002</v>
      </c>
      <c r="U36" s="11">
        <v>1727.8889999999999</v>
      </c>
      <c r="V36" s="11">
        <v>1332.144</v>
      </c>
      <c r="W36" s="11">
        <v>1101.365</v>
      </c>
      <c r="X36" s="11">
        <v>1123.9079999999999</v>
      </c>
      <c r="Y36" s="11">
        <v>1198.694</v>
      </c>
      <c r="Z36" s="11">
        <v>531.23099999999999</v>
      </c>
      <c r="AA36" s="11">
        <v>620.46900000000005</v>
      </c>
      <c r="AB36" s="11">
        <v>2139.3939999999998</v>
      </c>
      <c r="AC36" s="11">
        <v>318.79899999999998</v>
      </c>
      <c r="AD36" s="11">
        <v>212.559</v>
      </c>
      <c r="AE36" s="11">
        <v>243.203</v>
      </c>
      <c r="AF36" s="11">
        <v>24.042000000000002</v>
      </c>
    </row>
    <row r="37" spans="1:32" ht="15" x14ac:dyDescent="0.25">
      <c r="A37" s="6" t="s">
        <v>13</v>
      </c>
      <c r="B37" s="6" t="s">
        <v>44</v>
      </c>
      <c r="C37" s="10">
        <v>54448.75</v>
      </c>
      <c r="D37" s="10">
        <v>61763.75</v>
      </c>
      <c r="E37" s="10">
        <v>61840.25</v>
      </c>
      <c r="F37" s="10">
        <v>65899.5</v>
      </c>
      <c r="G37" s="8">
        <v>64432</v>
      </c>
      <c r="H37" s="10">
        <v>67911.25</v>
      </c>
      <c r="I37" s="10">
        <v>75393.5</v>
      </c>
      <c r="J37" s="8">
        <v>68984</v>
      </c>
      <c r="K37" s="10">
        <v>68381.5</v>
      </c>
      <c r="L37" s="8">
        <v>67500</v>
      </c>
      <c r="M37" s="8">
        <v>67500</v>
      </c>
      <c r="N37" s="8">
        <v>70000</v>
      </c>
      <c r="O37" s="8">
        <v>70000</v>
      </c>
      <c r="P37" s="10">
        <v>111888.06299999999</v>
      </c>
      <c r="Q37" s="10">
        <v>111078.951</v>
      </c>
      <c r="R37" s="10">
        <v>107323.564</v>
      </c>
      <c r="S37" s="10">
        <v>132161.95300000001</v>
      </c>
      <c r="T37" s="10">
        <v>107631.5</v>
      </c>
      <c r="U37" s="10">
        <v>113914.003</v>
      </c>
      <c r="V37" s="10">
        <v>106937.49800000001</v>
      </c>
      <c r="W37" s="10">
        <v>105854.231</v>
      </c>
      <c r="X37" s="10">
        <v>93759.226999999999</v>
      </c>
      <c r="Y37" s="10">
        <v>96418.47</v>
      </c>
      <c r="Z37" s="10">
        <v>115532.842</v>
      </c>
      <c r="AA37" s="10">
        <v>105662.944</v>
      </c>
      <c r="AB37" s="10">
        <v>111883.75</v>
      </c>
      <c r="AC37" s="10">
        <v>111099.617</v>
      </c>
      <c r="AD37" s="10">
        <v>111409.423</v>
      </c>
      <c r="AE37" s="10">
        <v>124587.856</v>
      </c>
      <c r="AF37" s="10">
        <v>110112.073</v>
      </c>
    </row>
    <row r="38" spans="1:32" ht="15" x14ac:dyDescent="0.25">
      <c r="A38" s="6" t="s">
        <v>13</v>
      </c>
      <c r="B38" s="6" t="s">
        <v>45</v>
      </c>
      <c r="C38" s="11">
        <v>123689.889</v>
      </c>
      <c r="D38" s="11">
        <v>141239.27799999999</v>
      </c>
      <c r="E38" s="11">
        <v>142311.361</v>
      </c>
      <c r="F38" s="11">
        <v>134895.75</v>
      </c>
      <c r="G38" s="11">
        <v>129649.333</v>
      </c>
      <c r="H38" s="11">
        <v>117541.917</v>
      </c>
      <c r="I38" s="11">
        <v>144910.611</v>
      </c>
      <c r="J38" s="11">
        <v>115794.361</v>
      </c>
      <c r="K38" s="11">
        <v>109613.194</v>
      </c>
      <c r="L38" s="11">
        <v>116050.333</v>
      </c>
      <c r="M38" s="11">
        <v>103561.639</v>
      </c>
      <c r="N38" s="11">
        <v>118905.47199999999</v>
      </c>
      <c r="O38" s="11">
        <v>106597.917</v>
      </c>
      <c r="P38" s="11">
        <v>112489.39599999999</v>
      </c>
      <c r="Q38" s="11">
        <v>103891.895</v>
      </c>
      <c r="R38" s="11">
        <v>103665.67200000001</v>
      </c>
      <c r="S38" s="11">
        <v>107869.592</v>
      </c>
      <c r="T38" s="11">
        <v>76038.254000000001</v>
      </c>
      <c r="U38" s="11">
        <v>97991.058999999994</v>
      </c>
      <c r="V38" s="11">
        <v>89469.96</v>
      </c>
      <c r="W38" s="11">
        <v>89567.255000000005</v>
      </c>
      <c r="X38" s="11">
        <v>81643.179000000004</v>
      </c>
      <c r="Y38" s="11">
        <v>85643.687000000005</v>
      </c>
      <c r="Z38" s="11">
        <v>91354.582999999999</v>
      </c>
      <c r="AA38" s="11">
        <v>83642.957999999999</v>
      </c>
      <c r="AB38" s="11">
        <v>81679.441000000006</v>
      </c>
      <c r="AC38" s="11">
        <v>82095.955000000002</v>
      </c>
      <c r="AD38" s="11">
        <v>81370.956000000006</v>
      </c>
      <c r="AE38" s="11">
        <v>36181.205999999998</v>
      </c>
      <c r="AF38" s="11">
        <v>32246.957999999999</v>
      </c>
    </row>
    <row r="39" spans="1:32" ht="15" x14ac:dyDescent="0.25">
      <c r="A39" s="6" t="s">
        <v>13</v>
      </c>
      <c r="B39" s="6" t="s">
        <v>46</v>
      </c>
      <c r="C39" s="10">
        <v>29.722000000000001</v>
      </c>
      <c r="D39" s="10">
        <v>37.777999999999999</v>
      </c>
      <c r="E39" s="10">
        <v>46.667000000000002</v>
      </c>
      <c r="F39" s="10">
        <v>57.5</v>
      </c>
      <c r="G39" s="10">
        <v>71.667000000000002</v>
      </c>
      <c r="H39" s="10">
        <v>83.332999999999998</v>
      </c>
      <c r="I39" s="10">
        <v>94.444000000000003</v>
      </c>
      <c r="J39" s="10">
        <v>107.77800000000001</v>
      </c>
      <c r="K39" s="10">
        <v>116.944</v>
      </c>
      <c r="L39" s="10">
        <v>141.11099999999999</v>
      </c>
      <c r="M39" s="10">
        <v>163.88900000000001</v>
      </c>
      <c r="N39" s="10">
        <v>161.11099999999999</v>
      </c>
      <c r="O39" s="10">
        <v>178.88900000000001</v>
      </c>
      <c r="P39" s="10">
        <v>8455.2780000000002</v>
      </c>
      <c r="Q39" s="10">
        <v>11435.501</v>
      </c>
      <c r="R39" s="10">
        <v>12220.882</v>
      </c>
      <c r="S39" s="10">
        <v>14075.436</v>
      </c>
      <c r="T39" s="10">
        <v>15147.48</v>
      </c>
      <c r="U39" s="10">
        <v>19895.012999999999</v>
      </c>
      <c r="V39" s="10">
        <v>21469.231</v>
      </c>
      <c r="W39" s="10">
        <v>26330.633000000002</v>
      </c>
      <c r="X39" s="10">
        <v>20921.008000000002</v>
      </c>
      <c r="Y39" s="10">
        <v>22712.364000000001</v>
      </c>
      <c r="Z39" s="10">
        <v>23827.577000000001</v>
      </c>
      <c r="AA39" s="10">
        <v>20952.052</v>
      </c>
      <c r="AB39" s="10">
        <v>23025.13</v>
      </c>
      <c r="AC39" s="10">
        <v>22842.977999999999</v>
      </c>
      <c r="AD39" s="10">
        <v>23817.352999999999</v>
      </c>
      <c r="AE39" s="10">
        <v>24408.620999999999</v>
      </c>
      <c r="AF39" s="10">
        <v>24877.964</v>
      </c>
    </row>
    <row r="40" spans="1:32" ht="15" x14ac:dyDescent="0.25">
      <c r="A40" s="6" t="s">
        <v>13</v>
      </c>
      <c r="B40" s="6" t="s">
        <v>47</v>
      </c>
      <c r="C40" s="9">
        <v>87878</v>
      </c>
      <c r="D40" s="9">
        <v>103339</v>
      </c>
      <c r="E40" s="9">
        <v>101316</v>
      </c>
      <c r="F40" s="9">
        <v>102776</v>
      </c>
      <c r="G40" s="9">
        <v>102232</v>
      </c>
      <c r="H40" s="9">
        <v>103118</v>
      </c>
      <c r="I40" s="9">
        <v>106533</v>
      </c>
      <c r="J40" s="9">
        <v>107759</v>
      </c>
      <c r="K40" s="9">
        <v>111276</v>
      </c>
      <c r="L40" s="9">
        <v>113998</v>
      </c>
      <c r="M40" s="9">
        <v>125453</v>
      </c>
      <c r="N40" s="9">
        <v>125641</v>
      </c>
      <c r="O40" s="9">
        <v>135238</v>
      </c>
      <c r="P40" s="9">
        <v>142237</v>
      </c>
      <c r="Q40" s="9">
        <v>141219</v>
      </c>
      <c r="R40" s="9">
        <v>137410</v>
      </c>
      <c r="S40" s="9">
        <v>142151</v>
      </c>
      <c r="T40" s="9">
        <v>137885</v>
      </c>
      <c r="U40" s="9">
        <v>142193</v>
      </c>
      <c r="V40" s="9">
        <v>144673</v>
      </c>
      <c r="W40" s="9">
        <v>143862</v>
      </c>
      <c r="X40" s="9">
        <v>136306</v>
      </c>
      <c r="Y40" s="9">
        <v>139210</v>
      </c>
      <c r="Z40" s="9">
        <v>142062</v>
      </c>
      <c r="AA40" s="9">
        <v>131515</v>
      </c>
      <c r="AB40" s="9">
        <v>140736</v>
      </c>
      <c r="AC40" s="9">
        <v>141585</v>
      </c>
      <c r="AD40" s="9">
        <v>141479</v>
      </c>
      <c r="AE40" s="9">
        <v>136819</v>
      </c>
      <c r="AF40" s="9">
        <v>130310</v>
      </c>
    </row>
    <row r="41" spans="1:32" ht="15" x14ac:dyDescent="0.25">
      <c r="A41" s="6" t="s">
        <v>14</v>
      </c>
      <c r="B41" s="6" t="s">
        <v>42</v>
      </c>
      <c r="C41" s="10">
        <v>3343.2939999999999</v>
      </c>
      <c r="D41" s="10">
        <v>3149.05</v>
      </c>
      <c r="E41" s="10">
        <v>3258.056</v>
      </c>
      <c r="F41" s="10">
        <v>1570.5329999999999</v>
      </c>
      <c r="G41" s="10">
        <v>3108.6779999999999</v>
      </c>
      <c r="H41" s="10">
        <v>1999.4939999999999</v>
      </c>
      <c r="I41" s="10">
        <v>2592.6439999999998</v>
      </c>
      <c r="J41" s="10">
        <v>2896.44</v>
      </c>
      <c r="K41" s="10">
        <v>2888.2440000000001</v>
      </c>
      <c r="L41" s="10">
        <v>3212.7060000000001</v>
      </c>
      <c r="M41" s="10">
        <v>3351.1509999999998</v>
      </c>
      <c r="N41" s="10">
        <v>3444.4470000000001</v>
      </c>
      <c r="O41" s="10">
        <v>3446.2579999999998</v>
      </c>
      <c r="P41" s="10">
        <v>3940.9859999999999</v>
      </c>
      <c r="Q41" s="10">
        <v>4427.0410000000002</v>
      </c>
      <c r="R41" s="10">
        <v>4521.1890000000003</v>
      </c>
      <c r="S41" s="10">
        <v>4571.79</v>
      </c>
      <c r="T41" s="10">
        <v>4661.5259999999998</v>
      </c>
      <c r="U41" s="10">
        <v>5038.4790000000003</v>
      </c>
      <c r="V41" s="10">
        <v>4868.4390000000003</v>
      </c>
      <c r="W41" s="10">
        <v>4934.2870000000003</v>
      </c>
      <c r="X41" s="10">
        <v>4677.652</v>
      </c>
      <c r="Y41" s="10">
        <v>4926.1930000000002</v>
      </c>
      <c r="Z41" s="10">
        <v>4860.4160000000002</v>
      </c>
      <c r="AA41" s="10">
        <v>5323.03</v>
      </c>
      <c r="AB41" s="10">
        <v>5413.5280000000002</v>
      </c>
      <c r="AC41" s="10">
        <v>5795.134</v>
      </c>
      <c r="AD41" s="10">
        <v>5426.6149999999998</v>
      </c>
      <c r="AE41" s="10">
        <v>5701.826</v>
      </c>
      <c r="AF41" s="10">
        <v>5432.62</v>
      </c>
    </row>
    <row r="42" spans="1:32" ht="15" x14ac:dyDescent="0.25">
      <c r="A42" s="6" t="s">
        <v>14</v>
      </c>
      <c r="B42" s="6" t="s">
        <v>43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11">
        <v>74.837000000000003</v>
      </c>
      <c r="K42" s="11">
        <v>68.45</v>
      </c>
      <c r="L42" s="11">
        <v>62.607999999999997</v>
      </c>
      <c r="M42" s="11">
        <v>51.868000000000002</v>
      </c>
      <c r="N42" s="11">
        <v>74.736000000000004</v>
      </c>
      <c r="O42" s="11">
        <v>60.34</v>
      </c>
      <c r="P42" s="11">
        <v>60.118000000000002</v>
      </c>
      <c r="Q42" s="11">
        <v>60.347000000000001</v>
      </c>
      <c r="R42" s="11">
        <v>75.433000000000007</v>
      </c>
      <c r="S42" s="11">
        <v>45.26</v>
      </c>
      <c r="T42" s="11">
        <v>52.802999999999997</v>
      </c>
      <c r="U42" s="11">
        <v>30.172999999999998</v>
      </c>
      <c r="V42" s="11">
        <v>22.632999999999999</v>
      </c>
      <c r="W42" s="11">
        <v>22.632999999999999</v>
      </c>
      <c r="X42" s="11">
        <v>15.137</v>
      </c>
      <c r="Y42" s="11">
        <v>15.137</v>
      </c>
      <c r="Z42" s="11">
        <v>30.166</v>
      </c>
      <c r="AA42" s="11">
        <v>15.086</v>
      </c>
      <c r="AB42" s="9">
        <v>0</v>
      </c>
      <c r="AC42" s="9">
        <v>0</v>
      </c>
      <c r="AD42" s="9">
        <v>0</v>
      </c>
      <c r="AE42" s="11">
        <v>12.222</v>
      </c>
      <c r="AF42" s="11">
        <v>11.154</v>
      </c>
    </row>
    <row r="43" spans="1:32" ht="15" x14ac:dyDescent="0.25">
      <c r="A43" s="6" t="s">
        <v>14</v>
      </c>
      <c r="B43" s="6" t="s">
        <v>44</v>
      </c>
      <c r="C43" s="10">
        <v>93.75</v>
      </c>
      <c r="D43" s="10">
        <v>104.25</v>
      </c>
      <c r="E43" s="10">
        <v>37.5</v>
      </c>
      <c r="F43" s="10">
        <v>28.25</v>
      </c>
      <c r="G43" s="10">
        <v>33.25</v>
      </c>
      <c r="H43" s="10">
        <v>31.5</v>
      </c>
      <c r="I43" s="10">
        <v>83.25</v>
      </c>
      <c r="J43" s="10">
        <v>75.75</v>
      </c>
      <c r="K43" s="10">
        <v>74.75</v>
      </c>
      <c r="L43" s="10">
        <v>98.5</v>
      </c>
      <c r="M43" s="8">
        <v>124</v>
      </c>
      <c r="N43" s="10">
        <v>260.75</v>
      </c>
      <c r="O43" s="8">
        <v>320</v>
      </c>
      <c r="P43" s="10">
        <v>746.75</v>
      </c>
      <c r="Q43" s="10">
        <v>680.75</v>
      </c>
      <c r="R43" s="10">
        <v>537.75</v>
      </c>
      <c r="S43" s="10">
        <v>572.75</v>
      </c>
      <c r="T43" s="10">
        <v>510.5</v>
      </c>
      <c r="U43" s="10">
        <v>394.75</v>
      </c>
      <c r="V43" s="8">
        <v>317</v>
      </c>
      <c r="W43" s="10">
        <v>345.75</v>
      </c>
      <c r="X43" s="10">
        <v>360.5</v>
      </c>
      <c r="Y43" s="10">
        <v>405.5</v>
      </c>
      <c r="Z43" s="10">
        <v>503.75</v>
      </c>
      <c r="AA43" s="10">
        <v>777.25</v>
      </c>
      <c r="AB43" s="8">
        <v>814</v>
      </c>
      <c r="AC43" s="10">
        <v>922.5</v>
      </c>
      <c r="AD43" s="10">
        <v>824.51300000000003</v>
      </c>
      <c r="AE43" s="10">
        <v>886.08799999999997</v>
      </c>
      <c r="AF43" s="10">
        <v>853.55600000000004</v>
      </c>
    </row>
    <row r="44" spans="1:32" ht="15" x14ac:dyDescent="0.25">
      <c r="A44" s="6" t="s">
        <v>14</v>
      </c>
      <c r="B44" s="6" t="s">
        <v>45</v>
      </c>
      <c r="C44" s="11">
        <v>508.822</v>
      </c>
      <c r="D44" s="11">
        <v>513.02200000000005</v>
      </c>
      <c r="E44" s="11">
        <v>361.22199999999998</v>
      </c>
      <c r="F44" s="11">
        <v>264.61700000000002</v>
      </c>
      <c r="G44" s="11">
        <v>232.983</v>
      </c>
      <c r="H44" s="11">
        <v>326.43900000000002</v>
      </c>
      <c r="I44" s="11">
        <v>372.11700000000002</v>
      </c>
      <c r="J44" s="11">
        <v>383.01100000000002</v>
      </c>
      <c r="K44" s="11">
        <v>439.94400000000002</v>
      </c>
      <c r="L44" s="11">
        <v>466.983</v>
      </c>
      <c r="M44" s="11">
        <v>611.76099999999997</v>
      </c>
      <c r="N44" s="11">
        <v>736.85</v>
      </c>
      <c r="O44" s="11">
        <v>479.97800000000001</v>
      </c>
      <c r="P44" s="11">
        <v>452.54399999999998</v>
      </c>
      <c r="Q44" s="11">
        <v>458.33300000000003</v>
      </c>
      <c r="R44" s="11">
        <v>515.25</v>
      </c>
      <c r="S44" s="11">
        <v>363.02800000000002</v>
      </c>
      <c r="T44" s="11">
        <v>328.83300000000003</v>
      </c>
      <c r="U44" s="11">
        <v>410.55599999999998</v>
      </c>
      <c r="V44" s="11">
        <v>399.80599999999998</v>
      </c>
      <c r="W44" s="11">
        <v>340.459</v>
      </c>
      <c r="X44" s="11">
        <v>493.73700000000002</v>
      </c>
      <c r="Y44" s="11">
        <v>505.55599999999998</v>
      </c>
      <c r="Z44" s="11">
        <v>458.61099999999999</v>
      </c>
      <c r="AA44" s="11">
        <v>352.80599999999998</v>
      </c>
      <c r="AB44" s="11">
        <v>387.52800000000002</v>
      </c>
      <c r="AC44" s="11">
        <v>306.69400000000002</v>
      </c>
      <c r="AD44" s="11">
        <v>349.38799999999998</v>
      </c>
      <c r="AE44" s="11">
        <v>318.017</v>
      </c>
      <c r="AF44" s="11">
        <v>298.63299999999998</v>
      </c>
    </row>
    <row r="45" spans="1:32" ht="15" x14ac:dyDescent="0.25">
      <c r="A45" s="6" t="s">
        <v>14</v>
      </c>
      <c r="B45" s="6" t="s">
        <v>46</v>
      </c>
      <c r="C45" s="10">
        <v>612.22199999999998</v>
      </c>
      <c r="D45" s="10">
        <v>609.44399999999996</v>
      </c>
      <c r="E45" s="10">
        <v>488.61099999999999</v>
      </c>
      <c r="F45" s="10">
        <v>416.66699999999997</v>
      </c>
      <c r="G45" s="10">
        <v>640.83299999999997</v>
      </c>
      <c r="H45" s="10">
        <v>30.277999999999999</v>
      </c>
      <c r="I45" s="10">
        <v>25.832999999999998</v>
      </c>
      <c r="J45" s="10">
        <v>113.889</v>
      </c>
      <c r="K45" s="10">
        <v>87.778000000000006</v>
      </c>
      <c r="L45" s="10">
        <v>118.889</v>
      </c>
      <c r="M45" s="10">
        <v>101.667</v>
      </c>
      <c r="N45" s="10">
        <v>146.667</v>
      </c>
      <c r="O45" s="10">
        <v>143.61099999999999</v>
      </c>
      <c r="P45" s="10">
        <v>151.38900000000001</v>
      </c>
      <c r="Q45" s="10">
        <v>290.55599999999998</v>
      </c>
      <c r="R45" s="10">
        <v>197.5</v>
      </c>
      <c r="S45" s="10">
        <v>240.55600000000001</v>
      </c>
      <c r="T45" s="10">
        <v>257.5</v>
      </c>
      <c r="U45" s="10">
        <v>257.5</v>
      </c>
      <c r="V45" s="10">
        <v>178.333</v>
      </c>
      <c r="W45" s="10">
        <v>213.05600000000001</v>
      </c>
      <c r="X45" s="10">
        <v>228.88900000000001</v>
      </c>
      <c r="Y45" s="10">
        <v>138.61099999999999</v>
      </c>
      <c r="Z45" s="10">
        <v>143.333</v>
      </c>
      <c r="AA45" s="10">
        <v>123.333</v>
      </c>
      <c r="AB45" s="10">
        <v>134.44399999999999</v>
      </c>
      <c r="AC45" s="10">
        <v>175.27799999999999</v>
      </c>
      <c r="AD45" s="10">
        <v>153.88900000000001</v>
      </c>
      <c r="AE45" s="10">
        <v>135.833</v>
      </c>
      <c r="AF45" s="10">
        <v>153.833</v>
      </c>
    </row>
    <row r="46" spans="1:32" ht="15" x14ac:dyDescent="0.25">
      <c r="A46" s="6" t="s">
        <v>14</v>
      </c>
      <c r="B46" s="6" t="s">
        <v>47</v>
      </c>
      <c r="C46" s="9">
        <v>211</v>
      </c>
      <c r="D46" s="9">
        <v>259</v>
      </c>
      <c r="E46" s="9">
        <v>1016</v>
      </c>
      <c r="F46" s="9">
        <v>861</v>
      </c>
      <c r="G46" s="9">
        <v>1208</v>
      </c>
      <c r="H46" s="9">
        <v>1226</v>
      </c>
      <c r="I46" s="9">
        <v>1242</v>
      </c>
      <c r="J46" s="9">
        <v>1384</v>
      </c>
      <c r="K46" s="9">
        <v>1507</v>
      </c>
      <c r="L46" s="9">
        <v>1296</v>
      </c>
      <c r="M46" s="9">
        <v>1401</v>
      </c>
      <c r="N46" s="9">
        <v>1479</v>
      </c>
      <c r="O46" s="9">
        <v>1570</v>
      </c>
      <c r="P46" s="9">
        <v>1664</v>
      </c>
      <c r="Q46" s="9">
        <v>1850</v>
      </c>
      <c r="R46" s="9">
        <v>1929</v>
      </c>
      <c r="S46" s="9">
        <v>2176</v>
      </c>
      <c r="T46" s="9">
        <v>2358</v>
      </c>
      <c r="U46" s="9">
        <v>2553</v>
      </c>
      <c r="V46" s="9">
        <v>2559</v>
      </c>
      <c r="W46" s="9">
        <v>2511</v>
      </c>
      <c r="X46" s="9">
        <v>2378</v>
      </c>
      <c r="Y46" s="9">
        <v>2536</v>
      </c>
      <c r="Z46" s="9">
        <v>2530</v>
      </c>
      <c r="AA46" s="9">
        <v>2795</v>
      </c>
      <c r="AB46" s="9">
        <v>2813</v>
      </c>
      <c r="AC46" s="9">
        <v>2971</v>
      </c>
      <c r="AD46" s="11">
        <v>2715.4920000000002</v>
      </c>
      <c r="AE46" s="9">
        <v>2933</v>
      </c>
      <c r="AF46" s="9">
        <v>2921</v>
      </c>
    </row>
    <row r="47" spans="1:32" ht="15" x14ac:dyDescent="0.25">
      <c r="A47" s="6" t="s">
        <v>15</v>
      </c>
      <c r="B47" s="6" t="s">
        <v>42</v>
      </c>
      <c r="C47" s="10">
        <v>10604.973</v>
      </c>
      <c r="D47" s="10">
        <v>10955.079</v>
      </c>
      <c r="E47" s="10">
        <v>11081.611999999999</v>
      </c>
      <c r="F47" s="10">
        <v>11071.986999999999</v>
      </c>
      <c r="G47" s="10">
        <v>11690.745999999999</v>
      </c>
      <c r="H47" s="10">
        <v>11622.749</v>
      </c>
      <c r="I47" s="10">
        <v>11316.058000000001</v>
      </c>
      <c r="J47" s="10">
        <v>11592.171</v>
      </c>
      <c r="K47" s="10">
        <v>11753.874</v>
      </c>
      <c r="L47" s="10">
        <v>12644.468000000001</v>
      </c>
      <c r="M47" s="10">
        <v>13627.407999999999</v>
      </c>
      <c r="N47" s="10">
        <v>13974.839</v>
      </c>
      <c r="O47" s="10">
        <v>14393.537</v>
      </c>
      <c r="P47" s="10">
        <v>15378.217000000001</v>
      </c>
      <c r="Q47" s="10">
        <v>15270.790999999999</v>
      </c>
      <c r="R47" s="10">
        <v>16432.847000000002</v>
      </c>
      <c r="S47" s="10">
        <v>17445.918000000001</v>
      </c>
      <c r="T47" s="10">
        <v>17782.539000000001</v>
      </c>
      <c r="U47" s="10">
        <v>18799.43</v>
      </c>
      <c r="V47" s="10">
        <v>17363.173999999999</v>
      </c>
      <c r="W47" s="10">
        <v>18043.712</v>
      </c>
      <c r="X47" s="10">
        <v>17500.432000000001</v>
      </c>
      <c r="Y47" s="10">
        <v>18095.137999999999</v>
      </c>
      <c r="Z47" s="10">
        <v>18425.384999999998</v>
      </c>
      <c r="AA47" s="10">
        <v>17412.25</v>
      </c>
      <c r="AB47" s="10">
        <v>18686.365000000002</v>
      </c>
      <c r="AC47" s="10">
        <v>19077.131000000001</v>
      </c>
      <c r="AD47" s="10">
        <v>18968.891</v>
      </c>
      <c r="AE47" s="10">
        <v>20035.725999999999</v>
      </c>
      <c r="AF47" s="10">
        <v>20477.003000000001</v>
      </c>
    </row>
    <row r="48" spans="1:32" ht="15" x14ac:dyDescent="0.25">
      <c r="A48" s="6" t="s">
        <v>15</v>
      </c>
      <c r="B48" s="6" t="s">
        <v>43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11">
        <v>313.20600000000002</v>
      </c>
      <c r="Q48" s="11">
        <v>306.87599999999998</v>
      </c>
      <c r="R48" s="11">
        <v>309.55900000000003</v>
      </c>
      <c r="S48" s="11">
        <v>309.42599999999999</v>
      </c>
      <c r="T48" s="11">
        <v>309.58800000000002</v>
      </c>
      <c r="U48" s="11">
        <v>309.54399999999998</v>
      </c>
      <c r="V48" s="11">
        <v>4.4390000000000001</v>
      </c>
      <c r="W48" s="11">
        <v>2.2189999999999999</v>
      </c>
      <c r="X48" s="11">
        <v>5.0110000000000001</v>
      </c>
      <c r="Y48" s="11">
        <v>5.0110000000000001</v>
      </c>
      <c r="Z48" s="11">
        <v>4.8019999999999996</v>
      </c>
      <c r="AA48" s="11">
        <v>4.0599999999999996</v>
      </c>
      <c r="AB48" s="11">
        <v>3.9209999999999998</v>
      </c>
      <c r="AC48" s="11">
        <v>7.5549999999999997</v>
      </c>
      <c r="AD48" s="11">
        <v>6.2789999999999999</v>
      </c>
      <c r="AE48" s="11">
        <v>6.2789999999999999</v>
      </c>
      <c r="AF48" s="11">
        <v>6.2789999999999999</v>
      </c>
    </row>
    <row r="49" spans="1:32" ht="15" x14ac:dyDescent="0.25">
      <c r="A49" s="6" t="s">
        <v>15</v>
      </c>
      <c r="B49" s="6" t="s">
        <v>44</v>
      </c>
      <c r="C49" s="10">
        <v>1090.75</v>
      </c>
      <c r="D49" s="10">
        <v>1317.25</v>
      </c>
      <c r="E49" s="10">
        <v>1540.5</v>
      </c>
      <c r="F49" s="10">
        <v>1829.5</v>
      </c>
      <c r="G49" s="8">
        <v>2023</v>
      </c>
      <c r="H49" s="8">
        <v>2055</v>
      </c>
      <c r="I49" s="10">
        <v>2271.75</v>
      </c>
      <c r="J49" s="10">
        <v>2400.75</v>
      </c>
      <c r="K49" s="10">
        <v>2627.5</v>
      </c>
      <c r="L49" s="10">
        <v>2853.25</v>
      </c>
      <c r="M49" s="8">
        <v>3404</v>
      </c>
      <c r="N49" s="10">
        <v>3359.5279999999998</v>
      </c>
      <c r="O49" s="10">
        <v>3218.5880000000002</v>
      </c>
      <c r="P49" s="10">
        <v>3291.5590000000002</v>
      </c>
      <c r="Q49" s="10">
        <v>3338.09</v>
      </c>
      <c r="R49" s="10">
        <v>3370.9839999999999</v>
      </c>
      <c r="S49" s="10">
        <v>3703.1320000000001</v>
      </c>
      <c r="T49" s="10">
        <v>3798.9989999999998</v>
      </c>
      <c r="U49" s="10">
        <v>3927.1819999999998</v>
      </c>
      <c r="V49" s="10">
        <v>3692.1410000000001</v>
      </c>
      <c r="W49" s="10">
        <v>3928.569</v>
      </c>
      <c r="X49" s="10">
        <v>3976.6990000000001</v>
      </c>
      <c r="Y49" s="10">
        <v>4398.0569999999998</v>
      </c>
      <c r="Z49" s="10">
        <v>4171.1679999999997</v>
      </c>
      <c r="AA49" s="10">
        <v>3933.5459999999998</v>
      </c>
      <c r="AB49" s="10">
        <v>4274.1769999999997</v>
      </c>
      <c r="AC49" s="10">
        <v>4243.0870000000004</v>
      </c>
      <c r="AD49" s="10">
        <v>4319.5749999999998</v>
      </c>
      <c r="AE49" s="10">
        <v>4630.1310000000003</v>
      </c>
      <c r="AF49" s="10">
        <v>4730.8969999999999</v>
      </c>
    </row>
    <row r="50" spans="1:32" ht="15" x14ac:dyDescent="0.25">
      <c r="A50" s="6" t="s">
        <v>15</v>
      </c>
      <c r="B50" s="6" t="s">
        <v>45</v>
      </c>
      <c r="C50" s="11">
        <v>6533.1450000000004</v>
      </c>
      <c r="D50" s="11">
        <v>6422.7510000000002</v>
      </c>
      <c r="E50" s="11">
        <v>6160.5730000000003</v>
      </c>
      <c r="F50" s="11">
        <v>5814.701</v>
      </c>
      <c r="G50" s="11">
        <v>6138.7</v>
      </c>
      <c r="H50" s="11">
        <v>5896.6729999999998</v>
      </c>
      <c r="I50" s="11">
        <v>5069.232</v>
      </c>
      <c r="J50" s="11">
        <v>4917.4889999999996</v>
      </c>
      <c r="K50" s="11">
        <v>4584.3969999999999</v>
      </c>
      <c r="L50" s="11">
        <v>4725.6970000000001</v>
      </c>
      <c r="M50" s="11">
        <v>4587.0389999999998</v>
      </c>
      <c r="N50" s="11">
        <v>4521.0450000000001</v>
      </c>
      <c r="O50" s="11">
        <v>4373.07</v>
      </c>
      <c r="P50" s="11">
        <v>4213.7349999999997</v>
      </c>
      <c r="Q50" s="11">
        <v>3920.2539999999999</v>
      </c>
      <c r="R50" s="11">
        <v>4115.6279999999997</v>
      </c>
      <c r="S50" s="11">
        <v>3843.8530000000001</v>
      </c>
      <c r="T50" s="11">
        <v>3612.8220000000001</v>
      </c>
      <c r="U50" s="11">
        <v>3826.6559999999999</v>
      </c>
      <c r="V50" s="11">
        <v>3108.962</v>
      </c>
      <c r="W50" s="11">
        <v>3313.5819999999999</v>
      </c>
      <c r="X50" s="11">
        <v>3003.8220000000001</v>
      </c>
      <c r="Y50" s="11">
        <v>2801.8020000000001</v>
      </c>
      <c r="Z50" s="11">
        <v>3233.2530000000002</v>
      </c>
      <c r="AA50" s="11">
        <v>2997.2379999999998</v>
      </c>
      <c r="AB50" s="11">
        <v>3098.6619999999998</v>
      </c>
      <c r="AC50" s="11">
        <v>3124.0459999999998</v>
      </c>
      <c r="AD50" s="11">
        <v>2900.7</v>
      </c>
      <c r="AE50" s="11">
        <v>3065.163</v>
      </c>
      <c r="AF50" s="11">
        <v>3081.6489999999999</v>
      </c>
    </row>
    <row r="51" spans="1:32" ht="15" x14ac:dyDescent="0.25">
      <c r="A51" s="6" t="s">
        <v>15</v>
      </c>
      <c r="B51" s="6" t="s">
        <v>46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10">
        <v>7.5999999999999998E-2</v>
      </c>
      <c r="P51" s="10">
        <v>29.722999999999999</v>
      </c>
      <c r="Q51" s="10">
        <v>30.835000000000001</v>
      </c>
      <c r="R51" s="10">
        <v>46.287999999999997</v>
      </c>
      <c r="S51" s="10">
        <v>90.72</v>
      </c>
      <c r="T51" s="10">
        <v>146.31700000000001</v>
      </c>
      <c r="U51" s="10">
        <v>228.12799999999999</v>
      </c>
      <c r="V51" s="10">
        <v>271.72000000000003</v>
      </c>
      <c r="W51" s="10">
        <v>248.02500000000001</v>
      </c>
      <c r="X51" s="10">
        <v>306.32600000000002</v>
      </c>
      <c r="Y51" s="10">
        <v>348.76299999999998</v>
      </c>
      <c r="Z51" s="10">
        <v>432.03500000000003</v>
      </c>
      <c r="AA51" s="10">
        <v>483.96600000000001</v>
      </c>
      <c r="AB51" s="10">
        <v>377.286</v>
      </c>
      <c r="AC51" s="10">
        <v>512.69399999999996</v>
      </c>
      <c r="AD51" s="10">
        <v>508.53</v>
      </c>
      <c r="AE51" s="10">
        <v>480.75099999999998</v>
      </c>
      <c r="AF51" s="10">
        <v>450.7</v>
      </c>
    </row>
    <row r="52" spans="1:32" ht="15" x14ac:dyDescent="0.25">
      <c r="A52" s="6" t="s">
        <v>15</v>
      </c>
      <c r="B52" s="6" t="s">
        <v>47</v>
      </c>
      <c r="C52" s="9">
        <v>2795</v>
      </c>
      <c r="D52" s="9">
        <v>3029</v>
      </c>
      <c r="E52" s="9">
        <v>3240</v>
      </c>
      <c r="F52" s="9">
        <v>3318</v>
      </c>
      <c r="G52" s="9">
        <v>3446</v>
      </c>
      <c r="H52" s="9">
        <v>3606</v>
      </c>
      <c r="I52" s="9">
        <v>3910</v>
      </c>
      <c r="J52" s="9">
        <v>4208</v>
      </c>
      <c r="K52" s="9">
        <v>4495</v>
      </c>
      <c r="L52" s="9">
        <v>5014</v>
      </c>
      <c r="M52" s="9">
        <v>5590</v>
      </c>
      <c r="N52" s="11">
        <v>6042.7449999999999</v>
      </c>
      <c r="O52" s="11">
        <v>6765.7370000000001</v>
      </c>
      <c r="P52" s="11">
        <v>7519.6890000000003</v>
      </c>
      <c r="Q52" s="11">
        <v>7669.5839999999998</v>
      </c>
      <c r="R52" s="11">
        <v>8585.0759999999991</v>
      </c>
      <c r="S52" s="11">
        <v>9494.259</v>
      </c>
      <c r="T52" s="11">
        <v>9914.8130000000001</v>
      </c>
      <c r="U52" s="11">
        <v>10507.919</v>
      </c>
      <c r="V52" s="11">
        <v>10285.913</v>
      </c>
      <c r="W52" s="11">
        <v>10551.316999999999</v>
      </c>
      <c r="X52" s="11">
        <v>10208.574000000001</v>
      </c>
      <c r="Y52" s="11">
        <v>10541.504999999999</v>
      </c>
      <c r="Z52" s="11">
        <v>10584.126</v>
      </c>
      <c r="AA52" s="11">
        <v>9993.4410000000007</v>
      </c>
      <c r="AB52" s="11">
        <v>10932.32</v>
      </c>
      <c r="AC52" s="11">
        <v>11189.749</v>
      </c>
      <c r="AD52" s="11">
        <v>11233.808000000001</v>
      </c>
      <c r="AE52" s="11">
        <v>11853.402</v>
      </c>
      <c r="AF52" s="11">
        <v>12207.477999999999</v>
      </c>
    </row>
    <row r="53" spans="1:32" ht="15" x14ac:dyDescent="0.25">
      <c r="A53" s="6" t="s">
        <v>16</v>
      </c>
      <c r="B53" s="6" t="s">
        <v>42</v>
      </c>
      <c r="C53" s="10">
        <v>7576.7089999999998</v>
      </c>
      <c r="D53" s="10">
        <v>8528.8819999999996</v>
      </c>
      <c r="E53" s="10">
        <v>8983.0720000000001</v>
      </c>
      <c r="F53" s="10">
        <v>9463.2999999999993</v>
      </c>
      <c r="G53" s="10">
        <v>10258.828</v>
      </c>
      <c r="H53" s="10">
        <v>10931.666999999999</v>
      </c>
      <c r="I53" s="8">
        <v>11904</v>
      </c>
      <c r="J53" s="10">
        <v>12808.916999999999</v>
      </c>
      <c r="K53" s="10">
        <v>13984.974</v>
      </c>
      <c r="L53" s="10">
        <v>14460.999</v>
      </c>
      <c r="M53" s="10">
        <v>15324.001</v>
      </c>
      <c r="N53" s="10">
        <v>17196.167000000001</v>
      </c>
      <c r="O53" s="10">
        <v>18019.668000000001</v>
      </c>
      <c r="P53" s="10">
        <v>19474.75</v>
      </c>
      <c r="Q53" s="10">
        <v>20848.169999999998</v>
      </c>
      <c r="R53" s="10">
        <v>22714.870999999999</v>
      </c>
      <c r="S53" s="10">
        <v>24304.342000000001</v>
      </c>
      <c r="T53" s="10">
        <v>24970.853999999999</v>
      </c>
      <c r="U53" s="10">
        <v>25935.536</v>
      </c>
      <c r="V53" s="10">
        <v>25047.350999999999</v>
      </c>
      <c r="W53" s="10">
        <v>22764.648000000001</v>
      </c>
      <c r="X53" s="10">
        <v>21749.45</v>
      </c>
      <c r="Y53" s="10">
        <v>22569.07</v>
      </c>
      <c r="Z53" s="10">
        <v>21174.036</v>
      </c>
      <c r="AA53" s="10">
        <v>19934.143</v>
      </c>
      <c r="AB53" s="10">
        <v>21805.489000000001</v>
      </c>
      <c r="AC53" s="10">
        <v>23696.444</v>
      </c>
      <c r="AD53" s="10">
        <v>25489.393</v>
      </c>
      <c r="AE53" s="10">
        <v>24367.940999999999</v>
      </c>
      <c r="AF53" s="8" t="s">
        <v>85</v>
      </c>
    </row>
    <row r="54" spans="1:32" ht="15" x14ac:dyDescent="0.25">
      <c r="A54" s="6" t="s">
        <v>16</v>
      </c>
      <c r="B54" s="6" t="s">
        <v>43</v>
      </c>
      <c r="C54" s="11">
        <v>29.709</v>
      </c>
      <c r="D54" s="11">
        <v>25.465</v>
      </c>
      <c r="E54" s="11">
        <v>8.4879999999999995</v>
      </c>
      <c r="F54" s="11">
        <v>4.2439999999999998</v>
      </c>
      <c r="G54" s="11">
        <v>4.2439999999999998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 t="s">
        <v>85</v>
      </c>
    </row>
    <row r="55" spans="1:32" ht="15" x14ac:dyDescent="0.25">
      <c r="A55" s="6" t="s">
        <v>16</v>
      </c>
      <c r="B55" s="6" t="s">
        <v>44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10">
        <v>154.50200000000001</v>
      </c>
      <c r="L55" s="10">
        <v>86.248999999999995</v>
      </c>
      <c r="M55" s="10">
        <v>100.001</v>
      </c>
      <c r="N55" s="10">
        <v>141.75</v>
      </c>
      <c r="O55" s="10">
        <v>211.251</v>
      </c>
      <c r="P55" s="10">
        <v>321.75</v>
      </c>
      <c r="Q55" s="10">
        <v>506.00299999999999</v>
      </c>
      <c r="R55" s="10">
        <v>858.51</v>
      </c>
      <c r="S55" s="10">
        <v>1042.009</v>
      </c>
      <c r="T55" s="10">
        <v>1220.7429999999999</v>
      </c>
      <c r="U55" s="10">
        <v>1498.009</v>
      </c>
      <c r="V55" s="10">
        <v>1684.24</v>
      </c>
      <c r="W55" s="10">
        <v>1615.982</v>
      </c>
      <c r="X55" s="10">
        <v>1916.5050000000001</v>
      </c>
      <c r="Y55" s="10">
        <v>1604.7360000000001</v>
      </c>
      <c r="Z55" s="10">
        <v>1449.758</v>
      </c>
      <c r="AA55" s="10">
        <v>1457.2539999999999</v>
      </c>
      <c r="AB55" s="10">
        <v>1927.489</v>
      </c>
      <c r="AC55" s="10">
        <v>1721.5</v>
      </c>
      <c r="AD55" s="10">
        <v>1752.6869999999999</v>
      </c>
      <c r="AE55" s="10">
        <v>1674.1379999999999</v>
      </c>
      <c r="AF55" s="8" t="s">
        <v>85</v>
      </c>
    </row>
    <row r="56" spans="1:32" ht="15" x14ac:dyDescent="0.25">
      <c r="A56" s="6" t="s">
        <v>16</v>
      </c>
      <c r="B56" s="6" t="s">
        <v>45</v>
      </c>
      <c r="C56" s="11">
        <v>1877.8330000000001</v>
      </c>
      <c r="D56" s="11">
        <v>2455.6669999999999</v>
      </c>
      <c r="E56" s="11">
        <v>2314.25</v>
      </c>
      <c r="F56" s="11">
        <v>2209.6390000000001</v>
      </c>
      <c r="G56" s="11">
        <v>2286.1109999999999</v>
      </c>
      <c r="H56" s="11">
        <v>2488.444</v>
      </c>
      <c r="I56" s="11">
        <v>3007.7779999999998</v>
      </c>
      <c r="J56" s="11">
        <v>2899.0830000000001</v>
      </c>
      <c r="K56" s="11">
        <v>2934.9169999999999</v>
      </c>
      <c r="L56" s="11">
        <v>2829.806</v>
      </c>
      <c r="M56" s="11">
        <v>2885.944</v>
      </c>
      <c r="N56" s="11">
        <v>3733.0279999999998</v>
      </c>
      <c r="O56" s="11">
        <v>3734.694</v>
      </c>
      <c r="P56" s="11">
        <v>4036.8890000000001</v>
      </c>
      <c r="Q56" s="11">
        <v>4292.9440000000004</v>
      </c>
      <c r="R56" s="11">
        <v>5194.0280000000002</v>
      </c>
      <c r="S56" s="11">
        <v>5308.6670000000004</v>
      </c>
      <c r="T56" s="11">
        <v>4816.5559999999996</v>
      </c>
      <c r="U56" s="11">
        <v>4593.4719999999998</v>
      </c>
      <c r="V56" s="11">
        <v>3409.3890000000001</v>
      </c>
      <c r="W56" s="11">
        <v>2960.6109999999999</v>
      </c>
      <c r="X56" s="11">
        <v>2660.056</v>
      </c>
      <c r="Y56" s="9">
        <v>1981</v>
      </c>
      <c r="Z56" s="11">
        <v>2249.2779999999998</v>
      </c>
      <c r="AA56" s="11">
        <v>1249.1669999999999</v>
      </c>
      <c r="AB56" s="11">
        <v>1364.6669999999999</v>
      </c>
      <c r="AC56" s="11">
        <v>2049.8330000000001</v>
      </c>
      <c r="AD56" s="11">
        <v>1434.8109999999999</v>
      </c>
      <c r="AE56" s="11">
        <v>1421.557</v>
      </c>
      <c r="AF56" s="9" t="s">
        <v>85</v>
      </c>
    </row>
    <row r="57" spans="1:32" ht="15" x14ac:dyDescent="0.25">
      <c r="A57" s="6" t="s">
        <v>16</v>
      </c>
      <c r="B57" s="6" t="s">
        <v>46</v>
      </c>
      <c r="C57" s="10">
        <v>4.1669999999999998</v>
      </c>
      <c r="D57" s="8">
        <v>5</v>
      </c>
      <c r="E57" s="10">
        <v>5.8330000000000002</v>
      </c>
      <c r="F57" s="10">
        <v>6.6669999999999998</v>
      </c>
      <c r="G57" s="10">
        <v>7.2220000000000004</v>
      </c>
      <c r="H57" s="10">
        <v>7.2220000000000004</v>
      </c>
      <c r="I57" s="10">
        <v>7.2220000000000004</v>
      </c>
      <c r="J57" s="10">
        <v>50.832999999999998</v>
      </c>
      <c r="K57" s="10">
        <v>55.555999999999997</v>
      </c>
      <c r="L57" s="10">
        <v>61.944000000000003</v>
      </c>
      <c r="M57" s="10">
        <v>78.055999999999997</v>
      </c>
      <c r="N57" s="10">
        <v>81.388999999999996</v>
      </c>
      <c r="O57" s="10">
        <v>84.721999999999994</v>
      </c>
      <c r="P57" s="10">
        <v>111.111</v>
      </c>
      <c r="Q57" s="10">
        <v>177.22200000000001</v>
      </c>
      <c r="R57" s="10">
        <v>183.333</v>
      </c>
      <c r="S57" s="10">
        <v>196.667</v>
      </c>
      <c r="T57" s="10">
        <v>160.55600000000001</v>
      </c>
      <c r="U57" s="10">
        <v>153.05600000000001</v>
      </c>
      <c r="V57" s="10">
        <v>184.72200000000001</v>
      </c>
      <c r="W57" s="10">
        <v>188.05600000000001</v>
      </c>
      <c r="X57" s="10">
        <v>333.88900000000001</v>
      </c>
      <c r="Y57" s="10">
        <v>512.77800000000002</v>
      </c>
      <c r="Z57" s="8">
        <v>467</v>
      </c>
      <c r="AA57" s="10">
        <v>425.72199999999998</v>
      </c>
      <c r="AB57" s="10">
        <v>587.33299999999997</v>
      </c>
      <c r="AC57" s="10">
        <v>477.11099999999999</v>
      </c>
      <c r="AD57" s="10">
        <v>3058.4580000000001</v>
      </c>
      <c r="AE57" s="10">
        <v>3464.4969999999998</v>
      </c>
      <c r="AF57" s="8" t="s">
        <v>85</v>
      </c>
    </row>
    <row r="58" spans="1:32" ht="15" x14ac:dyDescent="0.25">
      <c r="A58" s="6" t="s">
        <v>16</v>
      </c>
      <c r="B58" s="6" t="s">
        <v>47</v>
      </c>
      <c r="C58" s="9">
        <v>5605</v>
      </c>
      <c r="D58" s="9">
        <v>5979</v>
      </c>
      <c r="E58" s="9">
        <v>6590</v>
      </c>
      <c r="F58" s="9">
        <v>7180</v>
      </c>
      <c r="G58" s="9">
        <v>7896</v>
      </c>
      <c r="H58" s="9">
        <v>8373</v>
      </c>
      <c r="I58" s="9">
        <v>8826</v>
      </c>
      <c r="J58" s="9">
        <v>9793</v>
      </c>
      <c r="K58" s="9">
        <v>10840</v>
      </c>
      <c r="L58" s="9">
        <v>11483</v>
      </c>
      <c r="M58" s="9">
        <v>12260</v>
      </c>
      <c r="N58" s="9">
        <v>13240</v>
      </c>
      <c r="O58" s="9">
        <v>13989</v>
      </c>
      <c r="P58" s="9">
        <v>15005</v>
      </c>
      <c r="Q58" s="9">
        <v>15872</v>
      </c>
      <c r="R58" s="9">
        <v>16479</v>
      </c>
      <c r="S58" s="9">
        <v>17757</v>
      </c>
      <c r="T58" s="9">
        <v>18773</v>
      </c>
      <c r="U58" s="9">
        <v>19691</v>
      </c>
      <c r="V58" s="9">
        <v>19769</v>
      </c>
      <c r="W58" s="9">
        <v>18000</v>
      </c>
      <c r="X58" s="9">
        <v>16839</v>
      </c>
      <c r="Y58" s="9">
        <v>18470</v>
      </c>
      <c r="Z58" s="9">
        <v>17008</v>
      </c>
      <c r="AA58" s="9">
        <v>16802</v>
      </c>
      <c r="AB58" s="9">
        <v>17926</v>
      </c>
      <c r="AC58" s="9">
        <v>19448</v>
      </c>
      <c r="AD58" s="11">
        <v>19243.437000000002</v>
      </c>
      <c r="AE58" s="11">
        <v>17807.75</v>
      </c>
      <c r="AF58" s="9" t="s">
        <v>85</v>
      </c>
    </row>
    <row r="59" spans="1:32" ht="15" x14ac:dyDescent="0.25">
      <c r="A59" s="6" t="s">
        <v>17</v>
      </c>
      <c r="B59" s="6" t="s">
        <v>42</v>
      </c>
      <c r="C59" s="10">
        <v>39780.623</v>
      </c>
      <c r="D59" s="10">
        <v>43332.353000000003</v>
      </c>
      <c r="E59" s="10">
        <v>45903.078000000001</v>
      </c>
      <c r="F59" s="10">
        <v>44617.468000000001</v>
      </c>
      <c r="G59" s="10">
        <v>48395.237999999998</v>
      </c>
      <c r="H59" s="10">
        <v>50126.351999999999</v>
      </c>
      <c r="I59" s="10">
        <v>54246.36</v>
      </c>
      <c r="J59" s="10">
        <v>60689.504000000001</v>
      </c>
      <c r="K59" s="10">
        <v>62910.737000000001</v>
      </c>
      <c r="L59" s="10">
        <v>68252.289000000004</v>
      </c>
      <c r="M59" s="10">
        <v>77681.03</v>
      </c>
      <c r="N59" s="10">
        <v>81299.75</v>
      </c>
      <c r="O59" s="10">
        <v>83245.608999999997</v>
      </c>
      <c r="P59" s="10">
        <v>81895.462</v>
      </c>
      <c r="Q59" s="10">
        <v>89049.842999999993</v>
      </c>
      <c r="R59" s="10">
        <v>96710.627999999997</v>
      </c>
      <c r="S59" s="10">
        <v>103810.879</v>
      </c>
      <c r="T59" s="10">
        <v>102587.43399999999</v>
      </c>
      <c r="U59" s="10">
        <v>108028.193</v>
      </c>
      <c r="V59" s="10">
        <v>109426.023</v>
      </c>
      <c r="W59" s="10">
        <v>113858.262</v>
      </c>
      <c r="X59" s="10">
        <v>118996.69899999999</v>
      </c>
      <c r="Y59" s="10">
        <v>117643.423</v>
      </c>
      <c r="Z59" s="10">
        <v>112579.391</v>
      </c>
      <c r="AA59" s="10">
        <v>104230.79300000001</v>
      </c>
      <c r="AB59" s="10">
        <v>123315.745</v>
      </c>
      <c r="AC59" s="10">
        <v>130611.414</v>
      </c>
      <c r="AD59" s="10">
        <v>129727.11599999999</v>
      </c>
      <c r="AE59" s="10">
        <v>130078.7</v>
      </c>
      <c r="AF59" s="8" t="s">
        <v>85</v>
      </c>
    </row>
    <row r="60" spans="1:32" ht="15" x14ac:dyDescent="0.25">
      <c r="A60" s="6" t="s">
        <v>17</v>
      </c>
      <c r="B60" s="6" t="s">
        <v>43</v>
      </c>
      <c r="C60" s="11">
        <v>189.23699999999999</v>
      </c>
      <c r="D60" s="11">
        <v>513.33299999999997</v>
      </c>
      <c r="E60" s="11">
        <v>694.44399999999996</v>
      </c>
      <c r="F60" s="11">
        <v>232.02099999999999</v>
      </c>
      <c r="G60" s="11">
        <v>125.417</v>
      </c>
      <c r="H60" s="11">
        <v>125.417</v>
      </c>
      <c r="I60" s="11">
        <v>122.22199999999999</v>
      </c>
      <c r="J60" s="11">
        <v>124.444</v>
      </c>
      <c r="K60" s="11">
        <v>124.444</v>
      </c>
      <c r="L60" s="11">
        <v>109.685</v>
      </c>
      <c r="M60" s="11">
        <v>232.3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 t="s">
        <v>85</v>
      </c>
    </row>
    <row r="61" spans="1:32" ht="15" x14ac:dyDescent="0.25">
      <c r="A61" s="6" t="s">
        <v>17</v>
      </c>
      <c r="B61" s="6" t="s">
        <v>44</v>
      </c>
      <c r="C61" s="10">
        <v>1813.48</v>
      </c>
      <c r="D61" s="10">
        <v>2649.221</v>
      </c>
      <c r="E61" s="10">
        <v>3129.2330000000002</v>
      </c>
      <c r="F61" s="10">
        <v>3480.538</v>
      </c>
      <c r="G61" s="10">
        <v>3225.027</v>
      </c>
      <c r="H61" s="10">
        <v>3020.7330000000002</v>
      </c>
      <c r="I61" s="10">
        <v>3696.48</v>
      </c>
      <c r="J61" s="10">
        <v>4302.2139999999999</v>
      </c>
      <c r="K61" s="10">
        <v>5411.3249999999998</v>
      </c>
      <c r="L61" s="10">
        <v>5922.951</v>
      </c>
      <c r="M61" s="10">
        <v>6416.4470000000001</v>
      </c>
      <c r="N61" s="10">
        <v>7519.4380000000001</v>
      </c>
      <c r="O61" s="10">
        <v>7839.1850000000004</v>
      </c>
      <c r="P61" s="10">
        <v>612.495</v>
      </c>
      <c r="Q61" s="10">
        <v>2370.23</v>
      </c>
      <c r="R61" s="10">
        <v>6738.9440000000004</v>
      </c>
      <c r="S61" s="10">
        <v>9806.1689999999999</v>
      </c>
      <c r="T61" s="10">
        <v>8822.6769999999997</v>
      </c>
      <c r="U61" s="10">
        <v>9484.0519999999997</v>
      </c>
      <c r="V61" s="10">
        <v>10367.942999999999</v>
      </c>
      <c r="W61" s="10">
        <v>11843.967000000001</v>
      </c>
      <c r="X61" s="10">
        <v>20067.5</v>
      </c>
      <c r="Y61" s="10">
        <v>18949.457999999999</v>
      </c>
      <c r="Z61" s="10">
        <v>17357.095000000001</v>
      </c>
      <c r="AA61" s="10">
        <v>16387.474999999999</v>
      </c>
      <c r="AB61" s="10">
        <v>32872.771000000001</v>
      </c>
      <c r="AC61" s="10">
        <v>37324.307000000001</v>
      </c>
      <c r="AD61" s="10">
        <v>33353.616000000002</v>
      </c>
      <c r="AE61" s="8">
        <v>32924</v>
      </c>
      <c r="AF61" s="8" t="s">
        <v>85</v>
      </c>
    </row>
    <row r="62" spans="1:32" ht="15" x14ac:dyDescent="0.25">
      <c r="A62" s="6" t="s">
        <v>17</v>
      </c>
      <c r="B62" s="6" t="s">
        <v>45</v>
      </c>
      <c r="C62" s="11">
        <v>12319.166999999999</v>
      </c>
      <c r="D62" s="11">
        <v>13915.694</v>
      </c>
      <c r="E62" s="11">
        <v>14844.972</v>
      </c>
      <c r="F62" s="11">
        <v>12991.806</v>
      </c>
      <c r="G62" s="11">
        <v>14714.166999999999</v>
      </c>
      <c r="H62" s="11">
        <v>17122.527999999998</v>
      </c>
      <c r="I62" s="11">
        <v>16249.722</v>
      </c>
      <c r="J62" s="11">
        <v>16470.138999999999</v>
      </c>
      <c r="K62" s="11">
        <v>16108.888999999999</v>
      </c>
      <c r="L62" s="11">
        <v>17084.638999999999</v>
      </c>
      <c r="M62" s="11">
        <v>19877.138999999999</v>
      </c>
      <c r="N62" s="11">
        <v>21661.694</v>
      </c>
      <c r="O62" s="11">
        <v>21264.277999999998</v>
      </c>
      <c r="P62" s="11">
        <v>23085.667000000001</v>
      </c>
      <c r="Q62" s="11">
        <v>25000.861000000001</v>
      </c>
      <c r="R62" s="11">
        <v>25077.611000000001</v>
      </c>
      <c r="S62" s="9">
        <v>19186</v>
      </c>
      <c r="T62" s="11">
        <v>17924.306</v>
      </c>
      <c r="U62" s="11">
        <v>17180.417000000001</v>
      </c>
      <c r="V62" s="11">
        <v>16757.888999999999</v>
      </c>
      <c r="W62" s="11">
        <v>16618.638999999999</v>
      </c>
      <c r="X62" s="11">
        <v>15830.583000000001</v>
      </c>
      <c r="Y62" s="11">
        <v>16556.056</v>
      </c>
      <c r="Z62" s="11">
        <v>17396.194</v>
      </c>
      <c r="AA62" s="11">
        <v>14100.806</v>
      </c>
      <c r="AB62" s="11">
        <v>12299.722</v>
      </c>
      <c r="AC62" s="11">
        <v>14803.861000000001</v>
      </c>
      <c r="AD62" s="11">
        <v>15009.833000000001</v>
      </c>
      <c r="AE62" s="9">
        <v>15706</v>
      </c>
      <c r="AF62" s="9" t="s">
        <v>85</v>
      </c>
    </row>
    <row r="63" spans="1:32" ht="15" x14ac:dyDescent="0.25">
      <c r="A63" s="6" t="s">
        <v>17</v>
      </c>
      <c r="B63" s="6" t="s">
        <v>46</v>
      </c>
      <c r="C63" s="10">
        <v>19.239999999999998</v>
      </c>
      <c r="D63" s="10">
        <v>21.353999999999999</v>
      </c>
      <c r="E63" s="10">
        <v>29.678999999999998</v>
      </c>
      <c r="F63" s="10">
        <v>31.353000000000002</v>
      </c>
      <c r="G63" s="10">
        <v>32.878</v>
      </c>
      <c r="H63" s="10">
        <v>38.673999999999999</v>
      </c>
      <c r="I63" s="10">
        <v>44.186</v>
      </c>
      <c r="J63" s="10">
        <v>51.206000000000003</v>
      </c>
      <c r="K63" s="10">
        <v>59.079000000000001</v>
      </c>
      <c r="L63" s="10">
        <v>69.263999999999996</v>
      </c>
      <c r="M63" s="10">
        <v>691.39400000000001</v>
      </c>
      <c r="N63" s="10">
        <v>720.61800000000005</v>
      </c>
      <c r="O63" s="10">
        <v>786.39599999999996</v>
      </c>
      <c r="P63" s="10">
        <v>817.80100000000004</v>
      </c>
      <c r="Q63" s="10">
        <v>843.75199999999995</v>
      </c>
      <c r="R63" s="10">
        <v>898.57299999999998</v>
      </c>
      <c r="S63" s="10">
        <v>1528.21</v>
      </c>
      <c r="T63" s="10">
        <v>1577.701</v>
      </c>
      <c r="U63" s="10">
        <v>1372.7239999999999</v>
      </c>
      <c r="V63" s="10">
        <v>1078.691</v>
      </c>
      <c r="W63" s="10">
        <v>1152.6559999999999</v>
      </c>
      <c r="X63" s="10">
        <v>1238.115</v>
      </c>
      <c r="Y63" s="10">
        <v>1369.6590000000001</v>
      </c>
      <c r="Z63" s="10">
        <v>1517.6010000000001</v>
      </c>
      <c r="AA63" s="10">
        <v>3177.0120000000002</v>
      </c>
      <c r="AB63" s="10">
        <v>4004.6959999999999</v>
      </c>
      <c r="AC63" s="10">
        <v>5026.1899999999996</v>
      </c>
      <c r="AD63" s="10">
        <v>5975.6940000000004</v>
      </c>
      <c r="AE63" s="10">
        <v>6886.5330000000004</v>
      </c>
      <c r="AF63" s="8" t="s">
        <v>85</v>
      </c>
    </row>
    <row r="64" spans="1:32" ht="15" x14ac:dyDescent="0.25">
      <c r="A64" s="6" t="s">
        <v>17</v>
      </c>
      <c r="B64" s="6" t="s">
        <v>47</v>
      </c>
      <c r="C64" s="9">
        <v>25103</v>
      </c>
      <c r="D64" s="9">
        <v>25669</v>
      </c>
      <c r="E64" s="9">
        <v>26727</v>
      </c>
      <c r="F64" s="9">
        <v>27425</v>
      </c>
      <c r="G64" s="9">
        <v>29984</v>
      </c>
      <c r="H64" s="9">
        <v>29569</v>
      </c>
      <c r="I64" s="9">
        <v>33943</v>
      </c>
      <c r="J64" s="9">
        <v>39647</v>
      </c>
      <c r="K64" s="9">
        <v>41100</v>
      </c>
      <c r="L64" s="9">
        <v>44963</v>
      </c>
      <c r="M64" s="9">
        <v>50023</v>
      </c>
      <c r="N64" s="9">
        <v>51266</v>
      </c>
      <c r="O64" s="9">
        <v>53227</v>
      </c>
      <c r="P64" s="9">
        <v>57232</v>
      </c>
      <c r="Q64" s="9">
        <v>60671</v>
      </c>
      <c r="R64" s="9">
        <v>63823</v>
      </c>
      <c r="S64" s="9">
        <v>73130</v>
      </c>
      <c r="T64" s="9">
        <v>74050</v>
      </c>
      <c r="U64" s="9">
        <v>79769</v>
      </c>
      <c r="V64" s="9">
        <v>81019</v>
      </c>
      <c r="W64" s="9">
        <v>83892</v>
      </c>
      <c r="X64" s="9">
        <v>81825</v>
      </c>
      <c r="Y64" s="9">
        <v>80752</v>
      </c>
      <c r="Z64" s="9">
        <v>76302</v>
      </c>
      <c r="AA64" s="9">
        <v>70562</v>
      </c>
      <c r="AB64" s="9">
        <v>74108</v>
      </c>
      <c r="AC64" s="9">
        <v>73388</v>
      </c>
      <c r="AD64" s="9">
        <v>75307</v>
      </c>
      <c r="AE64" s="9">
        <v>74513</v>
      </c>
      <c r="AF64" s="9" t="s">
        <v>85</v>
      </c>
    </row>
    <row r="65" spans="1:32" ht="15" x14ac:dyDescent="0.25">
      <c r="A65" s="6" t="s">
        <v>18</v>
      </c>
      <c r="B65" s="6" t="s">
        <v>42</v>
      </c>
      <c r="C65" s="10">
        <v>220072.49</v>
      </c>
      <c r="D65" s="10">
        <v>244623.2</v>
      </c>
      <c r="E65" s="10">
        <v>244661.41500000001</v>
      </c>
      <c r="F65" s="10">
        <v>245469.073</v>
      </c>
      <c r="G65" s="10">
        <v>240199.23199999999</v>
      </c>
      <c r="H65" s="10">
        <v>245748.13500000001</v>
      </c>
      <c r="I65" s="10">
        <v>264504.72499999998</v>
      </c>
      <c r="J65" s="10">
        <v>251798.96100000001</v>
      </c>
      <c r="K65" s="10">
        <v>259219.361</v>
      </c>
      <c r="L65" s="10">
        <v>264104.53499999997</v>
      </c>
      <c r="M65" s="10">
        <v>216997.02299999999</v>
      </c>
      <c r="N65" s="10">
        <v>223935.60699999999</v>
      </c>
      <c r="O65" s="10">
        <v>213410.14799999999</v>
      </c>
      <c r="P65" s="10">
        <v>236914.46</v>
      </c>
      <c r="Q65" s="10">
        <v>244407.179</v>
      </c>
      <c r="R65" s="10">
        <v>243845.22200000001</v>
      </c>
      <c r="S65" s="10">
        <v>236209.951</v>
      </c>
      <c r="T65" s="10">
        <v>246917.13500000001</v>
      </c>
      <c r="U65" s="10">
        <v>249624.43</v>
      </c>
      <c r="V65" s="10">
        <v>266211.60200000001</v>
      </c>
      <c r="W65" s="10">
        <v>280316.86599999998</v>
      </c>
      <c r="X65" s="10">
        <v>243713.236</v>
      </c>
      <c r="Y65" s="10">
        <v>261407.383</v>
      </c>
      <c r="Z65" s="10">
        <v>269948.06199999998</v>
      </c>
      <c r="AA65" s="10">
        <v>248160.66699999999</v>
      </c>
      <c r="AB65" s="10">
        <v>257349.45</v>
      </c>
      <c r="AC65" s="10">
        <v>258374.23</v>
      </c>
      <c r="AD65" s="10">
        <v>262629.375</v>
      </c>
      <c r="AE65" s="10">
        <v>258051.00899999999</v>
      </c>
      <c r="AF65" s="10">
        <v>253437.08900000001</v>
      </c>
    </row>
    <row r="66" spans="1:32" ht="15" x14ac:dyDescent="0.25">
      <c r="A66" s="6" t="s">
        <v>18</v>
      </c>
      <c r="B66" s="6" t="s">
        <v>43</v>
      </c>
      <c r="C66" s="11">
        <v>7865.0739999999996</v>
      </c>
      <c r="D66" s="11">
        <v>8382.4220000000005</v>
      </c>
      <c r="E66" s="11">
        <v>6733.9620000000004</v>
      </c>
      <c r="F66" s="11">
        <v>6186.2120000000004</v>
      </c>
      <c r="G66" s="11">
        <v>4915.6819999999998</v>
      </c>
      <c r="H66" s="11">
        <v>4530.3969999999999</v>
      </c>
      <c r="I66" s="11">
        <v>4874.4769999999999</v>
      </c>
      <c r="J66" s="11">
        <v>4270.6610000000001</v>
      </c>
      <c r="K66" s="11">
        <v>3790.2779999999998</v>
      </c>
      <c r="L66" s="11">
        <v>3598.3330000000001</v>
      </c>
      <c r="M66" s="11">
        <v>2997.5</v>
      </c>
      <c r="N66" s="9">
        <v>2920</v>
      </c>
      <c r="O66" s="11">
        <v>2019.444</v>
      </c>
      <c r="P66" s="11">
        <v>1998.8889999999999</v>
      </c>
      <c r="Q66" s="11">
        <v>1927.222</v>
      </c>
      <c r="R66" s="11">
        <v>1730.556</v>
      </c>
      <c r="S66" s="11">
        <v>1690.556</v>
      </c>
      <c r="T66" s="11">
        <v>1639.444</v>
      </c>
      <c r="U66" s="11">
        <v>1408.3330000000001</v>
      </c>
      <c r="V66" s="11">
        <v>1242.222</v>
      </c>
      <c r="W66" s="11">
        <v>1523.8889999999999</v>
      </c>
      <c r="X66" s="11">
        <v>537.61300000000006</v>
      </c>
      <c r="Y66" s="11">
        <v>600.37199999999996</v>
      </c>
      <c r="Z66" s="11">
        <v>645.98800000000006</v>
      </c>
      <c r="AA66" s="11">
        <v>481.98700000000002</v>
      </c>
      <c r="AB66" s="11">
        <v>494.67500000000001</v>
      </c>
      <c r="AC66" s="11">
        <v>513.02700000000004</v>
      </c>
      <c r="AD66" s="11">
        <v>480.19600000000003</v>
      </c>
      <c r="AE66" s="11">
        <v>422.16399999999999</v>
      </c>
      <c r="AF66" s="11">
        <v>406.2</v>
      </c>
    </row>
    <row r="67" spans="1:32" ht="15" x14ac:dyDescent="0.25">
      <c r="A67" s="6" t="s">
        <v>18</v>
      </c>
      <c r="B67" s="6" t="s">
        <v>44</v>
      </c>
      <c r="C67" s="10">
        <v>70991.194000000003</v>
      </c>
      <c r="D67" s="10">
        <v>84008.75</v>
      </c>
      <c r="E67" s="10">
        <v>84340.231</v>
      </c>
      <c r="F67" s="10">
        <v>88317.028000000006</v>
      </c>
      <c r="G67" s="10">
        <v>84495.8</v>
      </c>
      <c r="H67" s="10">
        <v>87369.767000000007</v>
      </c>
      <c r="I67" s="10">
        <v>100022.41499999999</v>
      </c>
      <c r="J67" s="10">
        <v>94018.021999999997</v>
      </c>
      <c r="K67" s="10">
        <v>96414.778000000006</v>
      </c>
      <c r="L67" s="10">
        <v>99830.452000000005</v>
      </c>
      <c r="M67" s="10">
        <v>52789.69</v>
      </c>
      <c r="N67" s="10">
        <v>53864.107000000004</v>
      </c>
      <c r="O67" s="10">
        <v>48124.870999999999</v>
      </c>
      <c r="P67" s="10">
        <v>61717.415999999997</v>
      </c>
      <c r="Q67" s="10">
        <v>64007.02</v>
      </c>
      <c r="R67" s="10">
        <v>65239.53</v>
      </c>
      <c r="S67" s="10">
        <v>57962.684000000001</v>
      </c>
      <c r="T67" s="10">
        <v>60729.33</v>
      </c>
      <c r="U67" s="10">
        <v>56068.44</v>
      </c>
      <c r="V67" s="10">
        <v>69682.229000000007</v>
      </c>
      <c r="W67" s="10">
        <v>78495.085999999996</v>
      </c>
      <c r="X67" s="10">
        <v>60608.233</v>
      </c>
      <c r="Y67" s="10">
        <v>69278.687999999995</v>
      </c>
      <c r="Z67" s="10">
        <v>74485.941999999995</v>
      </c>
      <c r="AA67" s="10">
        <v>63982.413</v>
      </c>
      <c r="AB67" s="10">
        <v>68024.436000000002</v>
      </c>
      <c r="AC67" s="10">
        <v>69185.123000000007</v>
      </c>
      <c r="AD67" s="10">
        <v>71516.292000000001</v>
      </c>
      <c r="AE67" s="10">
        <v>70466.680999999997</v>
      </c>
      <c r="AF67" s="10">
        <v>69542.850000000006</v>
      </c>
    </row>
    <row r="68" spans="1:32" ht="15" x14ac:dyDescent="0.25">
      <c r="A68" s="6" t="s">
        <v>18</v>
      </c>
      <c r="B68" s="6" t="s">
        <v>45</v>
      </c>
      <c r="C68" s="11">
        <v>59896.444000000003</v>
      </c>
      <c r="D68" s="11">
        <v>64167.305999999997</v>
      </c>
      <c r="E68" s="11">
        <v>63273.944000000003</v>
      </c>
      <c r="F68" s="11">
        <v>59631.667000000001</v>
      </c>
      <c r="G68" s="11">
        <v>55258.917000000001</v>
      </c>
      <c r="H68" s="11">
        <v>56454.472000000002</v>
      </c>
      <c r="I68" s="11">
        <v>60247.777999999998</v>
      </c>
      <c r="J68" s="11">
        <v>55985.5</v>
      </c>
      <c r="K68" s="11">
        <v>59626.639000000003</v>
      </c>
      <c r="L68" s="11">
        <v>57949.082999999999</v>
      </c>
      <c r="M68" s="11">
        <v>50621.277999999998</v>
      </c>
      <c r="N68" s="11">
        <v>53502.667000000001</v>
      </c>
      <c r="O68" s="11">
        <v>48452.444000000003</v>
      </c>
      <c r="P68" s="11">
        <v>50211.266000000003</v>
      </c>
      <c r="Q68" s="11">
        <v>50331.207999999999</v>
      </c>
      <c r="R68" s="11">
        <v>46954.536</v>
      </c>
      <c r="S68" s="11">
        <v>42566.250999999997</v>
      </c>
      <c r="T68" s="11">
        <v>37504.942999999999</v>
      </c>
      <c r="U68" s="11">
        <v>44578.375</v>
      </c>
      <c r="V68" s="11">
        <v>43047.639000000003</v>
      </c>
      <c r="W68" s="11">
        <v>39692.612999999998</v>
      </c>
      <c r="X68" s="11">
        <v>32144.932000000001</v>
      </c>
      <c r="Y68" s="11">
        <v>33634.81</v>
      </c>
      <c r="Z68" s="11">
        <v>34574.296000000002</v>
      </c>
      <c r="AA68" s="11">
        <v>30496.535</v>
      </c>
      <c r="AB68" s="11">
        <v>31725.881000000001</v>
      </c>
      <c r="AC68" s="11">
        <v>29338.866999999998</v>
      </c>
      <c r="AD68" s="11">
        <v>30531.314999999999</v>
      </c>
      <c r="AE68" s="11">
        <v>28170.935000000001</v>
      </c>
      <c r="AF68" s="11">
        <v>27701.809000000001</v>
      </c>
    </row>
    <row r="69" spans="1:32" ht="15" x14ac:dyDescent="0.25">
      <c r="A69" s="6" t="s">
        <v>18</v>
      </c>
      <c r="B69" s="6" t="s">
        <v>46</v>
      </c>
      <c r="C69" s="10">
        <v>557.77800000000002</v>
      </c>
      <c r="D69" s="10">
        <v>544.72199999999998</v>
      </c>
      <c r="E69" s="10">
        <v>550.27800000000002</v>
      </c>
      <c r="F69" s="10">
        <v>579.16700000000003</v>
      </c>
      <c r="G69" s="10">
        <v>585.83299999999997</v>
      </c>
      <c r="H69" s="8">
        <v>1485</v>
      </c>
      <c r="I69" s="8">
        <v>1540</v>
      </c>
      <c r="J69" s="10">
        <v>1663.3330000000001</v>
      </c>
      <c r="K69" s="10">
        <v>1618.8889999999999</v>
      </c>
      <c r="L69" s="10">
        <v>1754.444</v>
      </c>
      <c r="M69" s="10">
        <v>2509.444</v>
      </c>
      <c r="N69" s="10">
        <v>2808.6109999999999</v>
      </c>
      <c r="O69" s="10">
        <v>3693.6109999999999</v>
      </c>
      <c r="P69" s="10">
        <v>4033.3330000000001</v>
      </c>
      <c r="Q69" s="10">
        <v>4846.6729999999998</v>
      </c>
      <c r="R69" s="10">
        <v>3994.8229999999999</v>
      </c>
      <c r="S69" s="10">
        <v>3424.7939999999999</v>
      </c>
      <c r="T69" s="10">
        <v>4491.7250000000004</v>
      </c>
      <c r="U69" s="10">
        <v>4836.259</v>
      </c>
      <c r="V69" s="10">
        <v>5788.66</v>
      </c>
      <c r="W69" s="10">
        <v>5567.3119999999999</v>
      </c>
      <c r="X69" s="10">
        <v>4490.0550000000003</v>
      </c>
      <c r="Y69" s="10">
        <v>5464.2510000000002</v>
      </c>
      <c r="Z69" s="10">
        <v>6876.232</v>
      </c>
      <c r="AA69" s="10">
        <v>6813.3680000000004</v>
      </c>
      <c r="AB69" s="10">
        <v>6935.4470000000001</v>
      </c>
      <c r="AC69" s="10">
        <v>7644.5519999999997</v>
      </c>
      <c r="AD69" s="10">
        <v>8400.1010000000006</v>
      </c>
      <c r="AE69" s="10">
        <v>8442.0159999999996</v>
      </c>
      <c r="AF69" s="10">
        <v>8778.8070000000007</v>
      </c>
    </row>
    <row r="70" spans="1:32" ht="15" x14ac:dyDescent="0.25">
      <c r="A70" s="6" t="s">
        <v>18</v>
      </c>
      <c r="B70" s="6" t="s">
        <v>47</v>
      </c>
      <c r="C70" s="9">
        <v>80762</v>
      </c>
      <c r="D70" s="9">
        <v>87520</v>
      </c>
      <c r="E70" s="9">
        <v>89763</v>
      </c>
      <c r="F70" s="9">
        <v>90755</v>
      </c>
      <c r="G70" s="9">
        <v>94943</v>
      </c>
      <c r="H70" s="9">
        <v>95011</v>
      </c>
      <c r="I70" s="9">
        <v>96867</v>
      </c>
      <c r="J70" s="9">
        <v>94797</v>
      </c>
      <c r="K70" s="9">
        <v>96741</v>
      </c>
      <c r="L70" s="9">
        <v>99830</v>
      </c>
      <c r="M70" s="9">
        <v>106313</v>
      </c>
      <c r="N70" s="9">
        <v>108778</v>
      </c>
      <c r="O70" s="9">
        <v>108712</v>
      </c>
      <c r="P70" s="9">
        <v>116183</v>
      </c>
      <c r="Q70" s="9">
        <v>120337</v>
      </c>
      <c r="R70" s="9">
        <v>125188</v>
      </c>
      <c r="S70" s="9">
        <v>129924</v>
      </c>
      <c r="T70" s="9">
        <v>133217</v>
      </c>
      <c r="U70" s="9">
        <v>132482</v>
      </c>
      <c r="V70" s="9">
        <v>136668</v>
      </c>
      <c r="W70" s="9">
        <v>144664</v>
      </c>
      <c r="X70" s="11">
        <v>137705.93599999999</v>
      </c>
      <c r="Y70" s="11">
        <v>143911.11799999999</v>
      </c>
      <c r="Z70" s="11">
        <v>144158.383</v>
      </c>
      <c r="AA70" s="11">
        <v>137961.69099999999</v>
      </c>
      <c r="AB70" s="11">
        <v>141359.283</v>
      </c>
      <c r="AC70" s="11">
        <v>141875.234</v>
      </c>
      <c r="AD70" s="11">
        <v>141399.12400000001</v>
      </c>
      <c r="AE70" s="11">
        <v>140491.45000000001</v>
      </c>
      <c r="AF70" s="11">
        <v>137001.73699999999</v>
      </c>
    </row>
    <row r="71" spans="1:32" ht="15" x14ac:dyDescent="0.25">
      <c r="A71" s="6" t="s">
        <v>19</v>
      </c>
      <c r="B71" s="6" t="s">
        <v>42</v>
      </c>
      <c r="C71" s="10">
        <v>5744.4679999999998</v>
      </c>
      <c r="D71" s="10">
        <v>4836.9110000000001</v>
      </c>
      <c r="E71" s="10">
        <v>4067.4169999999999</v>
      </c>
      <c r="F71" s="10">
        <v>4111.0829999999996</v>
      </c>
      <c r="G71" s="10">
        <v>4596.8720000000003</v>
      </c>
      <c r="H71" s="10">
        <v>5757.9350000000004</v>
      </c>
      <c r="I71" s="10">
        <v>5671.3609999999999</v>
      </c>
      <c r="J71" s="10">
        <v>6046.33</v>
      </c>
      <c r="K71" s="10">
        <v>6194.0230000000001</v>
      </c>
      <c r="L71" s="10">
        <v>6215.2979999999998</v>
      </c>
      <c r="M71" s="10">
        <v>6054.3450000000003</v>
      </c>
      <c r="N71" s="10">
        <v>6909.2219999999998</v>
      </c>
      <c r="O71" s="10">
        <v>7281.241</v>
      </c>
      <c r="P71" s="10">
        <v>7748.5469999999996</v>
      </c>
      <c r="Q71" s="10">
        <v>8022.576</v>
      </c>
      <c r="R71" s="10">
        <v>8379.8169999999991</v>
      </c>
      <c r="S71" s="10">
        <v>8321.0049999999992</v>
      </c>
      <c r="T71" s="10">
        <v>8226.6740000000009</v>
      </c>
      <c r="U71" s="10">
        <v>8751.4979999999996</v>
      </c>
      <c r="V71" s="10">
        <v>8794.7469999999994</v>
      </c>
      <c r="W71" s="10">
        <v>9271.3410000000003</v>
      </c>
      <c r="X71" s="10">
        <v>9144.4470000000001</v>
      </c>
      <c r="Y71" s="10">
        <v>8814.0930000000008</v>
      </c>
      <c r="Z71" s="10">
        <v>8614.3709999999992</v>
      </c>
      <c r="AA71" s="10">
        <v>8062.2690000000002</v>
      </c>
      <c r="AB71" s="10">
        <v>8875.1610000000001</v>
      </c>
      <c r="AC71" s="10">
        <v>9075.7620000000006</v>
      </c>
      <c r="AD71" s="10">
        <v>9508.0339999999997</v>
      </c>
      <c r="AE71" s="10">
        <v>9682.0529999999999</v>
      </c>
      <c r="AF71" s="10">
        <v>9715.7489999999998</v>
      </c>
    </row>
    <row r="72" spans="1:32" ht="15" x14ac:dyDescent="0.25">
      <c r="A72" s="6" t="s">
        <v>19</v>
      </c>
      <c r="B72" s="6" t="s">
        <v>43</v>
      </c>
      <c r="C72" s="11">
        <v>251.60300000000001</v>
      </c>
      <c r="D72" s="11">
        <v>128.84200000000001</v>
      </c>
      <c r="E72" s="11">
        <v>26.579000000000001</v>
      </c>
      <c r="F72" s="11">
        <v>156.14099999999999</v>
      </c>
      <c r="G72" s="11">
        <v>63.613</v>
      </c>
      <c r="H72" s="11">
        <v>57.061999999999998</v>
      </c>
      <c r="I72" s="11">
        <v>58.003</v>
      </c>
      <c r="J72" s="11">
        <v>53.676000000000002</v>
      </c>
      <c r="K72" s="11">
        <v>72.459999999999994</v>
      </c>
      <c r="L72" s="11">
        <v>40.228000000000002</v>
      </c>
      <c r="M72" s="11">
        <v>47.636000000000003</v>
      </c>
      <c r="N72" s="11">
        <v>34.898000000000003</v>
      </c>
      <c r="O72" s="11">
        <v>46.408000000000001</v>
      </c>
      <c r="P72" s="11">
        <v>56.997999999999998</v>
      </c>
      <c r="Q72" s="11">
        <v>28.571999999999999</v>
      </c>
      <c r="R72" s="11">
        <v>4.75</v>
      </c>
      <c r="S72" s="11">
        <v>18.919</v>
      </c>
      <c r="T72" s="11">
        <v>9.5</v>
      </c>
      <c r="U72" s="11">
        <v>9.5</v>
      </c>
      <c r="V72" s="11">
        <v>18.096</v>
      </c>
      <c r="W72" s="11">
        <v>13.842000000000001</v>
      </c>
      <c r="X72" s="11">
        <v>22.835000000000001</v>
      </c>
      <c r="Y72" s="11">
        <v>23.785</v>
      </c>
      <c r="Z72" s="11">
        <v>4.274</v>
      </c>
      <c r="AA72" s="9">
        <v>0</v>
      </c>
      <c r="AB72" s="9">
        <v>0</v>
      </c>
      <c r="AC72" s="9">
        <v>0</v>
      </c>
      <c r="AD72" s="11">
        <v>1.425</v>
      </c>
      <c r="AE72" s="11">
        <v>0.47499999999999998</v>
      </c>
      <c r="AF72" s="9">
        <v>0</v>
      </c>
    </row>
    <row r="73" spans="1:32" ht="15" x14ac:dyDescent="0.25">
      <c r="A73" s="6" t="s">
        <v>19</v>
      </c>
      <c r="B73" s="6" t="s">
        <v>44</v>
      </c>
      <c r="C73" s="10">
        <v>693.5</v>
      </c>
      <c r="D73" s="8">
        <v>734</v>
      </c>
      <c r="E73" s="8">
        <v>646</v>
      </c>
      <c r="F73" s="8">
        <v>1063</v>
      </c>
      <c r="G73" s="8">
        <v>1045</v>
      </c>
      <c r="H73" s="10">
        <v>1259.75</v>
      </c>
      <c r="I73" s="10">
        <v>1163.75</v>
      </c>
      <c r="J73" s="10">
        <v>1078.25</v>
      </c>
      <c r="K73" s="8">
        <v>1387</v>
      </c>
      <c r="L73" s="8">
        <v>1158</v>
      </c>
      <c r="M73" s="10">
        <v>932.75</v>
      </c>
      <c r="N73" s="10">
        <v>1263.5</v>
      </c>
      <c r="O73" s="8">
        <v>1179</v>
      </c>
      <c r="P73" s="8">
        <v>1234</v>
      </c>
      <c r="Q73" s="10">
        <v>1314.75</v>
      </c>
      <c r="R73" s="10">
        <v>1422.5</v>
      </c>
      <c r="S73" s="10">
        <v>1396.5</v>
      </c>
      <c r="T73" s="8">
        <v>1370</v>
      </c>
      <c r="U73" s="10">
        <v>1499.75</v>
      </c>
      <c r="V73" s="10">
        <v>1534.75</v>
      </c>
      <c r="W73" s="8">
        <v>1820</v>
      </c>
      <c r="X73" s="10">
        <v>1638.75</v>
      </c>
      <c r="Y73" s="8">
        <v>1530</v>
      </c>
      <c r="Z73" s="10">
        <v>1576.25</v>
      </c>
      <c r="AA73" s="10">
        <v>1535.75</v>
      </c>
      <c r="AB73" s="10">
        <v>1968.25</v>
      </c>
      <c r="AC73" s="10">
        <v>2106.25</v>
      </c>
      <c r="AD73" s="10">
        <v>2229.4749999999999</v>
      </c>
      <c r="AE73" s="10">
        <v>2350.7089999999998</v>
      </c>
      <c r="AF73" s="10">
        <v>2428.6489999999999</v>
      </c>
    </row>
    <row r="74" spans="1:32" ht="15" x14ac:dyDescent="0.25">
      <c r="A74" s="6" t="s">
        <v>19</v>
      </c>
      <c r="B74" s="6" t="s">
        <v>45</v>
      </c>
      <c r="C74" s="11">
        <v>1151.0029999999999</v>
      </c>
      <c r="D74" s="11">
        <v>1067.683</v>
      </c>
      <c r="E74" s="11">
        <v>715.31700000000001</v>
      </c>
      <c r="F74" s="11">
        <v>841.44200000000001</v>
      </c>
      <c r="G74" s="11">
        <v>1195.675</v>
      </c>
      <c r="H74" s="11">
        <v>1224.3030000000001</v>
      </c>
      <c r="I74" s="11">
        <v>1070.0719999999999</v>
      </c>
      <c r="J74" s="11">
        <v>1422.597</v>
      </c>
      <c r="K74" s="11">
        <v>1364.3309999999999</v>
      </c>
      <c r="L74" s="11">
        <v>1471.3969999999999</v>
      </c>
      <c r="M74" s="11">
        <v>1507.6310000000001</v>
      </c>
      <c r="N74" s="11">
        <v>1676.567</v>
      </c>
      <c r="O74" s="11">
        <v>1874.403</v>
      </c>
      <c r="P74" s="11">
        <v>1900.575</v>
      </c>
      <c r="Q74" s="11">
        <v>1879.933</v>
      </c>
      <c r="R74" s="11">
        <v>1725.0609999999999</v>
      </c>
      <c r="S74" s="11">
        <v>1513.9559999999999</v>
      </c>
      <c r="T74" s="11">
        <v>1253.5920000000001</v>
      </c>
      <c r="U74" s="11">
        <v>1196.075</v>
      </c>
      <c r="V74" s="11">
        <v>1160.239</v>
      </c>
      <c r="W74" s="11">
        <v>1137.0309999999999</v>
      </c>
      <c r="X74" s="11">
        <v>1039.675</v>
      </c>
      <c r="Y74" s="11">
        <v>861.71699999999998</v>
      </c>
      <c r="Z74" s="11">
        <v>745.64400000000001</v>
      </c>
      <c r="AA74" s="11">
        <v>617.06700000000001</v>
      </c>
      <c r="AB74" s="11">
        <v>723.84199999999998</v>
      </c>
      <c r="AC74" s="11">
        <v>713.78099999999995</v>
      </c>
      <c r="AD74" s="11">
        <v>682.65899999999999</v>
      </c>
      <c r="AE74" s="11">
        <v>593.72900000000004</v>
      </c>
      <c r="AF74" s="11">
        <v>479.09</v>
      </c>
    </row>
    <row r="75" spans="1:32" ht="15" x14ac:dyDescent="0.25">
      <c r="A75" s="6" t="s">
        <v>19</v>
      </c>
      <c r="B75" s="6" t="s">
        <v>46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10">
        <v>3.3330000000000002</v>
      </c>
      <c r="L75" s="10">
        <v>3.6110000000000002</v>
      </c>
      <c r="M75" s="10">
        <v>3.8889999999999998</v>
      </c>
      <c r="N75" s="10">
        <v>4.1669999999999998</v>
      </c>
      <c r="O75" s="8">
        <v>5</v>
      </c>
      <c r="P75" s="10">
        <v>5.8330000000000002</v>
      </c>
      <c r="Q75" s="10">
        <v>6.944</v>
      </c>
      <c r="R75" s="10">
        <v>8.0559999999999992</v>
      </c>
      <c r="S75" s="10">
        <v>9.4440000000000008</v>
      </c>
      <c r="T75" s="8">
        <v>75</v>
      </c>
      <c r="U75" s="10">
        <v>73.611000000000004</v>
      </c>
      <c r="V75" s="10">
        <v>92.444000000000003</v>
      </c>
      <c r="W75" s="10">
        <v>133.27799999999999</v>
      </c>
      <c r="X75" s="10">
        <v>144.68100000000001</v>
      </c>
      <c r="Y75" s="10">
        <v>144.72200000000001</v>
      </c>
      <c r="Z75" s="10">
        <v>147.77799999999999</v>
      </c>
      <c r="AA75" s="10">
        <v>124.994</v>
      </c>
      <c r="AB75" s="10">
        <v>155.54900000000001</v>
      </c>
      <c r="AC75" s="10">
        <v>178.333</v>
      </c>
      <c r="AD75" s="8">
        <v>193</v>
      </c>
      <c r="AE75" s="10">
        <v>213.77699999999999</v>
      </c>
      <c r="AF75" s="10">
        <v>242.571</v>
      </c>
    </row>
    <row r="76" spans="1:32" ht="15" x14ac:dyDescent="0.25">
      <c r="A76" s="6" t="s">
        <v>19</v>
      </c>
      <c r="B76" s="6" t="s">
        <v>47</v>
      </c>
      <c r="C76" s="9">
        <v>2285</v>
      </c>
      <c r="D76" s="11">
        <v>1910.124</v>
      </c>
      <c r="E76" s="11">
        <v>1680.691</v>
      </c>
      <c r="F76" s="9">
        <v>1878</v>
      </c>
      <c r="G76" s="9">
        <v>2109</v>
      </c>
      <c r="H76" s="11">
        <v>2274.1559999999999</v>
      </c>
      <c r="I76" s="11">
        <v>2474.681</v>
      </c>
      <c r="J76" s="11">
        <v>2702.748</v>
      </c>
      <c r="K76" s="11">
        <v>2631.6480000000001</v>
      </c>
      <c r="L76" s="11">
        <v>2803.22</v>
      </c>
      <c r="M76" s="11">
        <v>2862.8150000000001</v>
      </c>
      <c r="N76" s="11">
        <v>3159.2220000000002</v>
      </c>
      <c r="O76" s="11">
        <v>3418.605</v>
      </c>
      <c r="P76" s="11">
        <v>3694.0329999999999</v>
      </c>
      <c r="Q76" s="11">
        <v>3963.511</v>
      </c>
      <c r="R76" s="11">
        <v>4342.8959999999997</v>
      </c>
      <c r="S76" s="11">
        <v>4613.2560000000003</v>
      </c>
      <c r="T76" s="11">
        <v>4798.6629999999996</v>
      </c>
      <c r="U76" s="11">
        <v>5209.8370000000004</v>
      </c>
      <c r="V76" s="11">
        <v>5231.1970000000001</v>
      </c>
      <c r="W76" s="11">
        <v>5305.884</v>
      </c>
      <c r="X76" s="11">
        <v>5435.2910000000002</v>
      </c>
      <c r="Y76" s="11">
        <v>5436.75</v>
      </c>
      <c r="Z76" s="11">
        <v>5310.5069999999996</v>
      </c>
      <c r="AA76" s="11">
        <v>5135.7979999999998</v>
      </c>
      <c r="AB76" s="11">
        <v>5325.6019999999999</v>
      </c>
      <c r="AC76" s="11">
        <v>5352.15</v>
      </c>
      <c r="AD76" s="11">
        <v>5696.9</v>
      </c>
      <c r="AE76" s="11">
        <v>5859.6</v>
      </c>
      <c r="AF76" s="11">
        <v>5915.0420000000004</v>
      </c>
    </row>
    <row r="77" spans="1:32" ht="15" x14ac:dyDescent="0.25">
      <c r="A77" s="6" t="s">
        <v>20</v>
      </c>
      <c r="B77" s="6" t="s">
        <v>42</v>
      </c>
      <c r="C77" s="10">
        <v>95062.721999999994</v>
      </c>
      <c r="D77" s="10">
        <v>105236.361</v>
      </c>
      <c r="E77" s="10">
        <v>105041.417</v>
      </c>
      <c r="F77" s="10">
        <v>109385.861</v>
      </c>
      <c r="G77" s="10">
        <v>106755.333</v>
      </c>
      <c r="H77" s="10">
        <v>114168.417</v>
      </c>
      <c r="I77" s="10">
        <v>118603.194</v>
      </c>
      <c r="J77" s="10">
        <v>119321.389</v>
      </c>
      <c r="K77" s="10">
        <v>125538.694</v>
      </c>
      <c r="L77" s="8">
        <v>132156</v>
      </c>
      <c r="M77" s="10">
        <v>134235.611</v>
      </c>
      <c r="N77" s="10">
        <v>139484.30600000001</v>
      </c>
      <c r="O77" s="10">
        <v>139044.21299999999</v>
      </c>
      <c r="P77" s="10">
        <v>153725.908</v>
      </c>
      <c r="Q77" s="10">
        <v>156645.22200000001</v>
      </c>
      <c r="R77" s="10">
        <v>175070.08300000001</v>
      </c>
      <c r="S77" s="10">
        <v>181065.66699999999</v>
      </c>
      <c r="T77" s="10">
        <v>176562.889</v>
      </c>
      <c r="U77" s="10">
        <v>197931.889</v>
      </c>
      <c r="V77" s="10">
        <v>196773.361</v>
      </c>
      <c r="W77" s="10">
        <v>197462.5</v>
      </c>
      <c r="X77" s="10">
        <v>183188.5</v>
      </c>
      <c r="Y77" s="10">
        <v>185272.111</v>
      </c>
      <c r="Z77" s="10">
        <v>184295.111</v>
      </c>
      <c r="AA77" s="10">
        <v>170573.47200000001</v>
      </c>
      <c r="AB77" s="10">
        <v>179002.75</v>
      </c>
      <c r="AC77" s="10">
        <v>179566.80600000001</v>
      </c>
      <c r="AD77" s="10">
        <v>212156.389</v>
      </c>
      <c r="AE77" s="10">
        <v>224902.747</v>
      </c>
      <c r="AF77" s="8" t="s">
        <v>85</v>
      </c>
    </row>
    <row r="78" spans="1:32" ht="15" x14ac:dyDescent="0.25">
      <c r="A78" s="6" t="s">
        <v>20</v>
      </c>
      <c r="B78" s="6" t="s">
        <v>43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11">
        <v>2.907</v>
      </c>
      <c r="P78" s="11">
        <v>2.9079999999999999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 t="s">
        <v>85</v>
      </c>
    </row>
    <row r="79" spans="1:32" ht="15" x14ac:dyDescent="0.25">
      <c r="A79" s="6" t="s">
        <v>20</v>
      </c>
      <c r="B79" s="6" t="s">
        <v>44</v>
      </c>
      <c r="C79" s="10">
        <v>48969.5</v>
      </c>
      <c r="D79" s="10">
        <v>56835.75</v>
      </c>
      <c r="E79" s="10">
        <v>54707.75</v>
      </c>
      <c r="F79" s="10">
        <v>57248.25</v>
      </c>
      <c r="G79" s="8">
        <v>52888</v>
      </c>
      <c r="H79" s="10">
        <v>58367.25</v>
      </c>
      <c r="I79" s="10">
        <v>61185.75</v>
      </c>
      <c r="J79" s="10">
        <v>59947.5</v>
      </c>
      <c r="K79" s="10">
        <v>64582.75</v>
      </c>
      <c r="L79" s="10">
        <v>67486.5</v>
      </c>
      <c r="M79" s="10">
        <v>64799.5</v>
      </c>
      <c r="N79" s="10">
        <v>68157.75</v>
      </c>
      <c r="O79" s="10">
        <v>63586.25</v>
      </c>
      <c r="P79" s="8">
        <v>72456</v>
      </c>
      <c r="Q79" s="10">
        <v>72172.5</v>
      </c>
      <c r="R79" s="10">
        <v>86461.75</v>
      </c>
      <c r="S79" s="8">
        <v>87956</v>
      </c>
      <c r="T79" s="8">
        <v>82237</v>
      </c>
      <c r="U79" s="8">
        <v>100290</v>
      </c>
      <c r="V79" s="10">
        <v>100137.25</v>
      </c>
      <c r="W79" s="8">
        <v>100179</v>
      </c>
      <c r="X79" s="10">
        <v>84369.5</v>
      </c>
      <c r="Y79" s="8">
        <v>84625</v>
      </c>
      <c r="Z79" s="8">
        <v>84422</v>
      </c>
      <c r="AA79" s="10">
        <v>69920.75</v>
      </c>
      <c r="AB79" s="10">
        <v>75585.25</v>
      </c>
      <c r="AC79" s="10">
        <v>76083.75</v>
      </c>
      <c r="AD79" s="10">
        <v>76643.75</v>
      </c>
      <c r="AE79" s="10">
        <v>84319.334000000003</v>
      </c>
      <c r="AF79" s="8" t="s">
        <v>85</v>
      </c>
    </row>
    <row r="80" spans="1:32" ht="15" x14ac:dyDescent="0.25">
      <c r="A80" s="6" t="s">
        <v>20</v>
      </c>
      <c r="B80" s="6" t="s">
        <v>45</v>
      </c>
      <c r="C80" s="11">
        <v>6066.2219999999998</v>
      </c>
      <c r="D80" s="11">
        <v>5894.6109999999999</v>
      </c>
      <c r="E80" s="11">
        <v>5413.6670000000004</v>
      </c>
      <c r="F80" s="11">
        <v>5795.6109999999999</v>
      </c>
      <c r="G80" s="11">
        <v>5752.3329999999996</v>
      </c>
      <c r="H80" s="11">
        <v>6113.1670000000004</v>
      </c>
      <c r="I80" s="11">
        <v>6019.4440000000004</v>
      </c>
      <c r="J80" s="11">
        <v>5662.8890000000001</v>
      </c>
      <c r="K80" s="11">
        <v>4880.9440000000004</v>
      </c>
      <c r="L80" s="11">
        <v>10771.5</v>
      </c>
      <c r="M80" s="11">
        <v>11192.5</v>
      </c>
      <c r="N80" s="11">
        <v>10404.444</v>
      </c>
      <c r="O80" s="11">
        <v>10941.722</v>
      </c>
      <c r="P80" s="9">
        <v>12151</v>
      </c>
      <c r="Q80" s="11">
        <v>12050.222</v>
      </c>
      <c r="R80" s="11">
        <v>12227.222</v>
      </c>
      <c r="S80" s="11">
        <v>12183.778</v>
      </c>
      <c r="T80" s="11">
        <v>11529.222</v>
      </c>
      <c r="U80" s="11">
        <v>12209.444</v>
      </c>
      <c r="V80" s="11">
        <v>9727.2219999999998</v>
      </c>
      <c r="W80" s="11">
        <v>9640.6110000000008</v>
      </c>
      <c r="X80" s="11">
        <v>8795.8889999999992</v>
      </c>
      <c r="Y80" s="9">
        <v>7357</v>
      </c>
      <c r="Z80" s="11">
        <v>7111.6670000000004</v>
      </c>
      <c r="AA80" s="11">
        <v>6810.6670000000004</v>
      </c>
      <c r="AB80" s="11">
        <v>6553.8890000000001</v>
      </c>
      <c r="AC80" s="11">
        <v>6513.4440000000004</v>
      </c>
      <c r="AD80" s="11">
        <v>6354.4219999999996</v>
      </c>
      <c r="AE80" s="11">
        <v>6313.4290000000001</v>
      </c>
      <c r="AF80" s="9" t="s">
        <v>85</v>
      </c>
    </row>
    <row r="81" spans="1:32" ht="15" x14ac:dyDescent="0.25">
      <c r="A81" s="6" t="s">
        <v>20</v>
      </c>
      <c r="B81" s="6" t="s">
        <v>46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10">
        <v>1648.6110000000001</v>
      </c>
      <c r="N81" s="10">
        <v>1686.1110000000001</v>
      </c>
      <c r="O81" s="10">
        <v>1683.3330000000001</v>
      </c>
      <c r="P81" s="8">
        <v>1690</v>
      </c>
      <c r="Q81" s="10">
        <v>1668.056</v>
      </c>
      <c r="R81" s="10">
        <v>1691.944</v>
      </c>
      <c r="S81" s="10">
        <v>1737.5</v>
      </c>
      <c r="T81" s="10">
        <v>1757.778</v>
      </c>
      <c r="U81" s="10">
        <v>1796.6669999999999</v>
      </c>
      <c r="V81" s="10">
        <v>1893.3330000000001</v>
      </c>
      <c r="W81" s="10">
        <v>1450.278</v>
      </c>
      <c r="X81" s="10">
        <v>1493.3330000000001</v>
      </c>
      <c r="Y81" s="10">
        <v>1790.278</v>
      </c>
      <c r="Z81" s="10">
        <v>1989.444</v>
      </c>
      <c r="AA81" s="10">
        <v>2256.944</v>
      </c>
      <c r="AB81" s="10">
        <v>2206.6669999999999</v>
      </c>
      <c r="AC81" s="10">
        <v>2379.444</v>
      </c>
      <c r="AD81" s="10">
        <v>32082.813999999998</v>
      </c>
      <c r="AE81" s="10">
        <v>31476.249</v>
      </c>
      <c r="AF81" s="8" t="s">
        <v>85</v>
      </c>
    </row>
    <row r="82" spans="1:32" ht="15" x14ac:dyDescent="0.25">
      <c r="A82" s="6" t="s">
        <v>20</v>
      </c>
      <c r="B82" s="6" t="s">
        <v>47</v>
      </c>
      <c r="C82" s="9">
        <v>40027</v>
      </c>
      <c r="D82" s="9">
        <v>42506</v>
      </c>
      <c r="E82" s="9">
        <v>44920</v>
      </c>
      <c r="F82" s="9">
        <v>46342</v>
      </c>
      <c r="G82" s="9">
        <v>48115</v>
      </c>
      <c r="H82" s="9">
        <v>49688</v>
      </c>
      <c r="I82" s="9">
        <v>51398</v>
      </c>
      <c r="J82" s="9">
        <v>53711</v>
      </c>
      <c r="K82" s="9">
        <v>56075</v>
      </c>
      <c r="L82" s="9">
        <v>53898</v>
      </c>
      <c r="M82" s="9">
        <v>56595</v>
      </c>
      <c r="N82" s="9">
        <v>59236</v>
      </c>
      <c r="O82" s="9">
        <v>62830</v>
      </c>
      <c r="P82" s="9">
        <v>67426</v>
      </c>
      <c r="Q82" s="9">
        <v>69955</v>
      </c>
      <c r="R82" s="9">
        <v>73875</v>
      </c>
      <c r="S82" s="9">
        <v>78057</v>
      </c>
      <c r="T82" s="9">
        <v>79865</v>
      </c>
      <c r="U82" s="9">
        <v>82773</v>
      </c>
      <c r="V82" s="9">
        <v>84300</v>
      </c>
      <c r="W82" s="9">
        <v>85619</v>
      </c>
      <c r="X82" s="9">
        <v>86912</v>
      </c>
      <c r="Y82" s="9">
        <v>90279</v>
      </c>
      <c r="Z82" s="9">
        <v>88982</v>
      </c>
      <c r="AA82" s="9">
        <v>88489</v>
      </c>
      <c r="AB82" s="9">
        <v>92085</v>
      </c>
      <c r="AC82" s="9">
        <v>91736</v>
      </c>
      <c r="AD82" s="11">
        <v>93491.933999999994</v>
      </c>
      <c r="AE82" s="11">
        <v>94489.797999999995</v>
      </c>
      <c r="AF82" s="9" t="s">
        <v>85</v>
      </c>
    </row>
    <row r="83" spans="1:32" ht="15" x14ac:dyDescent="0.25">
      <c r="A83" s="6" t="s">
        <v>21</v>
      </c>
      <c r="B83" s="6" t="s">
        <v>42</v>
      </c>
      <c r="C83" s="10">
        <v>12822.928</v>
      </c>
      <c r="D83" s="10">
        <v>13562.183000000001</v>
      </c>
      <c r="E83" s="10">
        <v>10593.819</v>
      </c>
      <c r="F83" s="10">
        <v>8743.3670000000002</v>
      </c>
      <c r="G83" s="10">
        <v>8239.2999999999993</v>
      </c>
      <c r="H83" s="10">
        <v>7704.3580000000002</v>
      </c>
      <c r="I83" s="10">
        <v>6556.7830000000004</v>
      </c>
      <c r="J83" s="10">
        <v>6870.7169999999996</v>
      </c>
      <c r="K83" s="10">
        <v>6525.9579999999996</v>
      </c>
      <c r="L83" s="10">
        <v>6093.415</v>
      </c>
      <c r="M83" s="10">
        <v>5497.357</v>
      </c>
      <c r="N83" s="10">
        <v>5837.8190000000004</v>
      </c>
      <c r="O83" s="10">
        <v>6221.1790000000001</v>
      </c>
      <c r="P83" s="10">
        <v>6567.4080000000004</v>
      </c>
      <c r="Q83" s="10">
        <v>6934.1779999999999</v>
      </c>
      <c r="R83" s="10">
        <v>6914.9790000000003</v>
      </c>
      <c r="S83" s="10">
        <v>7394.3239999999996</v>
      </c>
      <c r="T83" s="10">
        <v>7947.1019999999999</v>
      </c>
      <c r="U83" s="10">
        <v>7093.7</v>
      </c>
      <c r="V83" s="10">
        <v>6663.5690000000004</v>
      </c>
      <c r="W83" s="10">
        <v>6952.4269999999997</v>
      </c>
      <c r="X83" s="10">
        <v>6474.5280000000002</v>
      </c>
      <c r="Y83" s="10">
        <v>7249.3360000000002</v>
      </c>
      <c r="Z83" s="10">
        <v>6983.183</v>
      </c>
      <c r="AA83" s="10">
        <v>7080.0190000000002</v>
      </c>
      <c r="AB83" s="10">
        <v>6818.7579999999998</v>
      </c>
      <c r="AC83" s="10">
        <v>6890.7110000000002</v>
      </c>
      <c r="AD83" s="10">
        <v>7059.5780000000004</v>
      </c>
      <c r="AE83" s="10">
        <v>6885.4870000000001</v>
      </c>
      <c r="AF83" s="10">
        <v>6617.1120000000001</v>
      </c>
    </row>
    <row r="84" spans="1:32" ht="15" x14ac:dyDescent="0.25">
      <c r="A84" s="6" t="s">
        <v>21</v>
      </c>
      <c r="B84" s="6" t="s">
        <v>43</v>
      </c>
      <c r="C84" s="11">
        <v>1011.9109999999999</v>
      </c>
      <c r="D84" s="11">
        <v>869.61099999999999</v>
      </c>
      <c r="E84" s="11">
        <v>308.31700000000001</v>
      </c>
      <c r="F84" s="11">
        <v>300.411</v>
      </c>
      <c r="G84" s="11">
        <v>980.28899999999999</v>
      </c>
      <c r="H84" s="11">
        <v>632.44399999999996</v>
      </c>
      <c r="I84" s="11">
        <v>608.72799999999995</v>
      </c>
      <c r="J84" s="11">
        <v>624.53899999999999</v>
      </c>
      <c r="K84" s="11">
        <v>624.53899999999999</v>
      </c>
      <c r="L84" s="11">
        <v>537.57799999999997</v>
      </c>
      <c r="M84" s="11">
        <v>403.18299999999999</v>
      </c>
      <c r="N84" s="11">
        <v>403.18299999999999</v>
      </c>
      <c r="O84" s="11">
        <v>379.46699999999998</v>
      </c>
      <c r="P84" s="11">
        <v>349.6</v>
      </c>
      <c r="Q84" s="11">
        <v>335.03300000000002</v>
      </c>
      <c r="R84" s="11">
        <v>269.483</v>
      </c>
      <c r="S84" s="11">
        <v>276.767</v>
      </c>
      <c r="T84" s="11">
        <v>269.483</v>
      </c>
      <c r="U84" s="11">
        <v>233.06700000000001</v>
      </c>
      <c r="V84" s="11">
        <v>174.8</v>
      </c>
      <c r="W84" s="11">
        <v>247.63300000000001</v>
      </c>
      <c r="X84" s="11">
        <v>218.5</v>
      </c>
      <c r="Y84" s="11">
        <v>109.25</v>
      </c>
      <c r="Z84" s="11">
        <v>126.983</v>
      </c>
      <c r="AA84" s="11">
        <v>93.962999999999994</v>
      </c>
      <c r="AB84" s="11">
        <v>73.058000000000007</v>
      </c>
      <c r="AC84" s="11">
        <v>66.92</v>
      </c>
      <c r="AD84" s="11">
        <v>41.97</v>
      </c>
      <c r="AE84" s="11">
        <v>34.250999999999998</v>
      </c>
      <c r="AF84" s="11">
        <v>24.872</v>
      </c>
    </row>
    <row r="85" spans="1:32" ht="15" x14ac:dyDescent="0.25">
      <c r="A85" s="6" t="s">
        <v>21</v>
      </c>
      <c r="B85" s="6" t="s">
        <v>44</v>
      </c>
      <c r="C85" s="8">
        <v>1065</v>
      </c>
      <c r="D85" s="8">
        <v>1130</v>
      </c>
      <c r="E85" s="8">
        <v>1158</v>
      </c>
      <c r="F85" s="8">
        <v>511</v>
      </c>
      <c r="G85" s="10">
        <v>409.75</v>
      </c>
      <c r="H85" s="8">
        <v>515</v>
      </c>
      <c r="I85" s="10">
        <v>508.5</v>
      </c>
      <c r="J85" s="10">
        <v>425.25</v>
      </c>
      <c r="K85" s="10">
        <v>490.25</v>
      </c>
      <c r="L85" s="8">
        <v>527</v>
      </c>
      <c r="M85" s="10">
        <v>514.25</v>
      </c>
      <c r="N85" s="10">
        <v>552.5</v>
      </c>
      <c r="O85" s="10">
        <v>812.25</v>
      </c>
      <c r="P85" s="10">
        <v>868.75</v>
      </c>
      <c r="Q85" s="10">
        <v>1043.75</v>
      </c>
      <c r="R85" s="8">
        <v>1090</v>
      </c>
      <c r="S85" s="10">
        <v>1183.25</v>
      </c>
      <c r="T85" s="8">
        <v>1330</v>
      </c>
      <c r="U85" s="8">
        <v>1341</v>
      </c>
      <c r="V85" s="10">
        <v>1298.25</v>
      </c>
      <c r="W85" s="8">
        <v>1344</v>
      </c>
      <c r="X85" s="10">
        <v>1214.25</v>
      </c>
      <c r="Y85" s="10">
        <v>1139.5</v>
      </c>
      <c r="Z85" s="10">
        <v>972.75</v>
      </c>
      <c r="AA85" s="8">
        <v>1054</v>
      </c>
      <c r="AB85" s="10">
        <v>995.25</v>
      </c>
      <c r="AC85" s="10">
        <v>1094.99</v>
      </c>
      <c r="AD85" s="10">
        <v>1175.2439999999999</v>
      </c>
      <c r="AE85" s="10">
        <v>1221.4870000000001</v>
      </c>
      <c r="AF85" s="10">
        <v>1281.5219999999999</v>
      </c>
    </row>
    <row r="86" spans="1:32" ht="15" x14ac:dyDescent="0.25">
      <c r="A86" s="6" t="s">
        <v>21</v>
      </c>
      <c r="B86" s="6" t="s">
        <v>45</v>
      </c>
      <c r="C86" s="11">
        <v>2609.0810000000001</v>
      </c>
      <c r="D86" s="11">
        <v>3551.2750000000001</v>
      </c>
      <c r="E86" s="11">
        <v>2293.431</v>
      </c>
      <c r="F86" s="11">
        <v>2684.3330000000001</v>
      </c>
      <c r="G86" s="11">
        <v>1214.269</v>
      </c>
      <c r="H86" s="11">
        <v>689.53099999999995</v>
      </c>
      <c r="I86" s="11">
        <v>686.48900000000003</v>
      </c>
      <c r="J86" s="11">
        <v>514.03599999999994</v>
      </c>
      <c r="K86" s="11">
        <v>470.05</v>
      </c>
      <c r="L86" s="11">
        <v>572.64499999999998</v>
      </c>
      <c r="M86" s="11">
        <v>465.596</v>
      </c>
      <c r="N86" s="11">
        <v>549.61099999999999</v>
      </c>
      <c r="O86" s="11">
        <v>538.29600000000005</v>
      </c>
      <c r="P86" s="11">
        <v>630.447</v>
      </c>
      <c r="Q86" s="11">
        <v>641.56100000000004</v>
      </c>
      <c r="R86" s="11">
        <v>523.49599999999998</v>
      </c>
      <c r="S86" s="11">
        <v>645.25199999999995</v>
      </c>
      <c r="T86" s="11">
        <v>532.49300000000005</v>
      </c>
      <c r="U86" s="11">
        <v>448.286</v>
      </c>
      <c r="V86" s="11">
        <v>438.28300000000002</v>
      </c>
      <c r="W86" s="11">
        <v>414.678</v>
      </c>
      <c r="X86" s="11">
        <v>367.55599999999998</v>
      </c>
      <c r="Y86" s="11">
        <v>497.822</v>
      </c>
      <c r="Z86" s="11">
        <v>521.83900000000006</v>
      </c>
      <c r="AA86" s="11">
        <v>569.48599999999999</v>
      </c>
      <c r="AB86" s="11">
        <v>604.89400000000001</v>
      </c>
      <c r="AC86" s="11">
        <v>417.74400000000003</v>
      </c>
      <c r="AD86" s="11">
        <v>420.68299999999999</v>
      </c>
      <c r="AE86" s="11">
        <v>437.82</v>
      </c>
      <c r="AF86" s="11">
        <v>322.14299999999997</v>
      </c>
    </row>
    <row r="87" spans="1:32" ht="15" x14ac:dyDescent="0.25">
      <c r="A87" s="6" t="s">
        <v>21</v>
      </c>
      <c r="B87" s="6" t="s">
        <v>46</v>
      </c>
      <c r="C87" s="10">
        <v>1215.278</v>
      </c>
      <c r="D87" s="8">
        <v>1225</v>
      </c>
      <c r="E87" s="10">
        <v>1231.944</v>
      </c>
      <c r="F87" s="8">
        <v>1235</v>
      </c>
      <c r="G87" s="10">
        <v>1241.3889999999999</v>
      </c>
      <c r="H87" s="10">
        <v>1246.944</v>
      </c>
      <c r="I87" s="10">
        <v>1109.1669999999999</v>
      </c>
      <c r="J87" s="10">
        <v>1027.778</v>
      </c>
      <c r="K87" s="10">
        <v>888.88900000000001</v>
      </c>
      <c r="L87" s="10">
        <v>1146.944</v>
      </c>
      <c r="M87" s="10">
        <v>911.94399999999996</v>
      </c>
      <c r="N87" s="10">
        <v>1040.556</v>
      </c>
      <c r="O87" s="10">
        <v>1026.944</v>
      </c>
      <c r="P87" s="10">
        <v>1069.1669999999999</v>
      </c>
      <c r="Q87" s="10">
        <v>1249.1669999999999</v>
      </c>
      <c r="R87" s="10">
        <v>1219.722</v>
      </c>
      <c r="S87" s="10">
        <v>1287.778</v>
      </c>
      <c r="T87" s="10">
        <v>1499.1669999999999</v>
      </c>
      <c r="U87" s="10">
        <v>895.27800000000002</v>
      </c>
      <c r="V87" s="10">
        <v>893.05600000000004</v>
      </c>
      <c r="W87" s="10">
        <v>939.17200000000003</v>
      </c>
      <c r="X87" s="10">
        <v>807.22199999999998</v>
      </c>
      <c r="Y87" s="10">
        <v>1100.556</v>
      </c>
      <c r="Z87" s="10">
        <v>1113.6110000000001</v>
      </c>
      <c r="AA87" s="10">
        <v>1009.167</v>
      </c>
      <c r="AB87" s="10">
        <v>968.88900000000001</v>
      </c>
      <c r="AC87" s="10">
        <v>932.22199999999998</v>
      </c>
      <c r="AD87" s="10">
        <v>999.39700000000005</v>
      </c>
      <c r="AE87" s="10">
        <v>827.69200000000001</v>
      </c>
      <c r="AF87" s="10">
        <v>687.63300000000004</v>
      </c>
    </row>
    <row r="88" spans="1:32" ht="15" x14ac:dyDescent="0.25">
      <c r="A88" s="6" t="s">
        <v>21</v>
      </c>
      <c r="B88" s="6" t="s">
        <v>47</v>
      </c>
      <c r="C88" s="9">
        <v>1890</v>
      </c>
      <c r="D88" s="9">
        <v>1946</v>
      </c>
      <c r="E88" s="9">
        <v>1536</v>
      </c>
      <c r="F88" s="9">
        <v>1561</v>
      </c>
      <c r="G88" s="9">
        <v>1463</v>
      </c>
      <c r="H88" s="9">
        <v>1441</v>
      </c>
      <c r="I88" s="9">
        <v>1275</v>
      </c>
      <c r="J88" s="9">
        <v>1213</v>
      </c>
      <c r="K88" s="9">
        <v>1575</v>
      </c>
      <c r="L88" s="9">
        <v>1553</v>
      </c>
      <c r="M88" s="9">
        <v>1546</v>
      </c>
      <c r="N88" s="9">
        <v>1466</v>
      </c>
      <c r="O88" s="9">
        <v>1727</v>
      </c>
      <c r="P88" s="9">
        <v>1865</v>
      </c>
      <c r="Q88" s="9">
        <v>1988</v>
      </c>
      <c r="R88" s="9">
        <v>2142</v>
      </c>
      <c r="S88" s="9">
        <v>2331</v>
      </c>
      <c r="T88" s="9">
        <v>2704</v>
      </c>
      <c r="U88" s="9">
        <v>2628</v>
      </c>
      <c r="V88" s="9">
        <v>2335</v>
      </c>
      <c r="W88" s="9">
        <v>2420</v>
      </c>
      <c r="X88" s="9">
        <v>2487</v>
      </c>
      <c r="Y88" s="9">
        <v>2798</v>
      </c>
      <c r="Z88" s="9">
        <v>2703</v>
      </c>
      <c r="AA88" s="9">
        <v>2882</v>
      </c>
      <c r="AB88" s="9">
        <v>2725</v>
      </c>
      <c r="AC88" s="9">
        <v>2733</v>
      </c>
      <c r="AD88" s="11">
        <v>2764.703</v>
      </c>
      <c r="AE88" s="11">
        <v>2856.0070000000001</v>
      </c>
      <c r="AF88" s="11">
        <v>2848.3890000000001</v>
      </c>
    </row>
    <row r="89" spans="1:32" ht="15" x14ac:dyDescent="0.25">
      <c r="A89" s="6" t="s">
        <v>22</v>
      </c>
      <c r="B89" s="6" t="s">
        <v>42</v>
      </c>
      <c r="C89" s="10">
        <v>19927.316999999999</v>
      </c>
      <c r="D89" s="10">
        <v>22355.102999999999</v>
      </c>
      <c r="E89" s="10">
        <v>11794.2</v>
      </c>
      <c r="F89" s="10">
        <v>8382.2109999999993</v>
      </c>
      <c r="G89" s="10">
        <v>9177.2060000000001</v>
      </c>
      <c r="H89" s="10">
        <v>8030.3310000000001</v>
      </c>
      <c r="I89" s="10">
        <v>7169.4579999999996</v>
      </c>
      <c r="J89" s="10">
        <v>6847.2169999999996</v>
      </c>
      <c r="K89" s="10">
        <v>6295.5889999999999</v>
      </c>
      <c r="L89" s="10">
        <v>6167.8140000000003</v>
      </c>
      <c r="M89" s="10">
        <v>5389.9030000000002</v>
      </c>
      <c r="N89" s="10">
        <v>5476.7129999999997</v>
      </c>
      <c r="O89" s="10">
        <v>5685.558</v>
      </c>
      <c r="P89" s="10">
        <v>6034.0240000000003</v>
      </c>
      <c r="Q89" s="10">
        <v>6299.7359999999999</v>
      </c>
      <c r="R89" s="10">
        <v>6536.0219999999999</v>
      </c>
      <c r="S89" s="10">
        <v>7065.5389999999998</v>
      </c>
      <c r="T89" s="10">
        <v>7323.3810000000003</v>
      </c>
      <c r="U89" s="10">
        <v>7026.6490000000003</v>
      </c>
      <c r="V89" s="10">
        <v>6870.8540000000003</v>
      </c>
      <c r="W89" s="10">
        <v>6986.1360000000004</v>
      </c>
      <c r="X89" s="10">
        <v>6791.4709999999995</v>
      </c>
      <c r="Y89" s="10">
        <v>7095.0420000000004</v>
      </c>
      <c r="Z89" s="10">
        <v>6896.8530000000001</v>
      </c>
      <c r="AA89" s="10">
        <v>6811.317</v>
      </c>
      <c r="AB89" s="10">
        <v>6686.3559999999998</v>
      </c>
      <c r="AC89" s="10">
        <v>7007.6809999999996</v>
      </c>
      <c r="AD89" s="10">
        <v>7371.8720000000003</v>
      </c>
      <c r="AE89" s="10">
        <v>7573.19</v>
      </c>
      <c r="AF89" s="10">
        <v>7288.6</v>
      </c>
    </row>
    <row r="90" spans="1:32" ht="15" x14ac:dyDescent="0.25">
      <c r="A90" s="6" t="s">
        <v>22</v>
      </c>
      <c r="B90" s="6" t="s">
        <v>43</v>
      </c>
      <c r="C90" s="11">
        <v>3433.067</v>
      </c>
      <c r="D90" s="11">
        <v>4088.9780000000001</v>
      </c>
      <c r="E90" s="11">
        <v>2163.1109999999999</v>
      </c>
      <c r="F90" s="11">
        <v>2121.2440000000001</v>
      </c>
      <c r="G90" s="11">
        <v>2002.6220000000001</v>
      </c>
      <c r="H90" s="11">
        <v>1842.133</v>
      </c>
      <c r="I90" s="11">
        <v>1458.356</v>
      </c>
      <c r="J90" s="11">
        <v>1015.261</v>
      </c>
      <c r="K90" s="11">
        <v>1030.9639999999999</v>
      </c>
      <c r="L90" s="11">
        <v>748.94399999999996</v>
      </c>
      <c r="M90" s="11">
        <v>521.23900000000003</v>
      </c>
      <c r="N90" s="11">
        <v>430.70400000000001</v>
      </c>
      <c r="O90" s="11">
        <v>504.55599999999998</v>
      </c>
      <c r="P90" s="11">
        <v>510.863</v>
      </c>
      <c r="Q90" s="11">
        <v>491.94200000000001</v>
      </c>
      <c r="R90" s="11">
        <v>575.76400000000001</v>
      </c>
      <c r="S90" s="11">
        <v>777.58600000000001</v>
      </c>
      <c r="T90" s="11">
        <v>567.625</v>
      </c>
      <c r="U90" s="11">
        <v>408.34</v>
      </c>
      <c r="V90" s="11">
        <v>507.37099999999998</v>
      </c>
      <c r="W90" s="11">
        <v>502.67500000000001</v>
      </c>
      <c r="X90" s="11">
        <v>592.44000000000005</v>
      </c>
      <c r="Y90" s="11">
        <v>362.84399999999999</v>
      </c>
      <c r="Z90" s="11">
        <v>439.6</v>
      </c>
      <c r="AA90" s="11">
        <v>376.8</v>
      </c>
      <c r="AB90" s="11">
        <v>300.04399999999998</v>
      </c>
      <c r="AC90" s="11">
        <v>369.822</v>
      </c>
      <c r="AD90" s="11">
        <v>383.64400000000001</v>
      </c>
      <c r="AE90" s="11">
        <v>385.10599999999999</v>
      </c>
      <c r="AF90" s="11">
        <v>332.07499999999999</v>
      </c>
    </row>
    <row r="91" spans="1:32" ht="15" x14ac:dyDescent="0.25">
      <c r="A91" s="6" t="s">
        <v>22</v>
      </c>
      <c r="B91" s="6" t="s">
        <v>44</v>
      </c>
      <c r="C91" s="10">
        <v>3564.25</v>
      </c>
      <c r="D91" s="10">
        <v>3712.5</v>
      </c>
      <c r="E91" s="10">
        <v>1653.5</v>
      </c>
      <c r="F91" s="8">
        <v>588</v>
      </c>
      <c r="G91" s="10">
        <v>826.25</v>
      </c>
      <c r="H91" s="8">
        <v>922</v>
      </c>
      <c r="I91" s="10">
        <v>497.25</v>
      </c>
      <c r="J91" s="10">
        <v>541.5</v>
      </c>
      <c r="K91" s="8">
        <v>314</v>
      </c>
      <c r="L91" s="10">
        <v>494.75</v>
      </c>
      <c r="M91" s="10">
        <v>361.75</v>
      </c>
      <c r="N91" s="10">
        <v>394.5</v>
      </c>
      <c r="O91" s="10">
        <v>447.5</v>
      </c>
      <c r="P91" s="10">
        <v>465.25</v>
      </c>
      <c r="Q91" s="10">
        <v>603.75</v>
      </c>
      <c r="R91" s="10">
        <v>588.25</v>
      </c>
      <c r="S91" s="8">
        <v>626</v>
      </c>
      <c r="T91" s="10">
        <v>837.25</v>
      </c>
      <c r="U91" s="8">
        <v>798</v>
      </c>
      <c r="V91" s="10">
        <v>722.75</v>
      </c>
      <c r="W91" s="10">
        <v>772.25</v>
      </c>
      <c r="X91" s="10">
        <v>699.5</v>
      </c>
      <c r="Y91" s="10">
        <v>735.75</v>
      </c>
      <c r="Z91" s="8">
        <v>735</v>
      </c>
      <c r="AA91" s="10">
        <v>626.75</v>
      </c>
      <c r="AB91" s="10">
        <v>715.25</v>
      </c>
      <c r="AC91" s="10">
        <v>761.5</v>
      </c>
      <c r="AD91" s="10">
        <v>800.76</v>
      </c>
      <c r="AE91" s="10">
        <v>850.24400000000003</v>
      </c>
      <c r="AF91" s="10">
        <v>844.26700000000005</v>
      </c>
    </row>
    <row r="92" spans="1:32" ht="15" x14ac:dyDescent="0.25">
      <c r="A92" s="6" t="s">
        <v>22</v>
      </c>
      <c r="B92" s="6" t="s">
        <v>45</v>
      </c>
      <c r="C92" s="11">
        <v>4236.4359999999997</v>
      </c>
      <c r="D92" s="11">
        <v>4500.2860000000001</v>
      </c>
      <c r="E92" s="11">
        <v>1344.2080000000001</v>
      </c>
      <c r="F92" s="11">
        <v>1038.175</v>
      </c>
      <c r="G92" s="11">
        <v>1302.261</v>
      </c>
      <c r="H92" s="11">
        <v>1149.914</v>
      </c>
      <c r="I92" s="11">
        <v>831.36699999999996</v>
      </c>
      <c r="J92" s="11">
        <v>528.96900000000005</v>
      </c>
      <c r="K92" s="11">
        <v>446.05799999999999</v>
      </c>
      <c r="L92" s="11">
        <v>385.94200000000001</v>
      </c>
      <c r="M92" s="11">
        <v>208.24700000000001</v>
      </c>
      <c r="N92" s="11">
        <v>128.17500000000001</v>
      </c>
      <c r="O92" s="11">
        <v>140.83600000000001</v>
      </c>
      <c r="P92" s="11">
        <v>115.967</v>
      </c>
      <c r="Q92" s="11">
        <v>81.628</v>
      </c>
      <c r="R92" s="11">
        <v>83.427999999999997</v>
      </c>
      <c r="S92" s="11">
        <v>71.543999999999997</v>
      </c>
      <c r="T92" s="11">
        <v>71.042000000000002</v>
      </c>
      <c r="U92" s="11">
        <v>82.075000000000003</v>
      </c>
      <c r="V92" s="11">
        <v>35.055999999999997</v>
      </c>
      <c r="W92" s="11">
        <v>46.939</v>
      </c>
      <c r="X92" s="11">
        <v>71.796999999999997</v>
      </c>
      <c r="Y92" s="11">
        <v>35.892000000000003</v>
      </c>
      <c r="Z92" s="11">
        <v>48.786000000000001</v>
      </c>
      <c r="AA92" s="11">
        <v>60.75</v>
      </c>
      <c r="AB92" s="11">
        <v>23.811</v>
      </c>
      <c r="AC92" s="11">
        <v>36.518999999999998</v>
      </c>
      <c r="AD92" s="11">
        <v>36.667000000000002</v>
      </c>
      <c r="AE92" s="11">
        <v>20.753</v>
      </c>
      <c r="AF92" s="11">
        <v>26.704000000000001</v>
      </c>
    </row>
    <row r="93" spans="1:32" ht="15" x14ac:dyDescent="0.25">
      <c r="A93" s="6" t="s">
        <v>22</v>
      </c>
      <c r="B93" s="6" t="s">
        <v>46</v>
      </c>
      <c r="C93" s="10">
        <v>471.94400000000002</v>
      </c>
      <c r="D93" s="10">
        <v>389.44400000000002</v>
      </c>
      <c r="E93" s="10">
        <v>336.66699999999997</v>
      </c>
      <c r="F93" s="10">
        <v>258.88900000000001</v>
      </c>
      <c r="G93" s="10">
        <v>409.72199999999998</v>
      </c>
      <c r="H93" s="10">
        <v>306.66699999999997</v>
      </c>
      <c r="I93" s="10">
        <v>387.77800000000002</v>
      </c>
      <c r="J93" s="10">
        <v>339.72199999999998</v>
      </c>
      <c r="K93" s="10">
        <v>387.5</v>
      </c>
      <c r="L93" s="10">
        <v>501.94400000000002</v>
      </c>
      <c r="M93" s="10">
        <v>473.05599999999998</v>
      </c>
      <c r="N93" s="10">
        <v>461.38900000000001</v>
      </c>
      <c r="O93" s="10">
        <v>462.22199999999998</v>
      </c>
      <c r="P93" s="10">
        <v>400.27800000000002</v>
      </c>
      <c r="Q93" s="10">
        <v>363.61099999999999</v>
      </c>
      <c r="R93" s="10">
        <v>368.95800000000003</v>
      </c>
      <c r="S93" s="10">
        <v>363.68099999999998</v>
      </c>
      <c r="T93" s="10">
        <v>346.18099999999998</v>
      </c>
      <c r="U93" s="10">
        <v>366.55599999999998</v>
      </c>
      <c r="V93" s="10">
        <v>356.33300000000003</v>
      </c>
      <c r="W93" s="10">
        <v>368.77800000000002</v>
      </c>
      <c r="X93" s="8">
        <v>401</v>
      </c>
      <c r="Y93" s="10">
        <v>411.61099999999999</v>
      </c>
      <c r="Z93" s="10">
        <v>435.22199999999998</v>
      </c>
      <c r="AA93" s="10">
        <v>445.77800000000002</v>
      </c>
      <c r="AB93" s="10">
        <v>445.72199999999998</v>
      </c>
      <c r="AC93" s="10">
        <v>464.61099999999999</v>
      </c>
      <c r="AD93" s="10">
        <v>413.28899999999999</v>
      </c>
      <c r="AE93" s="10">
        <v>441.96699999999998</v>
      </c>
      <c r="AF93" s="10">
        <v>434.94400000000002</v>
      </c>
    </row>
    <row r="94" spans="1:32" ht="15" x14ac:dyDescent="0.25">
      <c r="A94" s="6" t="s">
        <v>22</v>
      </c>
      <c r="B94" s="6" t="s">
        <v>47</v>
      </c>
      <c r="C94" s="9">
        <v>1882</v>
      </c>
      <c r="D94" s="9">
        <v>2012</v>
      </c>
      <c r="E94" s="9">
        <v>1783</v>
      </c>
      <c r="F94" s="9">
        <v>1575</v>
      </c>
      <c r="G94" s="9">
        <v>1499</v>
      </c>
      <c r="H94" s="9">
        <v>1489</v>
      </c>
      <c r="I94" s="9">
        <v>1620</v>
      </c>
      <c r="J94" s="9">
        <v>1724</v>
      </c>
      <c r="K94" s="9">
        <v>1895</v>
      </c>
      <c r="L94" s="9">
        <v>1949</v>
      </c>
      <c r="M94" s="9">
        <v>1872</v>
      </c>
      <c r="N94" s="9">
        <v>1995</v>
      </c>
      <c r="O94" s="9">
        <v>2096</v>
      </c>
      <c r="P94" s="9">
        <v>2375</v>
      </c>
      <c r="Q94" s="9">
        <v>2543</v>
      </c>
      <c r="R94" s="9">
        <v>2686</v>
      </c>
      <c r="S94" s="9">
        <v>2836</v>
      </c>
      <c r="T94" s="9">
        <v>3012</v>
      </c>
      <c r="U94" s="9">
        <v>3240</v>
      </c>
      <c r="V94" s="9">
        <v>2955</v>
      </c>
      <c r="W94" s="9">
        <v>2839</v>
      </c>
      <c r="X94" s="9">
        <v>2953</v>
      </c>
      <c r="Y94" s="9">
        <v>3114</v>
      </c>
      <c r="Z94" s="9">
        <v>3130</v>
      </c>
      <c r="AA94" s="9">
        <v>3218</v>
      </c>
      <c r="AB94" s="9">
        <v>3110</v>
      </c>
      <c r="AC94" s="9">
        <v>3280</v>
      </c>
      <c r="AD94" s="11">
        <v>3307.3</v>
      </c>
      <c r="AE94" s="11">
        <v>3436.5</v>
      </c>
      <c r="AF94" s="11">
        <v>3543.2</v>
      </c>
    </row>
    <row r="95" spans="1:32" ht="15" x14ac:dyDescent="0.25">
      <c r="A95" s="6" t="s">
        <v>23</v>
      </c>
      <c r="B95" s="6" t="s">
        <v>42</v>
      </c>
      <c r="C95" s="8">
        <v>636</v>
      </c>
      <c r="D95" s="8">
        <v>687</v>
      </c>
      <c r="E95" s="8">
        <v>711</v>
      </c>
      <c r="F95" s="8">
        <v>775</v>
      </c>
      <c r="G95" s="8">
        <v>781</v>
      </c>
      <c r="H95" s="8">
        <v>818</v>
      </c>
      <c r="I95" s="8">
        <v>865</v>
      </c>
      <c r="J95" s="8">
        <v>865</v>
      </c>
      <c r="K95" s="10">
        <v>950.55600000000004</v>
      </c>
      <c r="L95" s="10">
        <v>992.11099999999999</v>
      </c>
      <c r="M95" s="10">
        <v>4223.692</v>
      </c>
      <c r="N95" s="10">
        <v>4276.6109999999999</v>
      </c>
      <c r="O95" s="10">
        <v>4044.4279999999999</v>
      </c>
      <c r="P95" s="10">
        <v>4573.7719999999999</v>
      </c>
      <c r="Q95" s="10">
        <v>4316.4269999999997</v>
      </c>
      <c r="R95" s="10">
        <v>4270.4639999999999</v>
      </c>
      <c r="S95" s="10">
        <v>4277.3090000000002</v>
      </c>
      <c r="T95" s="10">
        <v>4282.1239999999998</v>
      </c>
      <c r="U95" s="10">
        <v>4494.62</v>
      </c>
      <c r="V95" s="10">
        <v>4371.6030000000001</v>
      </c>
      <c r="W95" s="10">
        <v>4932.7349999999997</v>
      </c>
      <c r="X95" s="10">
        <v>4100.4650000000001</v>
      </c>
      <c r="Y95" s="10">
        <v>4611.607</v>
      </c>
      <c r="Z95" s="10">
        <v>4775.4799999999996</v>
      </c>
      <c r="AA95" s="10">
        <v>4196.4589999999998</v>
      </c>
      <c r="AB95" s="10">
        <v>4615.6679999999997</v>
      </c>
      <c r="AC95" s="10">
        <v>4653.8230000000003</v>
      </c>
      <c r="AD95" s="10">
        <v>5294.8360000000002</v>
      </c>
      <c r="AE95" s="10">
        <v>5563.3829999999998</v>
      </c>
      <c r="AF95" s="10">
        <v>6174.9229999999998</v>
      </c>
    </row>
    <row r="96" spans="1:32" ht="15" x14ac:dyDescent="0.25">
      <c r="A96" s="6" t="s">
        <v>23</v>
      </c>
      <c r="B96" s="6" t="s">
        <v>43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</row>
    <row r="97" spans="1:32" ht="15" x14ac:dyDescent="0.25">
      <c r="A97" s="6" t="s">
        <v>23</v>
      </c>
      <c r="B97" s="6" t="s">
        <v>44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10">
        <v>1727.329</v>
      </c>
      <c r="N97" s="10">
        <v>1250.44</v>
      </c>
      <c r="O97" s="10">
        <v>1364.039</v>
      </c>
      <c r="P97" s="10">
        <v>1459.0740000000001</v>
      </c>
      <c r="Q97" s="10">
        <v>1290.9780000000001</v>
      </c>
      <c r="R97" s="10">
        <v>1136.3720000000001</v>
      </c>
      <c r="S97" s="10">
        <v>1382.742</v>
      </c>
      <c r="T97" s="10">
        <v>1199.8389999999999</v>
      </c>
      <c r="U97" s="10">
        <v>1449.992</v>
      </c>
      <c r="V97" s="10">
        <v>1464.905</v>
      </c>
      <c r="W97" s="10">
        <v>1585.992</v>
      </c>
      <c r="X97" s="10">
        <v>949.68299999999999</v>
      </c>
      <c r="Y97" s="10">
        <v>1402.2860000000001</v>
      </c>
      <c r="Z97" s="10">
        <v>1365.35</v>
      </c>
      <c r="AA97" s="10">
        <v>1131.471</v>
      </c>
      <c r="AB97" s="10">
        <v>1204.2660000000001</v>
      </c>
      <c r="AC97" s="10">
        <v>1357.5650000000001</v>
      </c>
      <c r="AD97" s="10">
        <v>1046.2670000000001</v>
      </c>
      <c r="AE97" s="10">
        <v>1183.93</v>
      </c>
      <c r="AF97" s="10">
        <v>1244.9280000000001</v>
      </c>
    </row>
    <row r="98" spans="1:32" ht="15" x14ac:dyDescent="0.25">
      <c r="A98" s="6" t="s">
        <v>23</v>
      </c>
      <c r="B98" s="6" t="s">
        <v>45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11">
        <v>704.66099999999994</v>
      </c>
      <c r="N98" s="11">
        <v>879.33299999999997</v>
      </c>
      <c r="O98" s="11">
        <v>812.58500000000004</v>
      </c>
      <c r="P98" s="11">
        <v>734.74300000000005</v>
      </c>
      <c r="Q98" s="11">
        <v>736.01700000000005</v>
      </c>
      <c r="R98" s="11">
        <v>667.03800000000001</v>
      </c>
      <c r="S98" s="11">
        <v>393.98899999999998</v>
      </c>
      <c r="T98" s="11">
        <v>373.00599999999997</v>
      </c>
      <c r="U98" s="11">
        <v>290.96300000000002</v>
      </c>
      <c r="V98" s="11">
        <v>370.09300000000002</v>
      </c>
      <c r="W98" s="11">
        <v>668.18600000000004</v>
      </c>
      <c r="X98" s="11">
        <v>531.80700000000002</v>
      </c>
      <c r="Y98" s="11">
        <v>578.09100000000001</v>
      </c>
      <c r="Z98" s="11">
        <v>692.53399999999999</v>
      </c>
      <c r="AA98" s="11">
        <v>631.03800000000001</v>
      </c>
      <c r="AB98" s="11">
        <v>892.39800000000002</v>
      </c>
      <c r="AC98" s="11">
        <v>881.98299999999995</v>
      </c>
      <c r="AD98" s="11">
        <v>1314.473</v>
      </c>
      <c r="AE98" s="11">
        <v>1328.655</v>
      </c>
      <c r="AF98" s="11">
        <v>1652.165</v>
      </c>
    </row>
    <row r="99" spans="1:32" ht="15" x14ac:dyDescent="0.25">
      <c r="A99" s="6" t="s">
        <v>23</v>
      </c>
      <c r="B99" s="6" t="s">
        <v>46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10">
        <v>0.55600000000000005</v>
      </c>
      <c r="L99" s="10">
        <v>0.83299999999999996</v>
      </c>
      <c r="M99" s="10">
        <v>4.5369999999999999</v>
      </c>
      <c r="N99" s="10">
        <v>6.8929999999999998</v>
      </c>
      <c r="O99" s="10">
        <v>7.1769999999999996</v>
      </c>
      <c r="P99" s="10">
        <v>7.8849999999999998</v>
      </c>
      <c r="Q99" s="10">
        <v>7.5430000000000001</v>
      </c>
      <c r="R99" s="10">
        <v>7.1849999999999996</v>
      </c>
      <c r="S99" s="10">
        <v>7.0960000000000001</v>
      </c>
      <c r="T99" s="10">
        <v>6.9420000000000002</v>
      </c>
      <c r="U99" s="10">
        <v>8.5009999999999994</v>
      </c>
      <c r="V99" s="10">
        <v>10.727</v>
      </c>
      <c r="W99" s="10">
        <v>9.3759999999999994</v>
      </c>
      <c r="X99" s="10">
        <v>9.9600000000000009</v>
      </c>
      <c r="Y99" s="10">
        <v>10.914999999999999</v>
      </c>
      <c r="Z99" s="10">
        <v>14.974</v>
      </c>
      <c r="AA99" s="10">
        <v>17.207999999999998</v>
      </c>
      <c r="AB99" s="10">
        <v>13.351000000000001</v>
      </c>
      <c r="AC99" s="10">
        <v>21.82</v>
      </c>
      <c r="AD99" s="10">
        <v>12.429</v>
      </c>
      <c r="AE99" s="10">
        <v>11.023999999999999</v>
      </c>
      <c r="AF99" s="10">
        <v>12.053000000000001</v>
      </c>
    </row>
    <row r="100" spans="1:32" ht="15" x14ac:dyDescent="0.25">
      <c r="A100" s="6" t="s">
        <v>23</v>
      </c>
      <c r="B100" s="6" t="s">
        <v>47</v>
      </c>
      <c r="C100" s="9">
        <v>636</v>
      </c>
      <c r="D100" s="9">
        <v>687</v>
      </c>
      <c r="E100" s="9">
        <v>711</v>
      </c>
      <c r="F100" s="9">
        <v>775</v>
      </c>
      <c r="G100" s="9">
        <v>781</v>
      </c>
      <c r="H100" s="9">
        <v>818</v>
      </c>
      <c r="I100" s="9">
        <v>865</v>
      </c>
      <c r="J100" s="9">
        <v>865</v>
      </c>
      <c r="K100" s="9">
        <v>950</v>
      </c>
      <c r="L100" s="9">
        <v>991</v>
      </c>
      <c r="M100" s="11">
        <v>1647.194</v>
      </c>
      <c r="N100" s="11">
        <v>1967.0730000000001</v>
      </c>
      <c r="O100" s="11">
        <v>1560.481</v>
      </c>
      <c r="P100" s="11">
        <v>1692.502</v>
      </c>
      <c r="Q100" s="11">
        <v>1580.412</v>
      </c>
      <c r="R100" s="11">
        <v>1750.8389999999999</v>
      </c>
      <c r="S100" s="11">
        <v>1777.163</v>
      </c>
      <c r="T100" s="11">
        <v>2126.0250000000001</v>
      </c>
      <c r="U100" s="11">
        <v>2076.7939999999999</v>
      </c>
      <c r="V100" s="11">
        <v>1962.146</v>
      </c>
      <c r="W100" s="11">
        <v>1993.5340000000001</v>
      </c>
      <c r="X100" s="11">
        <v>1880.5709999999999</v>
      </c>
      <c r="Y100" s="11">
        <v>1946.136</v>
      </c>
      <c r="Z100" s="11">
        <v>1992.5170000000001</v>
      </c>
      <c r="AA100" s="11">
        <v>1925.617</v>
      </c>
      <c r="AB100" s="11">
        <v>1913.519</v>
      </c>
      <c r="AC100" s="11">
        <v>1786.87</v>
      </c>
      <c r="AD100" s="11">
        <v>2241.3739999999998</v>
      </c>
      <c r="AE100" s="11">
        <v>2266.7049999999999</v>
      </c>
      <c r="AF100" s="11">
        <v>2278.8919999999998</v>
      </c>
    </row>
    <row r="101" spans="1:32" ht="15" x14ac:dyDescent="0.25">
      <c r="A101" s="6" t="s">
        <v>24</v>
      </c>
      <c r="B101" s="6" t="s">
        <v>42</v>
      </c>
      <c r="C101" s="10">
        <v>23516.486000000001</v>
      </c>
      <c r="D101" s="10">
        <v>27900.504000000001</v>
      </c>
      <c r="E101" s="10">
        <v>23123.067999999999</v>
      </c>
      <c r="F101" s="10">
        <v>27923.966</v>
      </c>
      <c r="G101" s="10">
        <v>30632.588</v>
      </c>
      <c r="H101" s="10">
        <v>30720.281999999999</v>
      </c>
      <c r="I101" s="10">
        <v>34697.648000000001</v>
      </c>
      <c r="J101" s="10">
        <v>33583.381000000001</v>
      </c>
      <c r="K101" s="10">
        <v>33988.822999999997</v>
      </c>
      <c r="L101" s="10">
        <v>34446.178</v>
      </c>
      <c r="M101" s="10">
        <v>35195.572</v>
      </c>
      <c r="N101" s="10">
        <v>37211.705000000002</v>
      </c>
      <c r="O101" s="10">
        <v>34507.883000000002</v>
      </c>
      <c r="P101" s="10">
        <v>35880.444000000003</v>
      </c>
      <c r="Q101" s="10">
        <v>41240.506999999998</v>
      </c>
      <c r="R101" s="10">
        <v>40712.256000000001</v>
      </c>
      <c r="S101" s="10">
        <v>37017.521999999997</v>
      </c>
      <c r="T101" s="10">
        <v>32528.905999999999</v>
      </c>
      <c r="U101" s="10">
        <v>31881.544000000002</v>
      </c>
      <c r="V101" s="10">
        <v>33769.461000000003</v>
      </c>
      <c r="W101" s="10">
        <v>35455.682999999997</v>
      </c>
      <c r="X101" s="10">
        <v>35513.506000000001</v>
      </c>
      <c r="Y101" s="10">
        <v>27375.638999999999</v>
      </c>
      <c r="Z101" s="10">
        <v>27180.556</v>
      </c>
      <c r="AA101" s="10">
        <v>24594.888999999999</v>
      </c>
      <c r="AB101" s="10">
        <v>25628.532999999999</v>
      </c>
      <c r="AC101" s="10">
        <v>25475.815999999999</v>
      </c>
      <c r="AD101" s="10">
        <v>25064.386999999999</v>
      </c>
      <c r="AE101" s="10">
        <v>24407.55</v>
      </c>
      <c r="AF101" s="10">
        <v>23929.366999999998</v>
      </c>
    </row>
    <row r="102" spans="1:32" ht="15" x14ac:dyDescent="0.25">
      <c r="A102" s="6" t="s">
        <v>24</v>
      </c>
      <c r="B102" s="6" t="s">
        <v>43</v>
      </c>
      <c r="C102" s="11">
        <v>1061.7909999999999</v>
      </c>
      <c r="D102" s="11">
        <v>2453.6979999999999</v>
      </c>
      <c r="E102" s="11">
        <v>1429.096</v>
      </c>
      <c r="F102" s="11">
        <v>1360.4659999999999</v>
      </c>
      <c r="G102" s="11">
        <v>1649.56</v>
      </c>
      <c r="H102" s="11">
        <v>499.28199999999998</v>
      </c>
      <c r="I102" s="11">
        <v>388.50900000000001</v>
      </c>
      <c r="J102" s="11">
        <v>245.881</v>
      </c>
      <c r="K102" s="11">
        <v>228.04499999999999</v>
      </c>
      <c r="L102" s="11">
        <v>269.12200000000001</v>
      </c>
      <c r="M102" s="11">
        <v>269.46100000000001</v>
      </c>
      <c r="N102" s="11">
        <v>155.566</v>
      </c>
      <c r="O102" s="11">
        <v>122.467</v>
      </c>
      <c r="P102" s="11">
        <v>114.583</v>
      </c>
      <c r="Q102" s="11">
        <v>71.867999999999995</v>
      </c>
      <c r="R102" s="11">
        <v>27.811</v>
      </c>
      <c r="S102" s="11">
        <v>50.994</v>
      </c>
      <c r="T102" s="11">
        <v>42.128</v>
      </c>
      <c r="U102" s="11">
        <v>39.960999999999999</v>
      </c>
      <c r="V102" s="11">
        <v>33.017000000000003</v>
      </c>
      <c r="W102" s="11">
        <v>31.794</v>
      </c>
      <c r="X102" s="11">
        <v>35.450000000000003</v>
      </c>
      <c r="Y102" s="11">
        <v>9.9169999999999998</v>
      </c>
      <c r="Z102" s="11">
        <v>28.5</v>
      </c>
      <c r="AA102" s="11">
        <v>26.638999999999999</v>
      </c>
      <c r="AB102" s="11">
        <v>34.033000000000001</v>
      </c>
      <c r="AC102" s="11">
        <v>33.606000000000002</v>
      </c>
      <c r="AD102" s="11">
        <v>17.12</v>
      </c>
      <c r="AE102" s="11">
        <v>17.555</v>
      </c>
      <c r="AF102" s="11">
        <v>17.283000000000001</v>
      </c>
    </row>
    <row r="103" spans="1:32" ht="15" x14ac:dyDescent="0.25">
      <c r="A103" s="6" t="s">
        <v>24</v>
      </c>
      <c r="B103" s="6" t="s">
        <v>44</v>
      </c>
      <c r="C103" s="8">
        <v>7140</v>
      </c>
      <c r="D103" s="10">
        <v>9526.75</v>
      </c>
      <c r="E103" s="10">
        <v>6783.25</v>
      </c>
      <c r="F103" s="10">
        <v>11038.5</v>
      </c>
      <c r="G103" s="10">
        <v>12780.25</v>
      </c>
      <c r="H103" s="8">
        <v>14518</v>
      </c>
      <c r="I103" s="10">
        <v>18228.5</v>
      </c>
      <c r="J103" s="10">
        <v>17843.25</v>
      </c>
      <c r="K103" s="10">
        <v>18836.5</v>
      </c>
      <c r="L103" s="10">
        <v>19888.75</v>
      </c>
      <c r="M103" s="10">
        <v>20621.5</v>
      </c>
      <c r="N103" s="8">
        <v>22400</v>
      </c>
      <c r="O103" s="10">
        <v>20713.5</v>
      </c>
      <c r="P103" s="8">
        <v>21985</v>
      </c>
      <c r="Q103" s="10">
        <v>27951.25</v>
      </c>
      <c r="R103" s="8">
        <v>26527</v>
      </c>
      <c r="S103" s="10">
        <v>22852.75</v>
      </c>
      <c r="T103" s="8">
        <v>17771</v>
      </c>
      <c r="U103" s="10">
        <v>16771.25</v>
      </c>
      <c r="V103" s="8">
        <v>18279</v>
      </c>
      <c r="W103" s="10">
        <v>19947.5</v>
      </c>
      <c r="X103" s="10">
        <v>20071.5</v>
      </c>
      <c r="Y103" s="8">
        <v>16132</v>
      </c>
      <c r="Z103" s="8">
        <v>16374</v>
      </c>
      <c r="AA103" s="10">
        <v>14458.25</v>
      </c>
      <c r="AB103" s="10">
        <v>14666.5</v>
      </c>
      <c r="AC103" s="10">
        <v>14337.221</v>
      </c>
      <c r="AD103" s="8">
        <v>13611</v>
      </c>
      <c r="AE103" s="8">
        <v>12821</v>
      </c>
      <c r="AF103" s="10">
        <v>12321.75</v>
      </c>
    </row>
    <row r="104" spans="1:32" ht="15" x14ac:dyDescent="0.25">
      <c r="A104" s="6" t="s">
        <v>24</v>
      </c>
      <c r="B104" s="6" t="s">
        <v>45</v>
      </c>
      <c r="C104" s="11">
        <v>3360.75</v>
      </c>
      <c r="D104" s="11">
        <v>1722.8889999999999</v>
      </c>
      <c r="E104" s="11">
        <v>1194.056</v>
      </c>
      <c r="F104" s="11">
        <v>1948.3889999999999</v>
      </c>
      <c r="G104" s="11">
        <v>1898.444</v>
      </c>
      <c r="H104" s="11">
        <v>2040.722</v>
      </c>
      <c r="I104" s="11">
        <v>1917.5830000000001</v>
      </c>
      <c r="J104" s="11">
        <v>1858.5830000000001</v>
      </c>
      <c r="K104" s="11">
        <v>828.72199999999998</v>
      </c>
      <c r="L104" s="11">
        <v>809.19399999999996</v>
      </c>
      <c r="M104" s="11">
        <v>820.44399999999996</v>
      </c>
      <c r="N104" s="11">
        <v>813.47199999999998</v>
      </c>
      <c r="O104" s="11">
        <v>673.36099999999999</v>
      </c>
      <c r="P104" s="11">
        <v>628.02800000000002</v>
      </c>
      <c r="Q104" s="11">
        <v>379.5</v>
      </c>
      <c r="R104" s="11">
        <v>405.61099999999999</v>
      </c>
      <c r="S104" s="11">
        <v>356.33300000000003</v>
      </c>
      <c r="T104" s="11">
        <v>274.16699999999997</v>
      </c>
      <c r="U104" s="11">
        <v>221.94399999999999</v>
      </c>
      <c r="V104" s="11">
        <v>221.94399999999999</v>
      </c>
      <c r="W104" s="11">
        <v>248.05600000000001</v>
      </c>
      <c r="X104" s="11">
        <v>208.88900000000001</v>
      </c>
      <c r="Y104" s="11">
        <v>332.83300000000003</v>
      </c>
      <c r="Z104" s="11">
        <v>211.61099999999999</v>
      </c>
      <c r="AA104" s="9">
        <v>318</v>
      </c>
      <c r="AB104" s="11">
        <v>461.27800000000002</v>
      </c>
      <c r="AC104" s="11">
        <v>411.37799999999999</v>
      </c>
      <c r="AD104" s="11">
        <v>349.93299999999999</v>
      </c>
      <c r="AE104" s="11">
        <v>413.71699999999998</v>
      </c>
      <c r="AF104" s="11">
        <v>377.66699999999997</v>
      </c>
    </row>
    <row r="105" spans="1:32" ht="15" x14ac:dyDescent="0.25">
      <c r="A105" s="6" t="s">
        <v>24</v>
      </c>
      <c r="B105" s="6" t="s">
        <v>46</v>
      </c>
      <c r="C105" s="10">
        <v>1107.222</v>
      </c>
      <c r="D105" s="10">
        <v>1812.5</v>
      </c>
      <c r="E105" s="10">
        <v>1857.5</v>
      </c>
      <c r="F105" s="10">
        <v>1636.3889999999999</v>
      </c>
      <c r="G105" s="10">
        <v>1654.722</v>
      </c>
      <c r="H105" s="10">
        <v>1599.722</v>
      </c>
      <c r="I105" s="10">
        <v>1583.3330000000001</v>
      </c>
      <c r="J105" s="10">
        <v>1593.6110000000001</v>
      </c>
      <c r="K105" s="10">
        <v>1496.1110000000001</v>
      </c>
      <c r="L105" s="10">
        <v>1460.556</v>
      </c>
      <c r="M105" s="10">
        <v>1555.556</v>
      </c>
      <c r="N105" s="10">
        <v>1448.8889999999999</v>
      </c>
      <c r="O105" s="10">
        <v>1500.278</v>
      </c>
      <c r="P105" s="10">
        <v>1588.8889999999999</v>
      </c>
      <c r="Q105" s="10">
        <v>1424.1669999999999</v>
      </c>
      <c r="R105" s="8">
        <v>1165</v>
      </c>
      <c r="S105" s="8">
        <v>1170</v>
      </c>
      <c r="T105" s="10">
        <v>1151.944</v>
      </c>
      <c r="U105" s="10">
        <v>1245.278</v>
      </c>
      <c r="V105" s="10">
        <v>1303.056</v>
      </c>
      <c r="W105" s="10">
        <v>1322.778</v>
      </c>
      <c r="X105" s="10">
        <v>1364.1669999999999</v>
      </c>
      <c r="Y105" s="10">
        <v>1352.778</v>
      </c>
      <c r="Z105" s="10">
        <v>1403.6110000000001</v>
      </c>
      <c r="AA105" s="10">
        <v>596.38900000000001</v>
      </c>
      <c r="AB105" s="10">
        <v>616.11099999999999</v>
      </c>
      <c r="AC105" s="10">
        <v>560.55600000000004</v>
      </c>
      <c r="AD105" s="10">
        <v>643.88900000000001</v>
      </c>
      <c r="AE105" s="10">
        <v>599.72199999999998</v>
      </c>
      <c r="AF105" s="10">
        <v>641.66700000000003</v>
      </c>
    </row>
    <row r="106" spans="1:32" ht="15" x14ac:dyDescent="0.25">
      <c r="A106" s="6" t="s">
        <v>24</v>
      </c>
      <c r="B106" s="6" t="s">
        <v>47</v>
      </c>
      <c r="C106" s="9">
        <v>5537</v>
      </c>
      <c r="D106" s="9">
        <v>6203</v>
      </c>
      <c r="E106" s="9">
        <v>6205</v>
      </c>
      <c r="F106" s="9">
        <v>6473</v>
      </c>
      <c r="G106" s="9">
        <v>7366</v>
      </c>
      <c r="H106" s="9">
        <v>7327</v>
      </c>
      <c r="I106" s="9">
        <v>8130</v>
      </c>
      <c r="J106" s="9">
        <v>8369</v>
      </c>
      <c r="K106" s="9">
        <v>8770</v>
      </c>
      <c r="L106" s="9">
        <v>8603</v>
      </c>
      <c r="M106" s="9">
        <v>8880</v>
      </c>
      <c r="N106" s="9">
        <v>8986</v>
      </c>
      <c r="O106" s="9">
        <v>8723</v>
      </c>
      <c r="P106" s="9">
        <v>8647</v>
      </c>
      <c r="Q106" s="9">
        <v>9124</v>
      </c>
      <c r="R106" s="9">
        <v>9931</v>
      </c>
      <c r="S106" s="9">
        <v>10298</v>
      </c>
      <c r="T106" s="9">
        <v>10853</v>
      </c>
      <c r="U106" s="9">
        <v>10827</v>
      </c>
      <c r="V106" s="9">
        <v>11363</v>
      </c>
      <c r="W106" s="9">
        <v>11355</v>
      </c>
      <c r="X106" s="9">
        <v>11466</v>
      </c>
      <c r="Y106" s="9">
        <v>7817</v>
      </c>
      <c r="Z106" s="9">
        <v>7507</v>
      </c>
      <c r="AA106" s="9">
        <v>7647</v>
      </c>
      <c r="AB106" s="9">
        <v>7937</v>
      </c>
      <c r="AC106" s="9">
        <v>8045</v>
      </c>
      <c r="AD106" s="9">
        <v>8323</v>
      </c>
      <c r="AE106" s="9">
        <v>8540</v>
      </c>
      <c r="AF106" s="9">
        <v>8631</v>
      </c>
    </row>
    <row r="107" spans="1:32" ht="15" x14ac:dyDescent="0.25">
      <c r="A107" s="6" t="s">
        <v>25</v>
      </c>
      <c r="B107" s="6" t="s">
        <v>42</v>
      </c>
      <c r="C107" s="10">
        <v>59658.557999999997</v>
      </c>
      <c r="D107" s="10">
        <v>66706.509000000005</v>
      </c>
      <c r="E107" s="10">
        <v>63627.743999999999</v>
      </c>
      <c r="F107" s="10">
        <v>67592.888999999996</v>
      </c>
      <c r="G107" s="10">
        <v>64721.646999999997</v>
      </c>
      <c r="H107" s="10">
        <v>67141.528000000006</v>
      </c>
      <c r="I107" s="10">
        <v>76544.482999999993</v>
      </c>
      <c r="J107" s="10">
        <v>72133.445000000007</v>
      </c>
      <c r="K107" s="10">
        <v>73760.342999999993</v>
      </c>
      <c r="L107" s="10">
        <v>70768.839000000007</v>
      </c>
      <c r="M107" s="10">
        <v>72624.047999999995</v>
      </c>
      <c r="N107" s="10">
        <v>76891.834000000003</v>
      </c>
      <c r="O107" s="10">
        <v>76217.17</v>
      </c>
      <c r="P107" s="10">
        <v>79527.986000000004</v>
      </c>
      <c r="Q107" s="10">
        <v>85038.816999999995</v>
      </c>
      <c r="R107" s="10">
        <v>80752.816000000006</v>
      </c>
      <c r="S107" s="10">
        <v>82454.688999999998</v>
      </c>
      <c r="T107" s="10">
        <v>79445.066000000006</v>
      </c>
      <c r="U107" s="10">
        <v>83049.506999999998</v>
      </c>
      <c r="V107" s="10">
        <v>85223.360000000001</v>
      </c>
      <c r="W107" s="10">
        <v>91258.91</v>
      </c>
      <c r="X107" s="10">
        <v>81287.285000000003</v>
      </c>
      <c r="Y107" s="10">
        <v>84185.942999999999</v>
      </c>
      <c r="Z107" s="10">
        <v>84524.028000000006</v>
      </c>
      <c r="AA107" s="10">
        <v>74575.713000000003</v>
      </c>
      <c r="AB107" s="10">
        <v>78664.697</v>
      </c>
      <c r="AC107" s="10">
        <v>79065.021999999997</v>
      </c>
      <c r="AD107" s="10">
        <v>80640.273000000001</v>
      </c>
      <c r="AE107" s="10">
        <v>80014.009999999995</v>
      </c>
      <c r="AF107" s="10">
        <v>79956.251000000004</v>
      </c>
    </row>
    <row r="108" spans="1:32" ht="15" x14ac:dyDescent="0.25">
      <c r="A108" s="6" t="s">
        <v>25</v>
      </c>
      <c r="B108" s="6" t="s">
        <v>43</v>
      </c>
      <c r="C108" s="11">
        <v>78.805999999999997</v>
      </c>
      <c r="D108" s="11">
        <v>54.389000000000003</v>
      </c>
      <c r="E108" s="11">
        <v>46.25</v>
      </c>
      <c r="F108" s="11">
        <v>93.667000000000002</v>
      </c>
      <c r="G108" s="11">
        <v>13.694000000000001</v>
      </c>
      <c r="H108" s="11">
        <v>5.556</v>
      </c>
      <c r="I108" s="9">
        <v>0</v>
      </c>
      <c r="J108" s="11">
        <v>5.556</v>
      </c>
      <c r="K108" s="11">
        <v>5.556</v>
      </c>
      <c r="L108" s="11">
        <v>5.556</v>
      </c>
      <c r="M108" s="11">
        <v>5.556</v>
      </c>
      <c r="N108" s="11">
        <v>5.556</v>
      </c>
      <c r="O108" s="11">
        <v>5.556</v>
      </c>
      <c r="P108" s="11">
        <v>11.111000000000001</v>
      </c>
      <c r="Q108" s="11">
        <v>5.556</v>
      </c>
      <c r="R108" s="11">
        <v>11.111000000000001</v>
      </c>
      <c r="S108" s="11">
        <v>11.111000000000001</v>
      </c>
      <c r="T108" s="11">
        <v>27.777999999999999</v>
      </c>
      <c r="U108" s="11">
        <v>38.889000000000003</v>
      </c>
      <c r="V108" s="11">
        <v>44.444000000000003</v>
      </c>
      <c r="W108" s="11">
        <v>44.444000000000003</v>
      </c>
      <c r="X108" s="11">
        <v>44.444000000000003</v>
      </c>
      <c r="Y108" s="11">
        <v>44.444000000000003</v>
      </c>
      <c r="Z108" s="11">
        <v>27.777999999999999</v>
      </c>
      <c r="AA108" s="11">
        <v>11.111000000000001</v>
      </c>
      <c r="AB108" s="11">
        <v>20.472000000000001</v>
      </c>
      <c r="AC108" s="11">
        <v>33.289000000000001</v>
      </c>
      <c r="AD108" s="11">
        <v>34.716999999999999</v>
      </c>
      <c r="AE108" s="11">
        <v>32.338999999999999</v>
      </c>
      <c r="AF108" s="11">
        <v>35.039000000000001</v>
      </c>
    </row>
    <row r="109" spans="1:32" ht="15" x14ac:dyDescent="0.25">
      <c r="A109" s="6" t="s">
        <v>25</v>
      </c>
      <c r="B109" s="6" t="s">
        <v>44</v>
      </c>
      <c r="C109" s="10">
        <v>37685.624000000003</v>
      </c>
      <c r="D109" s="10">
        <v>43869.603999999999</v>
      </c>
      <c r="E109" s="10">
        <v>40096.866000000002</v>
      </c>
      <c r="F109" s="10">
        <v>42920.607000000004</v>
      </c>
      <c r="G109" s="10">
        <v>40019.866999999998</v>
      </c>
      <c r="H109" s="10">
        <v>41149.362999999998</v>
      </c>
      <c r="I109" s="10">
        <v>47976.09</v>
      </c>
      <c r="J109" s="10">
        <v>41649.610999999997</v>
      </c>
      <c r="K109" s="10">
        <v>40181.366000000002</v>
      </c>
      <c r="L109" s="10">
        <v>37441.375</v>
      </c>
      <c r="M109" s="10">
        <v>37533.875</v>
      </c>
      <c r="N109" s="10">
        <v>40414.864999999998</v>
      </c>
      <c r="O109" s="10">
        <v>38018.873</v>
      </c>
      <c r="P109" s="10">
        <v>40796.364000000001</v>
      </c>
      <c r="Q109" s="10">
        <v>44948.35</v>
      </c>
      <c r="R109" s="10">
        <v>40973.862999999998</v>
      </c>
      <c r="S109" s="10">
        <v>41002.112999999998</v>
      </c>
      <c r="T109" s="10">
        <v>36641.377999999997</v>
      </c>
      <c r="U109" s="10">
        <v>39961.116999999998</v>
      </c>
      <c r="V109" s="10">
        <v>41115.862999999998</v>
      </c>
      <c r="W109" s="10">
        <v>46927.843999999997</v>
      </c>
      <c r="X109" s="10">
        <v>37467.875</v>
      </c>
      <c r="Y109" s="10">
        <v>42256.108999999997</v>
      </c>
      <c r="Z109" s="10">
        <v>42407.608999999997</v>
      </c>
      <c r="AA109" s="10">
        <v>33581.637999999999</v>
      </c>
      <c r="AB109" s="10">
        <v>36281.627999999997</v>
      </c>
      <c r="AC109" s="10">
        <v>36390.296000000002</v>
      </c>
      <c r="AD109" s="10">
        <v>36271.017</v>
      </c>
      <c r="AE109" s="10">
        <v>35215.711000000003</v>
      </c>
      <c r="AF109" s="10">
        <v>33693.735999999997</v>
      </c>
    </row>
    <row r="110" spans="1:32" ht="15" x14ac:dyDescent="0.25">
      <c r="A110" s="6" t="s">
        <v>25</v>
      </c>
      <c r="B110" s="6" t="s">
        <v>45</v>
      </c>
      <c r="C110" s="11">
        <v>2175.239</v>
      </c>
      <c r="D110" s="11">
        <v>2116.6280000000002</v>
      </c>
      <c r="E110" s="11">
        <v>2045.5170000000001</v>
      </c>
      <c r="F110" s="11">
        <v>2117.5039999999999</v>
      </c>
      <c r="G110" s="11">
        <v>1886.894</v>
      </c>
      <c r="H110" s="11">
        <v>1751.7370000000001</v>
      </c>
      <c r="I110" s="11">
        <v>2090.6559999999999</v>
      </c>
      <c r="J110" s="11">
        <v>2154.5909999999999</v>
      </c>
      <c r="K110" s="11">
        <v>1932.106</v>
      </c>
      <c r="L110" s="11">
        <v>1770.0609999999999</v>
      </c>
      <c r="M110" s="11">
        <v>1659.4010000000001</v>
      </c>
      <c r="N110" s="11">
        <v>1650.3389999999999</v>
      </c>
      <c r="O110" s="11">
        <v>1677.777</v>
      </c>
      <c r="P110" s="11">
        <v>1603.614</v>
      </c>
      <c r="Q110" s="11">
        <v>1679.5239999999999</v>
      </c>
      <c r="R110" s="11">
        <v>1631.0530000000001</v>
      </c>
      <c r="S110" s="11">
        <v>1770.8989999999999</v>
      </c>
      <c r="T110" s="11">
        <v>1715.769</v>
      </c>
      <c r="U110" s="11">
        <v>1538.3589999999999</v>
      </c>
      <c r="V110" s="11">
        <v>1259.8409999999999</v>
      </c>
      <c r="W110" s="11">
        <v>1456.8309999999999</v>
      </c>
      <c r="X110" s="11">
        <v>1168.079</v>
      </c>
      <c r="Y110" s="11">
        <v>1425.623</v>
      </c>
      <c r="Z110" s="11">
        <v>1544.5139999999999</v>
      </c>
      <c r="AA110" s="11">
        <v>1023.327</v>
      </c>
      <c r="AB110" s="11">
        <v>2004.1769999999999</v>
      </c>
      <c r="AC110" s="11">
        <v>1894.6590000000001</v>
      </c>
      <c r="AD110" s="11">
        <v>1988.402</v>
      </c>
      <c r="AE110" s="11">
        <v>1918.3689999999999</v>
      </c>
      <c r="AF110" s="11">
        <v>2794.3649999999998</v>
      </c>
    </row>
    <row r="111" spans="1:32" ht="15" x14ac:dyDescent="0.25">
      <c r="A111" s="6" t="s">
        <v>25</v>
      </c>
      <c r="B111" s="6" t="s">
        <v>46</v>
      </c>
      <c r="C111" s="10">
        <v>551.38900000000001</v>
      </c>
      <c r="D111" s="10">
        <v>580.83299999999997</v>
      </c>
      <c r="E111" s="10">
        <v>553.88900000000001</v>
      </c>
      <c r="F111" s="10">
        <v>615.27800000000002</v>
      </c>
      <c r="G111" s="10">
        <v>629.69200000000001</v>
      </c>
      <c r="H111" s="10">
        <v>629.87300000000005</v>
      </c>
      <c r="I111" s="10">
        <v>687.34900000000005</v>
      </c>
      <c r="J111" s="10">
        <v>819.68799999999999</v>
      </c>
      <c r="K111" s="10">
        <v>850.20500000000004</v>
      </c>
      <c r="L111" s="10">
        <v>906.23599999999999</v>
      </c>
      <c r="M111" s="10">
        <v>968.93799999999999</v>
      </c>
      <c r="N111" s="10">
        <v>1114.1300000000001</v>
      </c>
      <c r="O111" s="10">
        <v>1085.076</v>
      </c>
      <c r="P111" s="10">
        <v>1031.896</v>
      </c>
      <c r="Q111" s="10">
        <v>1122.5540000000001</v>
      </c>
      <c r="R111" s="10">
        <v>1121.8440000000001</v>
      </c>
      <c r="S111" s="10">
        <v>1242.1769999999999</v>
      </c>
      <c r="T111" s="10">
        <v>1324.809</v>
      </c>
      <c r="U111" s="10">
        <v>1547.6980000000001</v>
      </c>
      <c r="V111" s="10">
        <v>1639.8230000000001</v>
      </c>
      <c r="W111" s="10">
        <v>1833.7909999999999</v>
      </c>
      <c r="X111" s="10">
        <v>1888.942</v>
      </c>
      <c r="Y111" s="10">
        <v>1947.402</v>
      </c>
      <c r="Z111" s="10">
        <v>2050.212</v>
      </c>
      <c r="AA111" s="10">
        <v>2187.9870000000001</v>
      </c>
      <c r="AB111" s="10">
        <v>2292.8679999999999</v>
      </c>
      <c r="AC111" s="10">
        <v>2450.7460000000001</v>
      </c>
      <c r="AD111" s="10">
        <v>3047.19</v>
      </c>
      <c r="AE111" s="10">
        <v>3361.77</v>
      </c>
      <c r="AF111" s="10">
        <v>3739.1849999999999</v>
      </c>
    </row>
    <row r="112" spans="1:32" ht="15" x14ac:dyDescent="0.25">
      <c r="A112" s="6" t="s">
        <v>25</v>
      </c>
      <c r="B112" s="6" t="s">
        <v>47</v>
      </c>
      <c r="C112" s="9">
        <v>18545</v>
      </c>
      <c r="D112" s="9">
        <v>19332</v>
      </c>
      <c r="E112" s="9">
        <v>19998</v>
      </c>
      <c r="F112" s="9">
        <v>20580</v>
      </c>
      <c r="G112" s="9">
        <v>20649</v>
      </c>
      <c r="H112" s="9">
        <v>20720</v>
      </c>
      <c r="I112" s="9">
        <v>22284</v>
      </c>
      <c r="J112" s="9">
        <v>24229</v>
      </c>
      <c r="K112" s="9">
        <v>26020</v>
      </c>
      <c r="L112" s="9">
        <v>26887</v>
      </c>
      <c r="M112" s="9">
        <v>28796</v>
      </c>
      <c r="N112" s="9">
        <v>30045</v>
      </c>
      <c r="O112" s="9">
        <v>30421</v>
      </c>
      <c r="P112" s="9">
        <v>31815</v>
      </c>
      <c r="Q112" s="9">
        <v>32942</v>
      </c>
      <c r="R112" s="9">
        <v>33698</v>
      </c>
      <c r="S112" s="9">
        <v>34627</v>
      </c>
      <c r="T112" s="9">
        <v>35417</v>
      </c>
      <c r="U112" s="9">
        <v>35889</v>
      </c>
      <c r="V112" s="9">
        <v>36547</v>
      </c>
      <c r="W112" s="9">
        <v>36766</v>
      </c>
      <c r="X112" s="9">
        <v>36911</v>
      </c>
      <c r="Y112" s="11">
        <v>36129.586000000003</v>
      </c>
      <c r="Z112" s="11">
        <v>36282.525999999998</v>
      </c>
      <c r="AA112" s="11">
        <v>35589.983</v>
      </c>
      <c r="AB112" s="11">
        <v>36454.639000000003</v>
      </c>
      <c r="AC112" s="11">
        <v>36185.394</v>
      </c>
      <c r="AD112" s="11">
        <v>36638.764999999999</v>
      </c>
      <c r="AE112" s="11">
        <v>36872.025000000001</v>
      </c>
      <c r="AF112" s="11">
        <v>36671.281999999999</v>
      </c>
    </row>
    <row r="113" spans="1:32" ht="15" x14ac:dyDescent="0.25">
      <c r="A113" s="6" t="s">
        <v>26</v>
      </c>
      <c r="B113" s="6" t="s">
        <v>42</v>
      </c>
      <c r="C113" s="10">
        <v>19735.556</v>
      </c>
      <c r="D113" s="10">
        <v>22249.138999999999</v>
      </c>
      <c r="E113" s="10">
        <v>23569.917000000001</v>
      </c>
      <c r="F113" s="10">
        <v>24389.194</v>
      </c>
      <c r="G113" s="10">
        <v>23351.111000000001</v>
      </c>
      <c r="H113" s="10">
        <v>26418.638999999999</v>
      </c>
      <c r="I113" s="10">
        <v>30898.332999999999</v>
      </c>
      <c r="J113" s="10">
        <v>31492.417000000001</v>
      </c>
      <c r="K113" s="10">
        <v>31126.944</v>
      </c>
      <c r="L113" s="10">
        <v>33811.705000000002</v>
      </c>
      <c r="M113" s="10">
        <v>29683.138999999999</v>
      </c>
      <c r="N113" s="10">
        <v>34333.796999999999</v>
      </c>
      <c r="O113" s="10">
        <v>33591.658000000003</v>
      </c>
      <c r="P113" s="10">
        <v>37192.383000000002</v>
      </c>
      <c r="Q113" s="10">
        <v>36627.279000000002</v>
      </c>
      <c r="R113" s="10">
        <v>35050.14</v>
      </c>
      <c r="S113" s="10">
        <v>36266.178</v>
      </c>
      <c r="T113" s="10">
        <v>31696.044000000002</v>
      </c>
      <c r="U113" s="10">
        <v>34615.635000000002</v>
      </c>
      <c r="V113" s="10">
        <v>30707.115000000002</v>
      </c>
      <c r="W113" s="10">
        <v>30538.477999999999</v>
      </c>
      <c r="X113" s="10">
        <v>29718.258999999998</v>
      </c>
      <c r="Y113" s="10">
        <v>29690.838</v>
      </c>
      <c r="Z113" s="10">
        <v>29532.578000000001</v>
      </c>
      <c r="AA113" s="10">
        <v>28186.843000000001</v>
      </c>
      <c r="AB113" s="10">
        <v>28826.792000000001</v>
      </c>
      <c r="AC113" s="10">
        <v>28315.927</v>
      </c>
      <c r="AD113" s="10">
        <v>30530.027999999998</v>
      </c>
      <c r="AE113" s="10">
        <v>30001.707999999999</v>
      </c>
      <c r="AF113" s="10">
        <v>31033.788</v>
      </c>
    </row>
    <row r="114" spans="1:32" ht="15" x14ac:dyDescent="0.25">
      <c r="A114" s="6" t="s">
        <v>26</v>
      </c>
      <c r="B114" s="6" t="s">
        <v>43</v>
      </c>
      <c r="C114" s="11">
        <v>247.88900000000001</v>
      </c>
      <c r="D114" s="11">
        <v>346.97199999999998</v>
      </c>
      <c r="E114" s="11">
        <v>257.44400000000002</v>
      </c>
      <c r="F114" s="11">
        <v>247.61099999999999</v>
      </c>
      <c r="G114" s="11">
        <v>232.917</v>
      </c>
      <c r="H114" s="11">
        <v>201.69399999999999</v>
      </c>
      <c r="I114" s="11">
        <v>196.417</v>
      </c>
      <c r="J114" s="11">
        <v>256.63900000000001</v>
      </c>
      <c r="K114" s="11">
        <v>200.55600000000001</v>
      </c>
      <c r="L114" s="11">
        <v>261.39299999999997</v>
      </c>
      <c r="M114" s="11">
        <v>317.00400000000002</v>
      </c>
      <c r="N114" s="11">
        <v>338.22500000000002</v>
      </c>
      <c r="O114" s="11">
        <v>235.73099999999999</v>
      </c>
      <c r="P114" s="11">
        <v>328.75099999999998</v>
      </c>
      <c r="Q114" s="11">
        <v>236.523</v>
      </c>
      <c r="R114" s="11">
        <v>197.19900000000001</v>
      </c>
      <c r="S114" s="11">
        <v>143.29300000000001</v>
      </c>
      <c r="T114" s="11">
        <v>113.44799999999999</v>
      </c>
      <c r="U114" s="11">
        <v>69.721000000000004</v>
      </c>
      <c r="V114" s="11">
        <v>52.744</v>
      </c>
      <c r="W114" s="11">
        <v>58.981999999999999</v>
      </c>
      <c r="X114" s="11">
        <v>41.069000000000003</v>
      </c>
      <c r="Y114" s="11">
        <v>0.75</v>
      </c>
      <c r="Z114" s="11">
        <v>2.1709999999999998</v>
      </c>
      <c r="AA114" s="11">
        <v>0.23400000000000001</v>
      </c>
      <c r="AB114" s="11">
        <v>0.16</v>
      </c>
      <c r="AC114" s="9">
        <v>0</v>
      </c>
      <c r="AD114" s="9">
        <v>0</v>
      </c>
      <c r="AE114" s="9">
        <v>0</v>
      </c>
      <c r="AF114" s="9">
        <v>0</v>
      </c>
    </row>
    <row r="115" spans="1:32" ht="15" x14ac:dyDescent="0.25">
      <c r="A115" s="6" t="s">
        <v>26</v>
      </c>
      <c r="B115" s="6" t="s">
        <v>44</v>
      </c>
      <c r="C115" s="10">
        <v>1861.5</v>
      </c>
      <c r="D115" s="10">
        <v>3065.25</v>
      </c>
      <c r="E115" s="10">
        <v>4872.25</v>
      </c>
      <c r="F115" s="8">
        <v>4914</v>
      </c>
      <c r="G115" s="8">
        <v>4363</v>
      </c>
      <c r="H115" s="10">
        <v>6487.25</v>
      </c>
      <c r="I115" s="8">
        <v>6845</v>
      </c>
      <c r="J115" s="10">
        <v>5714.5</v>
      </c>
      <c r="K115" s="10">
        <v>5894.25</v>
      </c>
      <c r="L115" s="10">
        <v>7099.5</v>
      </c>
      <c r="M115" s="10">
        <v>6942.75</v>
      </c>
      <c r="N115" s="10">
        <v>9682.25</v>
      </c>
      <c r="O115" s="10">
        <v>8797.25</v>
      </c>
      <c r="P115" s="10">
        <v>9944.5</v>
      </c>
      <c r="Q115" s="8">
        <v>11879</v>
      </c>
      <c r="R115" s="10">
        <v>6434.1880000000001</v>
      </c>
      <c r="S115" s="10">
        <v>6876.51</v>
      </c>
      <c r="T115" s="10">
        <v>5363.17</v>
      </c>
      <c r="U115" s="10">
        <v>5814.4660000000003</v>
      </c>
      <c r="V115" s="10">
        <v>4526.4880000000003</v>
      </c>
      <c r="W115" s="10">
        <v>4768.915</v>
      </c>
      <c r="X115" s="10">
        <v>4138.5590000000002</v>
      </c>
      <c r="Y115" s="10">
        <v>4664.3590000000004</v>
      </c>
      <c r="Z115" s="10">
        <v>4703.2420000000002</v>
      </c>
      <c r="AA115" s="10">
        <v>3934.8629999999998</v>
      </c>
      <c r="AB115" s="10">
        <v>4214.1899999999996</v>
      </c>
      <c r="AC115" s="10">
        <v>3965.2330000000002</v>
      </c>
      <c r="AD115" s="10">
        <v>4017.2779999999998</v>
      </c>
      <c r="AE115" s="10">
        <v>3947.2539999999999</v>
      </c>
      <c r="AF115" s="10">
        <v>4197.4489999999996</v>
      </c>
    </row>
    <row r="116" spans="1:32" ht="15" x14ac:dyDescent="0.25">
      <c r="A116" s="6" t="s">
        <v>26</v>
      </c>
      <c r="B116" s="6" t="s">
        <v>45</v>
      </c>
      <c r="C116" s="11">
        <v>4630.9440000000004</v>
      </c>
      <c r="D116" s="11">
        <v>4727.0280000000002</v>
      </c>
      <c r="E116" s="11">
        <v>4771.5559999999996</v>
      </c>
      <c r="F116" s="11">
        <v>4827.5280000000002</v>
      </c>
      <c r="G116" s="11">
        <v>4280.3059999999996</v>
      </c>
      <c r="H116" s="11">
        <v>4813.9719999999998</v>
      </c>
      <c r="I116" s="11">
        <v>6617.3609999999999</v>
      </c>
      <c r="J116" s="11">
        <v>7753.8890000000001</v>
      </c>
      <c r="K116" s="11">
        <v>6924.9170000000004</v>
      </c>
      <c r="L116" s="11">
        <v>7853.8670000000002</v>
      </c>
      <c r="M116" s="11">
        <v>5115.1620000000003</v>
      </c>
      <c r="N116" s="11">
        <v>6729.5439999999999</v>
      </c>
      <c r="O116" s="11">
        <v>7062.7879999999996</v>
      </c>
      <c r="P116" s="11">
        <v>8574.3539999999994</v>
      </c>
      <c r="Q116" s="11">
        <v>6783.3670000000002</v>
      </c>
      <c r="R116" s="11">
        <v>7902.5339999999997</v>
      </c>
      <c r="S116" s="11">
        <v>7904.4470000000001</v>
      </c>
      <c r="T116" s="11">
        <v>5635.1589999999997</v>
      </c>
      <c r="U116" s="11">
        <v>6196.47</v>
      </c>
      <c r="V116" s="11">
        <v>5062.3789999999999</v>
      </c>
      <c r="W116" s="11">
        <v>3013.3649999999998</v>
      </c>
      <c r="X116" s="11">
        <v>2803.1170000000002</v>
      </c>
      <c r="Y116" s="11">
        <v>1850.924</v>
      </c>
      <c r="Z116" s="11">
        <v>1822.52</v>
      </c>
      <c r="AA116" s="11">
        <v>1936.569</v>
      </c>
      <c r="AB116" s="11">
        <v>1997.5809999999999</v>
      </c>
      <c r="AC116" s="11">
        <v>1832.886</v>
      </c>
      <c r="AD116" s="11">
        <v>2466.4140000000002</v>
      </c>
      <c r="AE116" s="11">
        <v>2190.962</v>
      </c>
      <c r="AF116" s="11">
        <v>2185.0450000000001</v>
      </c>
    </row>
    <row r="117" spans="1:32" ht="15" x14ac:dyDescent="0.25">
      <c r="A117" s="6" t="s">
        <v>26</v>
      </c>
      <c r="B117" s="6" t="s">
        <v>46</v>
      </c>
      <c r="C117" s="10">
        <v>689.16700000000003</v>
      </c>
      <c r="D117" s="10">
        <v>713.61099999999999</v>
      </c>
      <c r="E117" s="10">
        <v>692.77800000000002</v>
      </c>
      <c r="F117" s="10">
        <v>699.16700000000003</v>
      </c>
      <c r="G117" s="10">
        <v>695.55600000000004</v>
      </c>
      <c r="H117" s="10">
        <v>755.55600000000004</v>
      </c>
      <c r="I117" s="10">
        <v>747.22199999999998</v>
      </c>
      <c r="J117" s="8">
        <v>870</v>
      </c>
      <c r="K117" s="10">
        <v>802.5</v>
      </c>
      <c r="L117" s="10">
        <v>1007.778</v>
      </c>
      <c r="M117" s="10">
        <v>1118.056</v>
      </c>
      <c r="N117" s="10">
        <v>1156.1110000000001</v>
      </c>
      <c r="O117" s="10">
        <v>1191.3889999999999</v>
      </c>
      <c r="P117" s="10">
        <v>1371.6669999999999</v>
      </c>
      <c r="Q117" s="10">
        <v>1504.1669999999999</v>
      </c>
      <c r="R117" s="10">
        <v>1506.527</v>
      </c>
      <c r="S117" s="10">
        <v>1710.019</v>
      </c>
      <c r="T117" s="10">
        <v>1841.6790000000001</v>
      </c>
      <c r="U117" s="10">
        <v>2076.7640000000001</v>
      </c>
      <c r="V117" s="10">
        <v>1806.2670000000001</v>
      </c>
      <c r="W117" s="10">
        <v>2413.1619999999998</v>
      </c>
      <c r="X117" s="10">
        <v>2468.5349999999999</v>
      </c>
      <c r="Y117" s="10">
        <v>2419.8139999999999</v>
      </c>
      <c r="Z117" s="10">
        <v>2590.6370000000002</v>
      </c>
      <c r="AA117" s="10">
        <v>2724.0340000000001</v>
      </c>
      <c r="AB117" s="10">
        <v>2695.5569999999998</v>
      </c>
      <c r="AC117" s="10">
        <v>2640.4870000000001</v>
      </c>
      <c r="AD117" s="10">
        <v>3395.364</v>
      </c>
      <c r="AE117" s="10">
        <v>3612.1959999999999</v>
      </c>
      <c r="AF117" s="10">
        <v>4006.8090000000002</v>
      </c>
    </row>
    <row r="118" spans="1:32" ht="15" x14ac:dyDescent="0.25">
      <c r="A118" s="6" t="s">
        <v>26</v>
      </c>
      <c r="B118" s="6" t="s">
        <v>47</v>
      </c>
      <c r="C118" s="9">
        <v>9082</v>
      </c>
      <c r="D118" s="9">
        <v>9675</v>
      </c>
      <c r="E118" s="9">
        <v>9387</v>
      </c>
      <c r="F118" s="9">
        <v>9787</v>
      </c>
      <c r="G118" s="9">
        <v>9921</v>
      </c>
      <c r="H118" s="9">
        <v>9821</v>
      </c>
      <c r="I118" s="9">
        <v>11489</v>
      </c>
      <c r="J118" s="9">
        <v>11996</v>
      </c>
      <c r="K118" s="9">
        <v>12285</v>
      </c>
      <c r="L118" s="9">
        <v>12655</v>
      </c>
      <c r="M118" s="9">
        <v>11586</v>
      </c>
      <c r="N118" s="9">
        <v>11626</v>
      </c>
      <c r="O118" s="9">
        <v>11327</v>
      </c>
      <c r="P118" s="9">
        <v>11672</v>
      </c>
      <c r="Q118" s="9">
        <v>10687</v>
      </c>
      <c r="R118" s="11">
        <v>12318.784</v>
      </c>
      <c r="S118" s="11">
        <v>12462.552</v>
      </c>
      <c r="T118" s="11">
        <v>12199.557000000001</v>
      </c>
      <c r="U118" s="11">
        <v>13003.838</v>
      </c>
      <c r="V118" s="11">
        <v>11502.998</v>
      </c>
      <c r="W118" s="11">
        <v>11825.424999999999</v>
      </c>
      <c r="X118" s="11">
        <v>11715.352999999999</v>
      </c>
      <c r="Y118" s="11">
        <v>12182.194</v>
      </c>
      <c r="Z118" s="11">
        <v>12349.507</v>
      </c>
      <c r="AA118" s="11">
        <v>12276.512000000001</v>
      </c>
      <c r="AB118" s="11">
        <v>12356.843999999999</v>
      </c>
      <c r="AC118" s="11">
        <v>11757.384</v>
      </c>
      <c r="AD118" s="11">
        <v>12350.824000000001</v>
      </c>
      <c r="AE118" s="11">
        <v>12580.743</v>
      </c>
      <c r="AF118" s="11">
        <v>12615.986000000001</v>
      </c>
    </row>
    <row r="119" spans="1:32" ht="15" x14ac:dyDescent="0.25">
      <c r="A119" s="6" t="s">
        <v>27</v>
      </c>
      <c r="B119" s="6" t="s">
        <v>42</v>
      </c>
      <c r="C119" s="10">
        <v>57610.088000000003</v>
      </c>
      <c r="D119" s="10">
        <v>56785.091</v>
      </c>
      <c r="E119" s="10">
        <v>55924.900999999998</v>
      </c>
      <c r="F119" s="10">
        <v>58160.12</v>
      </c>
      <c r="G119" s="10">
        <v>49039.074999999997</v>
      </c>
      <c r="H119" s="10">
        <v>48080.423000000003</v>
      </c>
      <c r="I119" s="10">
        <v>53846.688999999998</v>
      </c>
      <c r="J119" s="10">
        <v>51751.074999999997</v>
      </c>
      <c r="K119" s="10">
        <v>53095.13</v>
      </c>
      <c r="L119" s="10">
        <v>57047.389000000003</v>
      </c>
      <c r="M119" s="10">
        <v>57754.964</v>
      </c>
      <c r="N119" s="10">
        <v>62629.455999999998</v>
      </c>
      <c r="O119" s="10">
        <v>70855.611000000004</v>
      </c>
      <c r="P119" s="10">
        <v>73439.710000000006</v>
      </c>
      <c r="Q119" s="10">
        <v>78265.801999999996</v>
      </c>
      <c r="R119" s="10">
        <v>78272.532999999996</v>
      </c>
      <c r="S119" s="10">
        <v>86782.447</v>
      </c>
      <c r="T119" s="10">
        <v>82708.013000000006</v>
      </c>
      <c r="U119" s="10">
        <v>92802.736999999994</v>
      </c>
      <c r="V119" s="10">
        <v>93511.414999999994</v>
      </c>
      <c r="W119" s="10">
        <v>102770.711</v>
      </c>
      <c r="X119" s="10">
        <v>98035.183999999994</v>
      </c>
      <c r="Y119" s="10">
        <v>97272.27</v>
      </c>
      <c r="Z119" s="10">
        <v>93955.716</v>
      </c>
      <c r="AA119" s="10">
        <v>90577.703999999998</v>
      </c>
      <c r="AB119" s="10">
        <v>91205.426000000007</v>
      </c>
      <c r="AC119" s="10">
        <v>98888.028000000006</v>
      </c>
      <c r="AD119" s="10">
        <v>93556.792000000001</v>
      </c>
      <c r="AE119" s="10">
        <v>92208.71</v>
      </c>
      <c r="AF119" s="10">
        <v>90807.017999999996</v>
      </c>
    </row>
    <row r="120" spans="1:32" ht="15" x14ac:dyDescent="0.25">
      <c r="A120" s="6" t="s">
        <v>27</v>
      </c>
      <c r="B120" s="6" t="s">
        <v>43</v>
      </c>
      <c r="C120" s="11">
        <v>24620.866000000002</v>
      </c>
      <c r="D120" s="11">
        <v>25032.785</v>
      </c>
      <c r="E120" s="11">
        <v>26068.985000000001</v>
      </c>
      <c r="F120" s="11">
        <v>23568.453000000001</v>
      </c>
      <c r="G120" s="11">
        <v>17571.909</v>
      </c>
      <c r="H120" s="11">
        <v>17083.45</v>
      </c>
      <c r="I120" s="11">
        <v>14299.328</v>
      </c>
      <c r="J120" s="11">
        <v>13201.575000000001</v>
      </c>
      <c r="K120" s="11">
        <v>8035.38</v>
      </c>
      <c r="L120" s="11">
        <v>7726.5559999999996</v>
      </c>
      <c r="M120" s="11">
        <v>6097.4080000000004</v>
      </c>
      <c r="N120" s="11">
        <v>4794.7340000000004</v>
      </c>
      <c r="O120" s="11">
        <v>8275.75</v>
      </c>
      <c r="P120" s="11">
        <v>8260.0990000000002</v>
      </c>
      <c r="Q120" s="11">
        <v>7860.1629999999996</v>
      </c>
      <c r="R120" s="11">
        <v>7785.9219999999996</v>
      </c>
      <c r="S120" s="11">
        <v>8929.1129999999994</v>
      </c>
      <c r="T120" s="11">
        <v>7729.2910000000002</v>
      </c>
      <c r="U120" s="11">
        <v>8552.6530000000002</v>
      </c>
      <c r="V120" s="11">
        <v>9295.8539999999994</v>
      </c>
      <c r="W120" s="11">
        <v>10568.733</v>
      </c>
      <c r="X120" s="11">
        <v>9327.5470000000005</v>
      </c>
      <c r="Y120" s="11">
        <v>9475.2980000000007</v>
      </c>
      <c r="Z120" s="11">
        <v>8803.6980000000003</v>
      </c>
      <c r="AA120" s="11">
        <v>7786.8980000000001</v>
      </c>
      <c r="AB120" s="11">
        <v>7522.1170000000002</v>
      </c>
      <c r="AC120" s="11">
        <v>7887.0969999999998</v>
      </c>
      <c r="AD120" s="11">
        <v>7767.4459999999999</v>
      </c>
      <c r="AE120" s="11">
        <v>7083.93</v>
      </c>
      <c r="AF120" s="11">
        <v>5713.0609999999997</v>
      </c>
    </row>
    <row r="121" spans="1:32" ht="15" x14ac:dyDescent="0.25">
      <c r="A121" s="6" t="s">
        <v>27</v>
      </c>
      <c r="B121" s="6" t="s">
        <v>44</v>
      </c>
      <c r="C121" s="10">
        <v>3829.75</v>
      </c>
      <c r="D121" s="10">
        <v>3049.25</v>
      </c>
      <c r="E121" s="10">
        <v>3108.25</v>
      </c>
      <c r="F121" s="10">
        <v>3207.75</v>
      </c>
      <c r="G121" s="10">
        <v>2659.25</v>
      </c>
      <c r="H121" s="10">
        <v>3683.25</v>
      </c>
      <c r="I121" s="10">
        <v>5214.25</v>
      </c>
      <c r="J121" s="10">
        <v>6737.75</v>
      </c>
      <c r="K121" s="10">
        <v>9102.5</v>
      </c>
      <c r="L121" s="10">
        <v>10471.25</v>
      </c>
      <c r="M121" s="8">
        <v>10713</v>
      </c>
      <c r="N121" s="10">
        <v>13880.75</v>
      </c>
      <c r="O121" s="10">
        <v>16944.75</v>
      </c>
      <c r="P121" s="8">
        <v>18627</v>
      </c>
      <c r="Q121" s="10">
        <v>19323.25</v>
      </c>
      <c r="R121" s="10">
        <v>19002.75</v>
      </c>
      <c r="S121" s="10">
        <v>17643.5</v>
      </c>
      <c r="T121" s="10">
        <v>18191.25</v>
      </c>
      <c r="U121" s="10">
        <v>19791.75</v>
      </c>
      <c r="V121" s="10">
        <v>21040.5</v>
      </c>
      <c r="W121" s="10">
        <v>23175.75</v>
      </c>
      <c r="X121" s="8">
        <v>21744</v>
      </c>
      <c r="Y121" s="10">
        <v>22468.75</v>
      </c>
      <c r="Z121" s="10">
        <v>21250.25</v>
      </c>
      <c r="AA121" s="10">
        <v>18730.25</v>
      </c>
      <c r="AB121" s="10">
        <v>19950.75</v>
      </c>
      <c r="AC121" s="10">
        <v>22492.25</v>
      </c>
      <c r="AD121" s="10">
        <v>16890.560000000001</v>
      </c>
      <c r="AE121" s="10">
        <v>15645.656999999999</v>
      </c>
      <c r="AF121" s="10">
        <v>15683.958000000001</v>
      </c>
    </row>
    <row r="122" spans="1:32" ht="15" x14ac:dyDescent="0.25">
      <c r="A122" s="6" t="s">
        <v>27</v>
      </c>
      <c r="B122" s="6" t="s">
        <v>45</v>
      </c>
      <c r="C122" s="9">
        <v>0</v>
      </c>
      <c r="D122" s="9">
        <v>0</v>
      </c>
      <c r="E122" s="9">
        <v>0</v>
      </c>
      <c r="F122" s="9">
        <v>0</v>
      </c>
      <c r="G122" s="11">
        <v>381.02800000000002</v>
      </c>
      <c r="H122" s="11">
        <v>223.36099999999999</v>
      </c>
      <c r="I122" s="11">
        <v>498.08300000000003</v>
      </c>
      <c r="J122" s="11">
        <v>1716.1669999999999</v>
      </c>
      <c r="K122" s="11">
        <v>2178.6669999999999</v>
      </c>
      <c r="L122" s="11">
        <v>2896.0279999999998</v>
      </c>
      <c r="M122" s="11">
        <v>4617.3329999999996</v>
      </c>
      <c r="N122" s="11">
        <v>5950.9170000000004</v>
      </c>
      <c r="O122" s="11">
        <v>6374.9170000000004</v>
      </c>
      <c r="P122" s="11">
        <v>6727.1109999999999</v>
      </c>
      <c r="Q122" s="11">
        <v>5967.9719999999998</v>
      </c>
      <c r="R122" s="11">
        <v>4992.7780000000002</v>
      </c>
      <c r="S122" s="11">
        <v>7971.7219999999998</v>
      </c>
      <c r="T122" s="11">
        <v>7772.25</v>
      </c>
      <c r="U122" s="11">
        <v>7640.8609999999999</v>
      </c>
      <c r="V122" s="11">
        <v>7133.8329999999996</v>
      </c>
      <c r="W122" s="11">
        <v>8598.0280000000002</v>
      </c>
      <c r="X122" s="11">
        <v>8051.5559999999996</v>
      </c>
      <c r="Y122" s="11">
        <v>6236.25</v>
      </c>
      <c r="Z122" s="11">
        <v>5001.9440000000004</v>
      </c>
      <c r="AA122" s="9">
        <v>4920</v>
      </c>
      <c r="AB122" s="11">
        <v>4879.7219999999998</v>
      </c>
      <c r="AC122" s="11">
        <v>4931.6670000000004</v>
      </c>
      <c r="AD122" s="11">
        <v>5104.326</v>
      </c>
      <c r="AE122" s="11">
        <v>5204.2920000000004</v>
      </c>
      <c r="AF122" s="11">
        <v>4750.1409999999996</v>
      </c>
    </row>
    <row r="123" spans="1:32" ht="15" x14ac:dyDescent="0.25">
      <c r="A123" s="6" t="s">
        <v>27</v>
      </c>
      <c r="B123" s="6" t="s">
        <v>46</v>
      </c>
      <c r="C123" s="10">
        <v>105.27800000000001</v>
      </c>
      <c r="D123" s="10">
        <v>51.944000000000003</v>
      </c>
      <c r="E123" s="10">
        <v>57.222000000000001</v>
      </c>
      <c r="F123" s="10">
        <v>3437.2220000000002</v>
      </c>
      <c r="G123" s="10">
        <v>3324.444</v>
      </c>
      <c r="H123" s="10">
        <v>3328.6109999999999</v>
      </c>
      <c r="I123" s="10">
        <v>2951.3890000000001</v>
      </c>
      <c r="J123" s="10">
        <v>2674.1669999999999</v>
      </c>
      <c r="K123" s="10">
        <v>2523.6109999999999</v>
      </c>
      <c r="L123" s="8">
        <v>2560</v>
      </c>
      <c r="M123" s="10">
        <v>2565.2779999999998</v>
      </c>
      <c r="N123" s="10">
        <v>1837.778</v>
      </c>
      <c r="O123" s="10">
        <v>1803.3330000000001</v>
      </c>
      <c r="P123" s="10">
        <v>1815.8330000000001</v>
      </c>
      <c r="Q123" s="10">
        <v>2066.6669999999999</v>
      </c>
      <c r="R123" s="10">
        <v>2194.1669999999999</v>
      </c>
      <c r="S123" s="10">
        <v>1750.278</v>
      </c>
      <c r="T123" s="10">
        <v>1957.222</v>
      </c>
      <c r="U123" s="10">
        <v>1946.1110000000001</v>
      </c>
      <c r="V123" s="10">
        <v>2567.0329999999999</v>
      </c>
      <c r="W123" s="10">
        <v>2869.4769999999999</v>
      </c>
      <c r="X123" s="10">
        <v>2855.998</v>
      </c>
      <c r="Y123" s="10">
        <v>2704.4450000000002</v>
      </c>
      <c r="Z123" s="10">
        <v>2858.74</v>
      </c>
      <c r="AA123" s="10">
        <v>2671.6660000000002</v>
      </c>
      <c r="AB123" s="10">
        <v>2902.1610000000001</v>
      </c>
      <c r="AC123" s="10">
        <v>3238.348</v>
      </c>
      <c r="AD123" s="10">
        <v>3253.4</v>
      </c>
      <c r="AE123" s="10">
        <v>3159.1379999999999</v>
      </c>
      <c r="AF123" s="10">
        <v>3174.9009999999998</v>
      </c>
    </row>
    <row r="124" spans="1:32" ht="15" x14ac:dyDescent="0.25">
      <c r="A124" s="6" t="s">
        <v>27</v>
      </c>
      <c r="B124" s="6" t="s">
        <v>47</v>
      </c>
      <c r="C124" s="9">
        <v>19293</v>
      </c>
      <c r="D124" s="9">
        <v>18169</v>
      </c>
      <c r="E124" s="9">
        <v>17910</v>
      </c>
      <c r="F124" s="9">
        <v>19648</v>
      </c>
      <c r="G124" s="9">
        <v>17075</v>
      </c>
      <c r="H124" s="9">
        <v>17398</v>
      </c>
      <c r="I124" s="9">
        <v>19119</v>
      </c>
      <c r="J124" s="9">
        <v>17887</v>
      </c>
      <c r="K124" s="9">
        <v>23154</v>
      </c>
      <c r="L124" s="9">
        <v>26184</v>
      </c>
      <c r="M124" s="9">
        <v>27756</v>
      </c>
      <c r="N124" s="9">
        <v>29129</v>
      </c>
      <c r="O124" s="9">
        <v>28640</v>
      </c>
      <c r="P124" s="9">
        <v>29892</v>
      </c>
      <c r="Q124" s="9">
        <v>31017</v>
      </c>
      <c r="R124" s="9">
        <v>33357</v>
      </c>
      <c r="S124" s="9">
        <v>36711</v>
      </c>
      <c r="T124" s="9">
        <v>37189</v>
      </c>
      <c r="U124" s="9">
        <v>41090</v>
      </c>
      <c r="V124" s="9">
        <v>40552</v>
      </c>
      <c r="W124" s="9">
        <v>43669</v>
      </c>
      <c r="X124" s="9">
        <v>44190</v>
      </c>
      <c r="Y124" s="9">
        <v>44378</v>
      </c>
      <c r="Z124" s="9">
        <v>43130</v>
      </c>
      <c r="AA124" s="11">
        <v>45171.472999999998</v>
      </c>
      <c r="AB124" s="11">
        <v>45442.62</v>
      </c>
      <c r="AC124" s="11">
        <v>47799.5</v>
      </c>
      <c r="AD124" s="11">
        <v>47018.758000000002</v>
      </c>
      <c r="AE124" s="11">
        <v>49441.15</v>
      </c>
      <c r="AF124" s="11">
        <v>49088.686999999998</v>
      </c>
    </row>
    <row r="125" spans="1:32" ht="15" x14ac:dyDescent="0.25">
      <c r="A125" s="6" t="s">
        <v>28</v>
      </c>
      <c r="B125" s="6" t="s">
        <v>42</v>
      </c>
      <c r="C125" s="10">
        <v>7017.5929999999998</v>
      </c>
      <c r="D125" s="10">
        <v>7553.1459999999997</v>
      </c>
      <c r="E125" s="10">
        <v>8285.741</v>
      </c>
      <c r="F125" s="10">
        <v>8613.973</v>
      </c>
      <c r="G125" s="10">
        <v>8926.9140000000007</v>
      </c>
      <c r="H125" s="10">
        <v>10549.061</v>
      </c>
      <c r="I125" s="10">
        <v>10917.319</v>
      </c>
      <c r="J125" s="10">
        <v>12752.983</v>
      </c>
      <c r="K125" s="10">
        <v>14238.669</v>
      </c>
      <c r="L125" s="10">
        <v>14676.806</v>
      </c>
      <c r="M125" s="10">
        <v>16285.333000000001</v>
      </c>
      <c r="N125" s="10">
        <v>21748.941999999999</v>
      </c>
      <c r="O125" s="10">
        <v>22567.983</v>
      </c>
      <c r="P125" s="10">
        <v>21570.394</v>
      </c>
      <c r="Q125" s="10">
        <v>21806.491999999998</v>
      </c>
      <c r="R125" s="10">
        <v>25590.947</v>
      </c>
      <c r="S125" s="10">
        <v>23768.428</v>
      </c>
      <c r="T125" s="10">
        <v>23720.569</v>
      </c>
      <c r="U125" s="10">
        <v>22646.277999999998</v>
      </c>
      <c r="V125" s="10">
        <v>23762.972000000002</v>
      </c>
      <c r="W125" s="10">
        <v>21913.361000000001</v>
      </c>
      <c r="X125" s="10">
        <v>21589.388999999999</v>
      </c>
      <c r="Y125" s="10">
        <v>21438.944</v>
      </c>
      <c r="Z125" s="10">
        <v>20779.611000000001</v>
      </c>
      <c r="AA125" s="10">
        <v>26570.098000000002</v>
      </c>
      <c r="AB125" s="10">
        <v>27404.706999999999</v>
      </c>
      <c r="AC125" s="10">
        <v>26628.331999999999</v>
      </c>
      <c r="AD125" s="10">
        <v>26765.350999999999</v>
      </c>
      <c r="AE125" s="10">
        <v>27685.847000000002</v>
      </c>
      <c r="AF125" s="10">
        <v>27437.439999999999</v>
      </c>
    </row>
    <row r="126" spans="1:32" ht="15" x14ac:dyDescent="0.25">
      <c r="A126" s="6" t="s">
        <v>28</v>
      </c>
      <c r="B126" s="6" t="s">
        <v>43</v>
      </c>
      <c r="C126" s="11">
        <v>7.3849999999999998</v>
      </c>
      <c r="D126" s="11">
        <v>7.4320000000000004</v>
      </c>
      <c r="E126" s="11">
        <v>7.3380000000000001</v>
      </c>
      <c r="F126" s="11">
        <v>7.3620000000000001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</row>
    <row r="127" spans="1:32" ht="15" x14ac:dyDescent="0.25">
      <c r="A127" s="6" t="s">
        <v>28</v>
      </c>
      <c r="B127" s="6" t="s">
        <v>44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10">
        <v>4.5</v>
      </c>
      <c r="K127" s="10">
        <v>69.75</v>
      </c>
      <c r="L127" s="8">
        <v>145</v>
      </c>
      <c r="M127" s="10">
        <v>665.75</v>
      </c>
      <c r="N127" s="8">
        <v>991</v>
      </c>
      <c r="O127" s="10">
        <v>1276.75</v>
      </c>
      <c r="P127" s="8">
        <v>1367</v>
      </c>
      <c r="Q127" s="10">
        <v>1629.25</v>
      </c>
      <c r="R127" s="8">
        <v>1585</v>
      </c>
      <c r="S127" s="10">
        <v>1807.5</v>
      </c>
      <c r="T127" s="10">
        <v>1958.25</v>
      </c>
      <c r="U127" s="10">
        <v>2093.5</v>
      </c>
      <c r="V127" s="10">
        <v>2342.75</v>
      </c>
      <c r="W127" s="10">
        <v>2282.75</v>
      </c>
      <c r="X127" s="10">
        <v>2530.5</v>
      </c>
      <c r="Y127" s="10">
        <v>2533.75</v>
      </c>
      <c r="Z127" s="10">
        <v>2545.25</v>
      </c>
      <c r="AA127" s="10">
        <v>2510.75</v>
      </c>
      <c r="AB127" s="10">
        <v>2717.366</v>
      </c>
      <c r="AC127" s="10">
        <v>2938.88</v>
      </c>
      <c r="AD127" s="10">
        <v>2971.337</v>
      </c>
      <c r="AE127" s="10">
        <v>3054.1469999999999</v>
      </c>
      <c r="AF127" s="10">
        <v>2878.683</v>
      </c>
    </row>
    <row r="128" spans="1:32" ht="15" x14ac:dyDescent="0.25">
      <c r="A128" s="6" t="s">
        <v>28</v>
      </c>
      <c r="B128" s="6" t="s">
        <v>45</v>
      </c>
      <c r="C128" s="11">
        <v>1969.681</v>
      </c>
      <c r="D128" s="11">
        <v>2152.5749999999998</v>
      </c>
      <c r="E128" s="11">
        <v>2587.7919999999999</v>
      </c>
      <c r="F128" s="11">
        <v>2599.2779999999998</v>
      </c>
      <c r="G128" s="11">
        <v>2490.192</v>
      </c>
      <c r="H128" s="11">
        <v>3322.2559999999999</v>
      </c>
      <c r="I128" s="11">
        <v>3215.4859999999999</v>
      </c>
      <c r="J128" s="11">
        <v>3742.8719999999998</v>
      </c>
      <c r="K128" s="11">
        <v>4271.7250000000004</v>
      </c>
      <c r="L128" s="11">
        <v>3680.4169999999999</v>
      </c>
      <c r="M128" s="11">
        <v>4003.056</v>
      </c>
      <c r="N128" s="11">
        <v>8551.2469999999994</v>
      </c>
      <c r="O128" s="11">
        <v>8703.2330000000002</v>
      </c>
      <c r="P128" s="11">
        <v>6782.8389999999999</v>
      </c>
      <c r="Q128" s="11">
        <v>6204.4639999999999</v>
      </c>
      <c r="R128" s="11">
        <v>9351.7250000000004</v>
      </c>
      <c r="S128" s="11">
        <v>6457.0389999999998</v>
      </c>
      <c r="T128" s="11">
        <v>5824.6530000000002</v>
      </c>
      <c r="U128" s="11">
        <v>4441.3890000000001</v>
      </c>
      <c r="V128" s="11">
        <v>5092.5</v>
      </c>
      <c r="W128" s="11">
        <v>2780.556</v>
      </c>
      <c r="X128" s="11">
        <v>2140.2779999999998</v>
      </c>
      <c r="Y128" s="11">
        <v>1673.6110000000001</v>
      </c>
      <c r="Z128" s="11">
        <v>1487.5</v>
      </c>
      <c r="AA128" s="11">
        <v>1761.6669999999999</v>
      </c>
      <c r="AB128" s="11">
        <v>1911.1110000000001</v>
      </c>
      <c r="AC128" s="11">
        <v>1689.1669999999999</v>
      </c>
      <c r="AD128" s="11">
        <v>1626.4390000000001</v>
      </c>
      <c r="AE128" s="11">
        <v>1890.567</v>
      </c>
      <c r="AF128" s="11">
        <v>1926.923</v>
      </c>
    </row>
    <row r="129" spans="1:32" ht="15" x14ac:dyDescent="0.25">
      <c r="A129" s="6" t="s">
        <v>28</v>
      </c>
      <c r="B129" s="6" t="s">
        <v>46</v>
      </c>
      <c r="C129" s="10">
        <v>85.278000000000006</v>
      </c>
      <c r="D129" s="10">
        <v>98.888999999999996</v>
      </c>
      <c r="E129" s="10">
        <v>103.611</v>
      </c>
      <c r="F129" s="10">
        <v>108.333</v>
      </c>
      <c r="G129" s="10">
        <v>124.72199999999999</v>
      </c>
      <c r="H129" s="10">
        <v>125.556</v>
      </c>
      <c r="I129" s="10">
        <v>128.333</v>
      </c>
      <c r="J129" s="10">
        <v>131.11099999999999</v>
      </c>
      <c r="K129" s="10">
        <v>151.38900000000001</v>
      </c>
      <c r="L129" s="10">
        <v>94.721999999999994</v>
      </c>
      <c r="M129" s="10">
        <v>96.944000000000003</v>
      </c>
      <c r="N129" s="10">
        <v>99.721999999999994</v>
      </c>
      <c r="O129" s="10">
        <v>102.5</v>
      </c>
      <c r="P129" s="10">
        <v>105.556</v>
      </c>
      <c r="Q129" s="10">
        <v>108.333</v>
      </c>
      <c r="R129" s="10">
        <v>115.27800000000001</v>
      </c>
      <c r="S129" s="10">
        <v>120.556</v>
      </c>
      <c r="T129" s="10">
        <v>181.11099999999999</v>
      </c>
      <c r="U129" s="10">
        <v>203.61099999999999</v>
      </c>
      <c r="V129" s="10">
        <v>225.27799999999999</v>
      </c>
      <c r="W129" s="10">
        <v>255.833</v>
      </c>
      <c r="X129" s="10">
        <v>455.83300000000003</v>
      </c>
      <c r="Y129" s="10">
        <v>939.02800000000002</v>
      </c>
      <c r="Z129" s="10">
        <v>743.19399999999996</v>
      </c>
      <c r="AA129" s="10">
        <v>5241.9589999999998</v>
      </c>
      <c r="AB129" s="10">
        <v>5300.73</v>
      </c>
      <c r="AC129" s="10">
        <v>5278.1639999999998</v>
      </c>
      <c r="AD129" s="10">
        <v>5503.1930000000002</v>
      </c>
      <c r="AE129" s="10">
        <v>5701.8760000000002</v>
      </c>
      <c r="AF129" s="10">
        <v>5910.4319999999998</v>
      </c>
    </row>
    <row r="130" spans="1:32" ht="15" x14ac:dyDescent="0.25">
      <c r="A130" s="6" t="s">
        <v>28</v>
      </c>
      <c r="B130" s="6" t="s">
        <v>47</v>
      </c>
      <c r="C130" s="9">
        <v>4829</v>
      </c>
      <c r="D130" s="9">
        <v>5155</v>
      </c>
      <c r="E130" s="9">
        <v>5439</v>
      </c>
      <c r="F130" s="9">
        <v>5738</v>
      </c>
      <c r="G130" s="9">
        <v>6150</v>
      </c>
      <c r="H130" s="9">
        <v>6918</v>
      </c>
      <c r="I130" s="9">
        <v>7377</v>
      </c>
      <c r="J130" s="9">
        <v>8680</v>
      </c>
      <c r="K130" s="9">
        <v>9493</v>
      </c>
      <c r="L130" s="9">
        <v>10444</v>
      </c>
      <c r="M130" s="9">
        <v>11288</v>
      </c>
      <c r="N130" s="9">
        <v>12013</v>
      </c>
      <c r="O130" s="9">
        <v>12363</v>
      </c>
      <c r="P130" s="9">
        <v>13185</v>
      </c>
      <c r="Q130" s="9">
        <v>13705</v>
      </c>
      <c r="R130" s="9">
        <v>14407</v>
      </c>
      <c r="S130" s="9">
        <v>15240</v>
      </c>
      <c r="T130" s="9">
        <v>15606</v>
      </c>
      <c r="U130" s="9">
        <v>15775</v>
      </c>
      <c r="V130" s="9">
        <v>15973</v>
      </c>
      <c r="W130" s="9">
        <v>16397</v>
      </c>
      <c r="X130" s="9">
        <v>16270</v>
      </c>
      <c r="Y130" s="9">
        <v>16007</v>
      </c>
      <c r="Z130" s="9">
        <v>15707</v>
      </c>
      <c r="AA130" s="9">
        <v>16756</v>
      </c>
      <c r="AB130" s="9">
        <v>17193</v>
      </c>
      <c r="AC130" s="11">
        <v>16456.566999999999</v>
      </c>
      <c r="AD130" s="11">
        <v>16369.539000000001</v>
      </c>
      <c r="AE130" s="11">
        <v>16749.644</v>
      </c>
      <c r="AF130" s="11">
        <v>16443.728999999999</v>
      </c>
    </row>
    <row r="131" spans="1:32" ht="15" x14ac:dyDescent="0.25">
      <c r="A131" s="6" t="s">
        <v>29</v>
      </c>
      <c r="B131" s="6" t="s">
        <v>42</v>
      </c>
      <c r="C131" s="8">
        <v>4535</v>
      </c>
      <c r="D131" s="8">
        <v>2013</v>
      </c>
      <c r="E131" s="10">
        <v>7308.6670000000004</v>
      </c>
      <c r="F131" s="10">
        <v>4715.5</v>
      </c>
      <c r="G131" s="10">
        <v>5417.75</v>
      </c>
      <c r="H131" s="10">
        <v>5952.0280000000002</v>
      </c>
      <c r="I131" s="10">
        <v>7950.7219999999998</v>
      </c>
      <c r="J131" s="10">
        <v>5516.1109999999999</v>
      </c>
      <c r="K131" s="10">
        <v>9052.0560000000005</v>
      </c>
      <c r="L131" s="10">
        <v>8134.5839999999998</v>
      </c>
      <c r="M131" s="10">
        <v>7831.8829999999998</v>
      </c>
      <c r="N131" s="10">
        <v>13057.884</v>
      </c>
      <c r="O131" s="10">
        <v>6482.1859999999997</v>
      </c>
      <c r="P131" s="10">
        <v>13378.967000000001</v>
      </c>
      <c r="Q131" s="10">
        <v>14700.366</v>
      </c>
      <c r="R131" s="10">
        <v>19421.753000000001</v>
      </c>
      <c r="S131" s="10">
        <v>28046.63</v>
      </c>
      <c r="T131" s="10">
        <v>23488.996999999999</v>
      </c>
      <c r="U131" s="10">
        <v>19745.423999999999</v>
      </c>
      <c r="V131" s="10">
        <v>20473.307000000001</v>
      </c>
      <c r="W131" s="10">
        <v>21870.652999999998</v>
      </c>
      <c r="X131" s="10">
        <v>20634.896000000001</v>
      </c>
      <c r="Y131" s="10">
        <v>20504.844000000001</v>
      </c>
      <c r="Z131" s="10">
        <v>20758.383999999998</v>
      </c>
      <c r="AA131" s="10">
        <v>20566.348999999998</v>
      </c>
      <c r="AB131" s="10">
        <v>20491.695</v>
      </c>
      <c r="AC131" s="10">
        <v>21008.361000000001</v>
      </c>
      <c r="AD131" s="10">
        <v>21613.501</v>
      </c>
      <c r="AE131" s="10">
        <v>22982.629000000001</v>
      </c>
      <c r="AF131" s="10">
        <v>22819.659</v>
      </c>
    </row>
    <row r="132" spans="1:32" ht="15" x14ac:dyDescent="0.25">
      <c r="A132" s="6" t="s">
        <v>29</v>
      </c>
      <c r="B132" s="6" t="s">
        <v>43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11">
        <v>8.8290000000000006</v>
      </c>
      <c r="M132" s="11">
        <v>22.378</v>
      </c>
      <c r="N132" s="11">
        <v>51.622999999999998</v>
      </c>
      <c r="O132" s="11">
        <v>51.241999999999997</v>
      </c>
      <c r="P132" s="11">
        <v>32.383000000000003</v>
      </c>
      <c r="Q132" s="11">
        <v>13.311</v>
      </c>
      <c r="R132" s="11">
        <v>4.3239999999999998</v>
      </c>
      <c r="S132" s="11">
        <v>33.969000000000001</v>
      </c>
      <c r="T132" s="11">
        <v>15.978999999999999</v>
      </c>
      <c r="U132" s="11">
        <v>4.5229999999999997</v>
      </c>
      <c r="V132" s="11">
        <v>2.2090000000000001</v>
      </c>
      <c r="W132" s="11">
        <v>6.43</v>
      </c>
      <c r="X132" s="11">
        <v>8.85</v>
      </c>
      <c r="Y132" s="11">
        <v>4.8319999999999999</v>
      </c>
      <c r="Z132" s="11">
        <v>7.0750000000000002</v>
      </c>
      <c r="AA132" s="11">
        <v>4.7329999999999997</v>
      </c>
      <c r="AB132" s="11">
        <v>5.1539999999999999</v>
      </c>
      <c r="AC132" s="11">
        <v>10.265000000000001</v>
      </c>
      <c r="AD132" s="9">
        <v>0</v>
      </c>
      <c r="AE132" s="11">
        <v>7.3029999999999999</v>
      </c>
      <c r="AF132" s="11">
        <v>4.7510000000000003</v>
      </c>
    </row>
    <row r="133" spans="1:32" ht="15" x14ac:dyDescent="0.25">
      <c r="A133" s="6" t="s">
        <v>29</v>
      </c>
      <c r="B133" s="6" t="s">
        <v>44</v>
      </c>
      <c r="C133" s="8">
        <v>0</v>
      </c>
      <c r="D133" s="8">
        <v>0</v>
      </c>
      <c r="E133" s="8">
        <v>3841</v>
      </c>
      <c r="F133" s="10">
        <v>2668.25</v>
      </c>
      <c r="G133" s="8">
        <v>3346</v>
      </c>
      <c r="H133" s="10">
        <v>3927.5</v>
      </c>
      <c r="I133" s="8">
        <v>4245</v>
      </c>
      <c r="J133" s="10">
        <v>3157.75</v>
      </c>
      <c r="K133" s="10">
        <v>5267.75</v>
      </c>
      <c r="L133" s="10">
        <v>4373.5</v>
      </c>
      <c r="M133" s="10">
        <v>2728.5</v>
      </c>
      <c r="N133" s="10">
        <v>6022.75</v>
      </c>
      <c r="O133" s="10">
        <v>1066.75</v>
      </c>
      <c r="P133" s="10">
        <v>5375.5</v>
      </c>
      <c r="Q133" s="10">
        <v>7846.5</v>
      </c>
      <c r="R133" s="10">
        <v>9090.5</v>
      </c>
      <c r="S133" s="10">
        <v>18563.25</v>
      </c>
      <c r="T133" s="10">
        <v>12566.75</v>
      </c>
      <c r="U133" s="10">
        <v>9396.75</v>
      </c>
      <c r="V133" s="10">
        <v>10804.5</v>
      </c>
      <c r="W133" s="10">
        <v>10881.25</v>
      </c>
      <c r="X133" s="10">
        <v>8791.75</v>
      </c>
      <c r="Y133" s="10">
        <v>8885.5</v>
      </c>
      <c r="Z133" s="8">
        <v>9125</v>
      </c>
      <c r="AA133" s="10">
        <v>9022.5</v>
      </c>
      <c r="AB133" s="10">
        <v>8729.5</v>
      </c>
      <c r="AC133" s="10">
        <v>8867.75</v>
      </c>
      <c r="AD133" s="10">
        <v>9649.5210000000006</v>
      </c>
      <c r="AE133" s="10">
        <v>9555.8369999999995</v>
      </c>
      <c r="AF133" s="10">
        <v>9519.1710000000003</v>
      </c>
    </row>
    <row r="134" spans="1:32" ht="15" x14ac:dyDescent="0.25">
      <c r="A134" s="6" t="s">
        <v>29</v>
      </c>
      <c r="B134" s="6" t="s">
        <v>45</v>
      </c>
      <c r="C134" s="9">
        <v>0</v>
      </c>
      <c r="D134" s="9">
        <v>0</v>
      </c>
      <c r="E134" s="11">
        <v>147.667</v>
      </c>
      <c r="F134" s="11">
        <v>332.25</v>
      </c>
      <c r="G134" s="11">
        <v>110.75</v>
      </c>
      <c r="H134" s="11">
        <v>61.527999999999999</v>
      </c>
      <c r="I134" s="11">
        <v>270.72199999999998</v>
      </c>
      <c r="J134" s="11">
        <v>1021.361</v>
      </c>
      <c r="K134" s="11">
        <v>1099.306</v>
      </c>
      <c r="L134" s="11">
        <v>312.83300000000003</v>
      </c>
      <c r="M134" s="11">
        <v>1101.25</v>
      </c>
      <c r="N134" s="11">
        <v>1366.778</v>
      </c>
      <c r="O134" s="11">
        <v>2526.806</v>
      </c>
      <c r="P134" s="11">
        <v>2048.4720000000002</v>
      </c>
      <c r="Q134" s="11">
        <v>2474.8330000000001</v>
      </c>
      <c r="R134" s="11">
        <v>2850.54</v>
      </c>
      <c r="S134" s="11">
        <v>1710.5229999999999</v>
      </c>
      <c r="T134" s="11">
        <v>2577.2950000000001</v>
      </c>
      <c r="U134" s="11">
        <v>1007.151</v>
      </c>
      <c r="V134" s="11">
        <v>733.09799999999996</v>
      </c>
      <c r="W134" s="11">
        <v>862.25099999999998</v>
      </c>
      <c r="X134" s="11">
        <v>1247.796</v>
      </c>
      <c r="Y134" s="11">
        <v>886.95600000000002</v>
      </c>
      <c r="Z134" s="11">
        <v>911.976</v>
      </c>
      <c r="AA134" s="11">
        <v>901.11599999999999</v>
      </c>
      <c r="AB134" s="11">
        <v>960.04100000000005</v>
      </c>
      <c r="AC134" s="11">
        <v>1030.7339999999999</v>
      </c>
      <c r="AD134" s="11">
        <v>1040.2059999999999</v>
      </c>
      <c r="AE134" s="11">
        <v>1201.77</v>
      </c>
      <c r="AF134" s="11">
        <v>1258.665</v>
      </c>
    </row>
    <row r="135" spans="1:32" ht="15" x14ac:dyDescent="0.25">
      <c r="A135" s="6" t="s">
        <v>29</v>
      </c>
      <c r="B135" s="6" t="s">
        <v>46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10">
        <v>52.222000000000001</v>
      </c>
      <c r="N135" s="10">
        <v>30.832999999999998</v>
      </c>
      <c r="O135" s="10">
        <v>96.388999999999996</v>
      </c>
      <c r="P135" s="10">
        <v>116.389</v>
      </c>
      <c r="Q135" s="10">
        <v>67.221999999999994</v>
      </c>
      <c r="R135" s="10">
        <v>128.05600000000001</v>
      </c>
      <c r="S135" s="10">
        <v>77.221999999999994</v>
      </c>
      <c r="T135" s="8">
        <v>85</v>
      </c>
      <c r="U135" s="8">
        <v>170</v>
      </c>
      <c r="V135" s="10">
        <v>152.5</v>
      </c>
      <c r="W135" s="8">
        <v>50</v>
      </c>
      <c r="X135" s="10">
        <v>99.167000000000002</v>
      </c>
      <c r="Y135" s="10">
        <v>105.833</v>
      </c>
      <c r="Z135" s="10">
        <v>157.5</v>
      </c>
      <c r="AA135" s="10">
        <v>191.667</v>
      </c>
      <c r="AB135" s="10">
        <v>187.5</v>
      </c>
      <c r="AC135" s="10">
        <v>231.11099999999999</v>
      </c>
      <c r="AD135" s="10">
        <v>265.21699999999998</v>
      </c>
      <c r="AE135" s="10">
        <v>1462.029</v>
      </c>
      <c r="AF135" s="10">
        <v>1452.4739999999999</v>
      </c>
    </row>
    <row r="136" spans="1:32" ht="15" x14ac:dyDescent="0.25">
      <c r="A136" s="6" t="s">
        <v>29</v>
      </c>
      <c r="B136" s="6" t="s">
        <v>47</v>
      </c>
      <c r="C136" s="9">
        <v>4535</v>
      </c>
      <c r="D136" s="9">
        <v>2013</v>
      </c>
      <c r="E136" s="9">
        <v>3320</v>
      </c>
      <c r="F136" s="9">
        <v>1715</v>
      </c>
      <c r="G136" s="9">
        <v>1961</v>
      </c>
      <c r="H136" s="9">
        <v>1963</v>
      </c>
      <c r="I136" s="9">
        <v>3435</v>
      </c>
      <c r="J136" s="9">
        <v>1337</v>
      </c>
      <c r="K136" s="9">
        <v>2685</v>
      </c>
      <c r="L136" s="9">
        <v>3415</v>
      </c>
      <c r="M136" s="9">
        <v>3908</v>
      </c>
      <c r="N136" s="9">
        <v>5552</v>
      </c>
      <c r="O136" s="9">
        <v>2741</v>
      </c>
      <c r="P136" s="9">
        <v>4749</v>
      </c>
      <c r="Q136" s="9">
        <v>3586</v>
      </c>
      <c r="R136" s="9">
        <v>4000</v>
      </c>
      <c r="S136" s="9">
        <v>4900</v>
      </c>
      <c r="T136" s="9">
        <v>5721</v>
      </c>
      <c r="U136" s="9">
        <v>6432</v>
      </c>
      <c r="V136" s="9">
        <v>6526</v>
      </c>
      <c r="W136" s="9">
        <v>7581</v>
      </c>
      <c r="X136" s="9">
        <v>7869</v>
      </c>
      <c r="Y136" s="9">
        <v>7897</v>
      </c>
      <c r="Z136" s="9">
        <v>7961</v>
      </c>
      <c r="AA136" s="9">
        <v>8223</v>
      </c>
      <c r="AB136" s="9">
        <v>8407</v>
      </c>
      <c r="AC136" s="9">
        <v>8581</v>
      </c>
      <c r="AD136" s="11">
        <v>8547.5400000000009</v>
      </c>
      <c r="AE136" s="11">
        <v>8752.6859999999997</v>
      </c>
      <c r="AF136" s="11">
        <v>8826.8580000000002</v>
      </c>
    </row>
    <row r="137" spans="1:32" ht="15" x14ac:dyDescent="0.25">
      <c r="A137" s="6" t="s">
        <v>30</v>
      </c>
      <c r="B137" s="6" t="s">
        <v>42</v>
      </c>
      <c r="C137" s="10">
        <v>3415.3890000000001</v>
      </c>
      <c r="D137" s="10">
        <v>3859.3330000000001</v>
      </c>
      <c r="E137" s="10">
        <v>3896.2779999999998</v>
      </c>
      <c r="F137" s="10">
        <v>4391.6109999999999</v>
      </c>
      <c r="G137" s="10">
        <v>3918.8330000000001</v>
      </c>
      <c r="H137" s="10">
        <v>4628.9719999999998</v>
      </c>
      <c r="I137" s="10">
        <v>8613.0959999999995</v>
      </c>
      <c r="J137" s="10">
        <v>7829.6530000000002</v>
      </c>
      <c r="K137" s="10">
        <v>8666.6119999999992</v>
      </c>
      <c r="L137" s="10">
        <v>9605.6630000000005</v>
      </c>
      <c r="M137" s="10">
        <v>6131.3609999999999</v>
      </c>
      <c r="N137" s="10">
        <v>8374.1669999999995</v>
      </c>
      <c r="O137" s="10">
        <v>8318.8060000000005</v>
      </c>
      <c r="P137" s="10">
        <v>5867.0829999999996</v>
      </c>
      <c r="Q137" s="10">
        <v>6319.3059999999996</v>
      </c>
      <c r="R137" s="10">
        <v>5533.3059999999996</v>
      </c>
      <c r="S137" s="10">
        <v>5102.7780000000002</v>
      </c>
      <c r="T137" s="10">
        <v>4301.6940000000004</v>
      </c>
      <c r="U137" s="10">
        <v>5773.75</v>
      </c>
      <c r="V137" s="10">
        <v>5710.2780000000002</v>
      </c>
      <c r="W137" s="10">
        <v>6194.5829999999996</v>
      </c>
      <c r="X137" s="8">
        <v>6181</v>
      </c>
      <c r="Y137" s="10">
        <v>5271.5559999999996</v>
      </c>
      <c r="Z137" s="10">
        <v>5440.1940000000004</v>
      </c>
      <c r="AA137" s="10">
        <v>4968.5</v>
      </c>
      <c r="AB137" s="10">
        <v>5285.8890000000001</v>
      </c>
      <c r="AC137" s="10">
        <v>5726.9440000000004</v>
      </c>
      <c r="AD137" s="10">
        <v>5590.3090000000002</v>
      </c>
      <c r="AE137" s="10">
        <v>4982.2700000000004</v>
      </c>
      <c r="AF137" s="10">
        <v>4529.2910000000002</v>
      </c>
    </row>
    <row r="138" spans="1:32" ht="15" x14ac:dyDescent="0.25">
      <c r="A138" s="6" t="s">
        <v>30</v>
      </c>
      <c r="B138" s="6" t="s">
        <v>43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11">
        <v>156.124</v>
      </c>
      <c r="J138" s="11">
        <v>112.876</v>
      </c>
      <c r="K138" s="11">
        <v>81.64</v>
      </c>
      <c r="L138" s="11">
        <v>81.83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</row>
    <row r="139" spans="1:32" ht="15" x14ac:dyDescent="0.25">
      <c r="A139" s="6" t="s">
        <v>30</v>
      </c>
      <c r="B139" s="6" t="s">
        <v>44</v>
      </c>
      <c r="C139" s="8">
        <v>1293</v>
      </c>
      <c r="D139" s="8">
        <v>1449</v>
      </c>
      <c r="E139" s="10">
        <v>1438.5</v>
      </c>
      <c r="F139" s="8">
        <v>1413</v>
      </c>
      <c r="G139" s="10">
        <v>938.5</v>
      </c>
      <c r="H139" s="10">
        <v>1248.75</v>
      </c>
      <c r="I139" s="8">
        <v>901</v>
      </c>
      <c r="J139" s="10">
        <v>692.25</v>
      </c>
      <c r="K139" s="8">
        <v>848</v>
      </c>
      <c r="L139" s="10">
        <v>1117.75</v>
      </c>
      <c r="M139" s="10">
        <v>217.75</v>
      </c>
      <c r="N139" s="10">
        <v>934.5</v>
      </c>
      <c r="O139" s="10">
        <v>1059.25</v>
      </c>
      <c r="P139" s="10">
        <v>552.75</v>
      </c>
      <c r="Q139" s="10">
        <v>664.75</v>
      </c>
      <c r="R139" s="10">
        <v>296.75</v>
      </c>
      <c r="S139" s="8">
        <v>161</v>
      </c>
      <c r="T139" s="10">
        <v>134.75</v>
      </c>
      <c r="U139" s="10">
        <v>136.75</v>
      </c>
      <c r="V139" s="8">
        <v>211</v>
      </c>
      <c r="W139" s="10">
        <v>274.75</v>
      </c>
      <c r="X139" s="10">
        <v>458.5</v>
      </c>
      <c r="Y139" s="10">
        <v>153.5</v>
      </c>
      <c r="Z139" s="10">
        <v>370.25</v>
      </c>
      <c r="AA139" s="8">
        <v>427</v>
      </c>
      <c r="AB139" s="8">
        <v>583</v>
      </c>
      <c r="AC139" s="10">
        <v>757.5</v>
      </c>
      <c r="AD139" s="10">
        <v>573.53800000000001</v>
      </c>
      <c r="AE139" s="10">
        <v>208.34200000000001</v>
      </c>
      <c r="AF139" s="10">
        <v>155.99799999999999</v>
      </c>
    </row>
    <row r="140" spans="1:32" ht="15" x14ac:dyDescent="0.25">
      <c r="A140" s="6" t="s">
        <v>30</v>
      </c>
      <c r="B140" s="6" t="s">
        <v>45</v>
      </c>
      <c r="C140" s="9">
        <v>0</v>
      </c>
      <c r="D140" s="9">
        <v>0</v>
      </c>
      <c r="E140" s="9">
        <v>0</v>
      </c>
      <c r="F140" s="11">
        <v>381.55599999999998</v>
      </c>
      <c r="G140" s="11">
        <v>89.778000000000006</v>
      </c>
      <c r="H140" s="9">
        <v>101</v>
      </c>
      <c r="I140" s="11">
        <v>3999.806</v>
      </c>
      <c r="J140" s="11">
        <v>3434.5830000000001</v>
      </c>
      <c r="K140" s="11">
        <v>3993.194</v>
      </c>
      <c r="L140" s="11">
        <v>4235.4170000000004</v>
      </c>
      <c r="M140" s="11">
        <v>2898.1669999999999</v>
      </c>
      <c r="N140" s="11">
        <v>4298.2219999999998</v>
      </c>
      <c r="O140" s="11">
        <v>3507.7220000000002</v>
      </c>
      <c r="P140" s="11">
        <v>2655.6669999999999</v>
      </c>
      <c r="Q140" s="11">
        <v>2627.7779999999998</v>
      </c>
      <c r="R140" s="11">
        <v>2496.3890000000001</v>
      </c>
      <c r="S140" s="11">
        <v>2094.5</v>
      </c>
      <c r="T140" s="11">
        <v>1360.8330000000001</v>
      </c>
      <c r="U140" s="11">
        <v>2307.5</v>
      </c>
      <c r="V140" s="9">
        <v>2130</v>
      </c>
      <c r="W140" s="11">
        <v>2224.6669999999999</v>
      </c>
      <c r="X140" s="11">
        <v>1763.1669999999999</v>
      </c>
      <c r="Y140" s="11">
        <v>1266.1669999999999</v>
      </c>
      <c r="Z140" s="11">
        <v>1124.1669999999999</v>
      </c>
      <c r="AA140" s="11">
        <v>804.66700000000003</v>
      </c>
      <c r="AB140" s="9">
        <v>852</v>
      </c>
      <c r="AC140" s="11">
        <v>1005.833</v>
      </c>
      <c r="AD140" s="11">
        <v>763.93600000000004</v>
      </c>
      <c r="AE140" s="11">
        <v>757.35699999999997</v>
      </c>
      <c r="AF140" s="11">
        <v>601.79600000000005</v>
      </c>
    </row>
    <row r="141" spans="1:32" ht="15" x14ac:dyDescent="0.25">
      <c r="A141" s="6" t="s">
        <v>30</v>
      </c>
      <c r="B141" s="6" t="s">
        <v>46</v>
      </c>
      <c r="C141" s="10">
        <v>618.33299999999997</v>
      </c>
      <c r="D141" s="10">
        <v>619.44399999999996</v>
      </c>
      <c r="E141" s="10">
        <v>616.66700000000003</v>
      </c>
      <c r="F141" s="10">
        <v>605.27800000000002</v>
      </c>
      <c r="G141" s="10">
        <v>591.66700000000003</v>
      </c>
      <c r="H141" s="10">
        <v>594.72199999999998</v>
      </c>
      <c r="I141" s="10">
        <v>594.72199999999998</v>
      </c>
      <c r="J141" s="10">
        <v>594.72199999999998</v>
      </c>
      <c r="K141" s="10">
        <v>594.72199999999998</v>
      </c>
      <c r="L141" s="10">
        <v>576.38900000000001</v>
      </c>
      <c r="M141" s="10">
        <v>20.277999999999999</v>
      </c>
      <c r="N141" s="10">
        <v>35.555999999999997</v>
      </c>
      <c r="O141" s="10">
        <v>33.889000000000003</v>
      </c>
      <c r="P141" s="10">
        <v>20.832999999999998</v>
      </c>
      <c r="Q141" s="10">
        <v>26.111000000000001</v>
      </c>
      <c r="R141" s="10">
        <v>27.777999999999999</v>
      </c>
      <c r="S141" s="10">
        <v>16.111000000000001</v>
      </c>
      <c r="T141" s="8">
        <v>20</v>
      </c>
      <c r="U141" s="10">
        <v>22.222000000000001</v>
      </c>
      <c r="V141" s="10">
        <v>22.222000000000001</v>
      </c>
      <c r="W141" s="10">
        <v>202.5</v>
      </c>
      <c r="X141" s="10">
        <v>200.55600000000001</v>
      </c>
      <c r="Y141" s="10">
        <v>150.27799999999999</v>
      </c>
      <c r="Z141" s="10">
        <v>150.27799999999999</v>
      </c>
      <c r="AA141" s="10">
        <v>147.5</v>
      </c>
      <c r="AB141" s="10">
        <v>114.167</v>
      </c>
      <c r="AC141" s="10">
        <v>114.72199999999999</v>
      </c>
      <c r="AD141" s="10">
        <v>139.584</v>
      </c>
      <c r="AE141" s="10">
        <v>137.25800000000001</v>
      </c>
      <c r="AF141" s="10">
        <v>135.119</v>
      </c>
    </row>
    <row r="142" spans="1:32" ht="15" x14ac:dyDescent="0.25">
      <c r="A142" s="6" t="s">
        <v>30</v>
      </c>
      <c r="B142" s="6" t="s">
        <v>47</v>
      </c>
      <c r="C142" s="9">
        <v>816</v>
      </c>
      <c r="D142" s="9">
        <v>1007</v>
      </c>
      <c r="E142" s="9">
        <v>1260</v>
      </c>
      <c r="F142" s="9">
        <v>1314</v>
      </c>
      <c r="G142" s="9">
        <v>1535</v>
      </c>
      <c r="H142" s="9">
        <v>1677</v>
      </c>
      <c r="I142" s="9">
        <v>1922</v>
      </c>
      <c r="J142" s="9">
        <v>2118</v>
      </c>
      <c r="K142" s="9">
        <v>2211</v>
      </c>
      <c r="L142" s="9">
        <v>2694</v>
      </c>
      <c r="M142" s="9">
        <v>2126</v>
      </c>
      <c r="N142" s="9">
        <v>2327</v>
      </c>
      <c r="O142" s="9">
        <v>2986</v>
      </c>
      <c r="P142" s="9">
        <v>2272</v>
      </c>
      <c r="Q142" s="9">
        <v>2589</v>
      </c>
      <c r="R142" s="9">
        <v>2421</v>
      </c>
      <c r="S142" s="9">
        <v>2472</v>
      </c>
      <c r="T142" s="9">
        <v>2580</v>
      </c>
      <c r="U142" s="9">
        <v>3117</v>
      </c>
      <c r="V142" s="9">
        <v>3034</v>
      </c>
      <c r="W142" s="9">
        <v>3066</v>
      </c>
      <c r="X142" s="9">
        <v>3261</v>
      </c>
      <c r="Y142" s="9">
        <v>3168</v>
      </c>
      <c r="Z142" s="9">
        <v>3218</v>
      </c>
      <c r="AA142" s="9">
        <v>3141</v>
      </c>
      <c r="AB142" s="9">
        <v>3232</v>
      </c>
      <c r="AC142" s="9">
        <v>3365</v>
      </c>
      <c r="AD142" s="11">
        <v>3523.8670000000002</v>
      </c>
      <c r="AE142" s="11">
        <v>3281.6610000000001</v>
      </c>
      <c r="AF142" s="11">
        <v>3104.7530000000002</v>
      </c>
    </row>
    <row r="143" spans="1:32" ht="15" x14ac:dyDescent="0.25">
      <c r="A143" s="6" t="s">
        <v>31</v>
      </c>
      <c r="B143" s="6" t="s">
        <v>42</v>
      </c>
      <c r="C143" s="10">
        <v>42555.182999999997</v>
      </c>
      <c r="D143" s="10">
        <v>36912.207999999999</v>
      </c>
      <c r="E143" s="10">
        <v>33770.33</v>
      </c>
      <c r="F143" s="10">
        <v>35496.334000000003</v>
      </c>
      <c r="G143" s="10">
        <v>28506.760999999999</v>
      </c>
      <c r="H143" s="10">
        <v>30887.597000000002</v>
      </c>
      <c r="I143" s="10">
        <v>31056.984</v>
      </c>
      <c r="J143" s="10">
        <v>28027.94</v>
      </c>
      <c r="K143" s="10">
        <v>28764.981</v>
      </c>
      <c r="L143" s="10">
        <v>27485.142</v>
      </c>
      <c r="M143" s="10">
        <v>25581.239000000001</v>
      </c>
      <c r="N143" s="10">
        <v>19836.538</v>
      </c>
      <c r="O143" s="10">
        <v>18060.991999999998</v>
      </c>
      <c r="P143" s="10">
        <v>15125.021000000001</v>
      </c>
      <c r="Q143" s="10">
        <v>16744.421999999999</v>
      </c>
      <c r="R143" s="10">
        <v>20361.84</v>
      </c>
      <c r="S143" s="10">
        <v>21834.968000000001</v>
      </c>
      <c r="T143" s="10">
        <v>21776.489000000001</v>
      </c>
      <c r="U143" s="10">
        <v>22547.557000000001</v>
      </c>
      <c r="V143" s="10">
        <v>22613.553</v>
      </c>
      <c r="W143" s="10">
        <v>24485.800999999999</v>
      </c>
      <c r="X143" s="10">
        <v>18627.976999999999</v>
      </c>
      <c r="Y143" s="10">
        <v>16877.978999999999</v>
      </c>
      <c r="Z143" s="10">
        <v>19893.793000000001</v>
      </c>
      <c r="AA143" s="10">
        <v>14343.494000000001</v>
      </c>
      <c r="AB143" s="10">
        <v>15113.76</v>
      </c>
      <c r="AC143" s="10">
        <v>15215.825000000001</v>
      </c>
      <c r="AD143" s="10">
        <v>16592.955000000002</v>
      </c>
      <c r="AE143" s="10">
        <v>15290.266</v>
      </c>
      <c r="AF143" s="10">
        <v>14214.406999999999</v>
      </c>
    </row>
    <row r="144" spans="1:32" ht="15" x14ac:dyDescent="0.25">
      <c r="A144" s="6" t="s">
        <v>31</v>
      </c>
      <c r="B144" s="6" t="s">
        <v>43</v>
      </c>
      <c r="C144" s="11">
        <v>19220.572</v>
      </c>
      <c r="D144" s="11">
        <v>14852.013000000001</v>
      </c>
      <c r="E144" s="11">
        <v>10464.286</v>
      </c>
      <c r="F144" s="11">
        <v>11476.066999999999</v>
      </c>
      <c r="G144" s="11">
        <v>8053.5749999999998</v>
      </c>
      <c r="H144" s="11">
        <v>5924.9520000000002</v>
      </c>
      <c r="I144" s="11">
        <v>5464.8959999999997</v>
      </c>
      <c r="J144" s="11">
        <v>3912.779</v>
      </c>
      <c r="K144" s="11">
        <v>4022.498</v>
      </c>
      <c r="L144" s="11">
        <v>3151.9940000000001</v>
      </c>
      <c r="M144" s="11">
        <v>2199.3049999999998</v>
      </c>
      <c r="N144" s="11">
        <v>1786.3989999999999</v>
      </c>
      <c r="O144" s="11">
        <v>2226.1869999999999</v>
      </c>
      <c r="P144" s="11">
        <v>415.21600000000001</v>
      </c>
      <c r="Q144" s="11">
        <v>1475.588</v>
      </c>
      <c r="R144" s="11">
        <v>349.56299999999999</v>
      </c>
      <c r="S144" s="11">
        <v>903.96799999999996</v>
      </c>
      <c r="T144" s="11">
        <v>1773.3219999999999</v>
      </c>
      <c r="U144" s="11">
        <v>2652.8629999999998</v>
      </c>
      <c r="V144" s="11">
        <v>5713.9070000000002</v>
      </c>
      <c r="W144" s="11">
        <v>3252.2179999999998</v>
      </c>
      <c r="X144" s="11">
        <v>3648.4209999999998</v>
      </c>
      <c r="Y144" s="11">
        <v>1053.8130000000001</v>
      </c>
      <c r="Z144" s="11">
        <v>1955.646</v>
      </c>
      <c r="AA144" s="11">
        <v>1247.8589999999999</v>
      </c>
      <c r="AB144" s="11">
        <v>1267.3869999999999</v>
      </c>
      <c r="AC144" s="11">
        <v>662.96900000000005</v>
      </c>
      <c r="AD144" s="11">
        <v>831.18200000000002</v>
      </c>
      <c r="AE144" s="11">
        <v>965.95799999999997</v>
      </c>
      <c r="AF144" s="11">
        <v>1419.45</v>
      </c>
    </row>
    <row r="145" spans="1:32" ht="15" x14ac:dyDescent="0.25">
      <c r="A145" s="6" t="s">
        <v>31</v>
      </c>
      <c r="B145" s="6" t="s">
        <v>44</v>
      </c>
      <c r="C145" s="8">
        <v>15435</v>
      </c>
      <c r="D145" s="10">
        <v>12700.75</v>
      </c>
      <c r="E145" s="10">
        <v>15091.25</v>
      </c>
      <c r="F145" s="10">
        <v>15155.75</v>
      </c>
      <c r="G145" s="10">
        <v>13943.5</v>
      </c>
      <c r="H145" s="10">
        <v>16007.25</v>
      </c>
      <c r="I145" s="10">
        <v>14805.5</v>
      </c>
      <c r="J145" s="10">
        <v>14811.5</v>
      </c>
      <c r="K145" s="10">
        <v>16125.25</v>
      </c>
      <c r="L145" s="10">
        <v>15990.75</v>
      </c>
      <c r="M145" s="10">
        <v>15817.75</v>
      </c>
      <c r="N145" s="10">
        <v>7898.75</v>
      </c>
      <c r="O145" s="10">
        <v>5218.25</v>
      </c>
      <c r="P145" s="10">
        <v>5471.75</v>
      </c>
      <c r="Q145" s="10">
        <v>3770.5</v>
      </c>
      <c r="R145" s="10">
        <v>10473.5</v>
      </c>
      <c r="S145" s="10">
        <v>11585.5</v>
      </c>
      <c r="T145" s="10">
        <v>10742.5</v>
      </c>
      <c r="U145" s="10">
        <v>10557.75</v>
      </c>
      <c r="V145" s="10">
        <v>6662.5</v>
      </c>
      <c r="W145" s="10">
        <v>9803.75</v>
      </c>
      <c r="X145" s="10">
        <v>4149.5</v>
      </c>
      <c r="Y145" s="10">
        <v>7492.5</v>
      </c>
      <c r="Z145" s="10">
        <v>8977.75</v>
      </c>
      <c r="AA145" s="10">
        <v>5738.25</v>
      </c>
      <c r="AB145" s="10">
        <v>6118.5</v>
      </c>
      <c r="AC145" s="8">
        <v>6197</v>
      </c>
      <c r="AD145" s="8">
        <v>6646</v>
      </c>
      <c r="AE145" s="10">
        <v>5692.6350000000002</v>
      </c>
      <c r="AF145" s="10">
        <v>4641.79</v>
      </c>
    </row>
    <row r="146" spans="1:32" ht="15" x14ac:dyDescent="0.25">
      <c r="A146" s="6" t="s">
        <v>31</v>
      </c>
      <c r="B146" s="6" t="s">
        <v>45</v>
      </c>
      <c r="C146" s="11">
        <v>2786.2220000000002</v>
      </c>
      <c r="D146" s="11">
        <v>1757.444</v>
      </c>
      <c r="E146" s="11">
        <v>1291.461</v>
      </c>
      <c r="F146" s="11">
        <v>489.90600000000001</v>
      </c>
      <c r="G146" s="11">
        <v>736.68600000000004</v>
      </c>
      <c r="H146" s="11">
        <v>390.72800000000001</v>
      </c>
      <c r="I146" s="11">
        <v>388.97800000000001</v>
      </c>
      <c r="J146" s="11">
        <v>785.49400000000003</v>
      </c>
      <c r="K146" s="11">
        <v>360.178</v>
      </c>
      <c r="L146" s="11">
        <v>171.06399999999999</v>
      </c>
      <c r="M146" s="11">
        <v>146.18299999999999</v>
      </c>
      <c r="N146" s="11">
        <v>775.44399999999996</v>
      </c>
      <c r="O146" s="11">
        <v>785.72199999999998</v>
      </c>
      <c r="P146" s="11">
        <v>598.72199999999998</v>
      </c>
      <c r="Q146" s="11">
        <v>832.55600000000004</v>
      </c>
      <c r="R146" s="11">
        <v>575.83299999999997</v>
      </c>
      <c r="S146" s="11">
        <v>498.5</v>
      </c>
      <c r="T146" s="11">
        <v>114.167</v>
      </c>
      <c r="U146" s="11">
        <v>73.332999999999998</v>
      </c>
      <c r="V146" s="11">
        <v>254.25700000000001</v>
      </c>
      <c r="W146" s="9">
        <v>230</v>
      </c>
      <c r="X146" s="11">
        <v>25.556000000000001</v>
      </c>
      <c r="Y146" s="11">
        <v>140.55600000000001</v>
      </c>
      <c r="Z146" s="11">
        <v>139.453</v>
      </c>
      <c r="AA146" s="11">
        <v>173.21799999999999</v>
      </c>
      <c r="AB146" s="11">
        <v>159.65100000000001</v>
      </c>
      <c r="AC146" s="11">
        <v>123.468</v>
      </c>
      <c r="AD146" s="11">
        <v>73.438999999999993</v>
      </c>
      <c r="AE146" s="11">
        <v>74.507000000000005</v>
      </c>
      <c r="AF146" s="11">
        <v>96.822000000000003</v>
      </c>
    </row>
    <row r="147" spans="1:32" ht="15" x14ac:dyDescent="0.25">
      <c r="A147" s="6" t="s">
        <v>31</v>
      </c>
      <c r="B147" s="6" t="s">
        <v>46</v>
      </c>
      <c r="C147" s="8">
        <v>0</v>
      </c>
      <c r="D147" s="8">
        <v>0</v>
      </c>
      <c r="E147" s="8">
        <v>0</v>
      </c>
      <c r="F147" s="10">
        <v>2.5</v>
      </c>
      <c r="G147" s="10">
        <v>1.944</v>
      </c>
      <c r="H147" s="10">
        <v>0.27800000000000002</v>
      </c>
      <c r="I147" s="10">
        <v>14.167</v>
      </c>
      <c r="J147" s="10">
        <v>13.611000000000001</v>
      </c>
      <c r="K147" s="10">
        <v>16.388999999999999</v>
      </c>
      <c r="L147" s="10">
        <v>0.27800000000000002</v>
      </c>
      <c r="M147" s="8">
        <v>0</v>
      </c>
      <c r="N147" s="10">
        <v>173.88900000000001</v>
      </c>
      <c r="O147" s="10">
        <v>78.611000000000004</v>
      </c>
      <c r="P147" s="10">
        <v>68.888999999999996</v>
      </c>
      <c r="Q147" s="10">
        <v>98.888999999999996</v>
      </c>
      <c r="R147" s="10">
        <v>26.667000000000002</v>
      </c>
      <c r="S147" s="10">
        <v>73.888999999999996</v>
      </c>
      <c r="T147" s="10">
        <v>43.332999999999998</v>
      </c>
      <c r="U147" s="10">
        <v>129.72200000000001</v>
      </c>
      <c r="V147" s="10">
        <v>214.44399999999999</v>
      </c>
      <c r="W147" s="10">
        <v>180.55600000000001</v>
      </c>
      <c r="X147" s="10">
        <v>176.38900000000001</v>
      </c>
      <c r="Y147" s="10">
        <v>221.94399999999999</v>
      </c>
      <c r="Z147" s="10">
        <v>125.556</v>
      </c>
      <c r="AA147" s="10">
        <v>94.721999999999994</v>
      </c>
      <c r="AB147" s="10">
        <v>214.44399999999999</v>
      </c>
      <c r="AC147" s="10">
        <v>186.667</v>
      </c>
      <c r="AD147" s="10">
        <v>288.33300000000003</v>
      </c>
      <c r="AE147" s="10">
        <v>403.88900000000001</v>
      </c>
      <c r="AF147" s="10">
        <v>428.45600000000002</v>
      </c>
    </row>
    <row r="148" spans="1:32" ht="15" x14ac:dyDescent="0.25">
      <c r="A148" s="6" t="s">
        <v>31</v>
      </c>
      <c r="B148" s="6" t="s">
        <v>47</v>
      </c>
      <c r="C148" s="9">
        <v>2412</v>
      </c>
      <c r="D148" s="9">
        <v>4557</v>
      </c>
      <c r="E148" s="9">
        <v>3590</v>
      </c>
      <c r="F148" s="9">
        <v>5261</v>
      </c>
      <c r="G148" s="9">
        <v>3283</v>
      </c>
      <c r="H148" s="9">
        <v>5303</v>
      </c>
      <c r="I148" s="9">
        <v>5689</v>
      </c>
      <c r="J148" s="9">
        <v>5134</v>
      </c>
      <c r="K148" s="9">
        <v>4104</v>
      </c>
      <c r="L148" s="9">
        <v>5958</v>
      </c>
      <c r="M148" s="9">
        <v>5268</v>
      </c>
      <c r="N148" s="9">
        <v>7254</v>
      </c>
      <c r="O148" s="9">
        <v>7350</v>
      </c>
      <c r="P148" s="9">
        <v>6471</v>
      </c>
      <c r="Q148" s="9">
        <v>7353</v>
      </c>
      <c r="R148" s="9">
        <v>6151</v>
      </c>
      <c r="S148" s="9">
        <v>6267</v>
      </c>
      <c r="T148" s="9">
        <v>6844</v>
      </c>
      <c r="U148" s="9">
        <v>6790</v>
      </c>
      <c r="V148" s="9">
        <v>7079</v>
      </c>
      <c r="W148" s="9">
        <v>8014</v>
      </c>
      <c r="X148" s="9">
        <v>8232</v>
      </c>
      <c r="Y148" s="9">
        <v>6450</v>
      </c>
      <c r="Z148" s="9">
        <v>7549</v>
      </c>
      <c r="AA148" s="9">
        <v>6145</v>
      </c>
      <c r="AB148" s="9">
        <v>6866</v>
      </c>
      <c r="AC148" s="9">
        <v>6946</v>
      </c>
      <c r="AD148" s="9">
        <v>7674</v>
      </c>
      <c r="AE148" s="9">
        <v>7218</v>
      </c>
      <c r="AF148" s="9">
        <v>6654</v>
      </c>
    </row>
    <row r="149" spans="1:32" ht="15" x14ac:dyDescent="0.25">
      <c r="A149" s="6" t="s">
        <v>32</v>
      </c>
      <c r="B149" s="6" t="s">
        <v>42</v>
      </c>
      <c r="C149" s="8">
        <v>10401</v>
      </c>
      <c r="D149" s="8">
        <v>10745</v>
      </c>
      <c r="E149" s="8">
        <v>10952</v>
      </c>
      <c r="F149" s="8">
        <v>11037</v>
      </c>
      <c r="G149" s="8">
        <v>11241</v>
      </c>
      <c r="H149" s="10">
        <v>11745.556</v>
      </c>
      <c r="I149" s="10">
        <v>16508.25</v>
      </c>
      <c r="J149" s="10">
        <v>16856.556</v>
      </c>
      <c r="K149" s="10">
        <v>17253.861000000001</v>
      </c>
      <c r="L149" s="10">
        <v>16981.277999999998</v>
      </c>
      <c r="M149" s="10">
        <v>27046.524000000001</v>
      </c>
      <c r="N149" s="10">
        <v>29343.228999999999</v>
      </c>
      <c r="O149" s="10">
        <v>30183.850999999999</v>
      </c>
      <c r="P149" s="10">
        <v>30353.827000000001</v>
      </c>
      <c r="Q149" s="10">
        <v>30494.091</v>
      </c>
      <c r="R149" s="10">
        <v>30462.609</v>
      </c>
      <c r="S149" s="10">
        <v>31143.488000000001</v>
      </c>
      <c r="T149" s="10">
        <v>31139.028999999999</v>
      </c>
      <c r="U149" s="10">
        <v>31063.628000000001</v>
      </c>
      <c r="V149" s="10">
        <v>33605.237000000001</v>
      </c>
      <c r="W149" s="10">
        <v>36051.298999999999</v>
      </c>
      <c r="X149" s="10">
        <v>33325.572</v>
      </c>
      <c r="Y149" s="10">
        <v>35228.517999999996</v>
      </c>
      <c r="Z149" s="10">
        <v>33813.338000000003</v>
      </c>
      <c r="AA149" s="10">
        <v>33614.061999999998</v>
      </c>
      <c r="AB149" s="10">
        <v>31824.995999999999</v>
      </c>
      <c r="AC149" s="10">
        <v>33597.569000000003</v>
      </c>
      <c r="AD149" s="10">
        <v>34420.646000000001</v>
      </c>
      <c r="AE149" s="10">
        <v>35797.529000000002</v>
      </c>
      <c r="AF149" s="8" t="s">
        <v>85</v>
      </c>
    </row>
    <row r="150" spans="1:32" ht="15" x14ac:dyDescent="0.25">
      <c r="A150" s="6" t="s">
        <v>32</v>
      </c>
      <c r="B150" s="6" t="s">
        <v>43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 t="s">
        <v>85</v>
      </c>
    </row>
    <row r="151" spans="1:32" ht="15" x14ac:dyDescent="0.25">
      <c r="A151" s="6" t="s">
        <v>32</v>
      </c>
      <c r="B151" s="6" t="s">
        <v>44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291</v>
      </c>
      <c r="I151" s="10">
        <v>304.75</v>
      </c>
      <c r="J151" s="8">
        <v>352</v>
      </c>
      <c r="K151" s="10">
        <v>293.75</v>
      </c>
      <c r="L151" s="10">
        <v>332.5</v>
      </c>
      <c r="M151" s="10">
        <v>313.75</v>
      </c>
      <c r="N151" s="10">
        <v>327.75</v>
      </c>
      <c r="O151" s="10">
        <v>358.25</v>
      </c>
      <c r="P151" s="8">
        <v>350</v>
      </c>
      <c r="Q151" s="10">
        <v>363.75</v>
      </c>
      <c r="R151" s="10">
        <v>366.75</v>
      </c>
      <c r="S151" s="10">
        <v>352.75</v>
      </c>
      <c r="T151" s="8">
        <v>336</v>
      </c>
      <c r="U151" s="10">
        <v>323.75</v>
      </c>
      <c r="V151" s="8">
        <v>323</v>
      </c>
      <c r="W151" s="10">
        <v>355.5</v>
      </c>
      <c r="X151" s="8">
        <v>431</v>
      </c>
      <c r="Y151" s="8">
        <v>390</v>
      </c>
      <c r="Z151" s="10">
        <v>404.25</v>
      </c>
      <c r="AA151" s="10">
        <v>347.75</v>
      </c>
      <c r="AB151" s="10">
        <v>324.75</v>
      </c>
      <c r="AC151" s="10">
        <v>327.75400000000002</v>
      </c>
      <c r="AD151" s="10">
        <v>334.55200000000002</v>
      </c>
      <c r="AE151" s="10">
        <v>299.77999999999997</v>
      </c>
      <c r="AF151" s="8" t="s">
        <v>85</v>
      </c>
    </row>
    <row r="152" spans="1:32" ht="15" x14ac:dyDescent="0.25">
      <c r="A152" s="6" t="s">
        <v>32</v>
      </c>
      <c r="B152" s="6" t="s">
        <v>45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11">
        <v>4344.9440000000004</v>
      </c>
      <c r="J152" s="9">
        <v>4333</v>
      </c>
      <c r="K152" s="11">
        <v>4380.7780000000002</v>
      </c>
      <c r="L152" s="11">
        <v>3713.3330000000001</v>
      </c>
      <c r="M152" s="11">
        <v>3983.9720000000002</v>
      </c>
      <c r="N152" s="11">
        <v>4137.1390000000001</v>
      </c>
      <c r="O152" s="11">
        <v>4053.5279999999998</v>
      </c>
      <c r="P152" s="11">
        <v>3981.3330000000001</v>
      </c>
      <c r="Q152" s="11">
        <v>3846.4169999999999</v>
      </c>
      <c r="R152" s="11">
        <v>3645.25</v>
      </c>
      <c r="S152" s="11">
        <v>3607.0940000000001</v>
      </c>
      <c r="T152" s="11">
        <v>3441.4319999999998</v>
      </c>
      <c r="U152" s="11">
        <v>2816.808</v>
      </c>
      <c r="V152" s="11">
        <v>3076.49</v>
      </c>
      <c r="W152" s="11">
        <v>3645.817</v>
      </c>
      <c r="X152" s="11">
        <v>3114.5610000000001</v>
      </c>
      <c r="Y152" s="11">
        <v>3432.7669999999998</v>
      </c>
      <c r="Z152" s="11">
        <v>3104.2779999999998</v>
      </c>
      <c r="AA152" s="11">
        <v>3092.2779999999998</v>
      </c>
      <c r="AB152" s="11">
        <v>2851.7020000000002</v>
      </c>
      <c r="AC152" s="11">
        <v>3133.8980000000001</v>
      </c>
      <c r="AD152" s="11">
        <v>3091.6320000000001</v>
      </c>
      <c r="AE152" s="11">
        <v>3066.6640000000002</v>
      </c>
      <c r="AF152" s="9" t="s">
        <v>85</v>
      </c>
    </row>
    <row r="153" spans="1:32" ht="15" x14ac:dyDescent="0.25">
      <c r="A153" s="6" t="s">
        <v>32</v>
      </c>
      <c r="B153" s="6" t="s">
        <v>46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10">
        <v>27.777999999999999</v>
      </c>
      <c r="M153" s="10">
        <v>716.38900000000001</v>
      </c>
      <c r="N153" s="10">
        <v>772.5</v>
      </c>
      <c r="O153" s="10">
        <v>818.33299999999997</v>
      </c>
      <c r="P153" s="10">
        <v>844.16700000000003</v>
      </c>
      <c r="Q153" s="10">
        <v>866.66700000000003</v>
      </c>
      <c r="R153" s="10">
        <v>856.94399999999996</v>
      </c>
      <c r="S153" s="10">
        <v>869.72199999999998</v>
      </c>
      <c r="T153" s="10">
        <v>870.27800000000002</v>
      </c>
      <c r="U153" s="10">
        <v>874.16700000000003</v>
      </c>
      <c r="V153" s="10">
        <v>990.93700000000001</v>
      </c>
      <c r="W153" s="10">
        <v>1113.106</v>
      </c>
      <c r="X153" s="10">
        <v>1023.077</v>
      </c>
      <c r="Y153" s="10">
        <v>1174.1579999999999</v>
      </c>
      <c r="Z153" s="10">
        <v>1013.038</v>
      </c>
      <c r="AA153" s="10">
        <v>1027.2950000000001</v>
      </c>
      <c r="AB153" s="10">
        <v>913.41800000000001</v>
      </c>
      <c r="AC153" s="10">
        <v>999.39</v>
      </c>
      <c r="AD153" s="10">
        <v>1544.962</v>
      </c>
      <c r="AE153" s="10">
        <v>1618.9459999999999</v>
      </c>
      <c r="AF153" s="8" t="s">
        <v>85</v>
      </c>
    </row>
    <row r="154" spans="1:32" ht="15" x14ac:dyDescent="0.25">
      <c r="A154" s="6" t="s">
        <v>32</v>
      </c>
      <c r="B154" s="6" t="s">
        <v>47</v>
      </c>
      <c r="C154" s="9">
        <v>10401</v>
      </c>
      <c r="D154" s="9">
        <v>10745</v>
      </c>
      <c r="E154" s="9">
        <v>10952</v>
      </c>
      <c r="F154" s="9">
        <v>11037</v>
      </c>
      <c r="G154" s="9">
        <v>11241</v>
      </c>
      <c r="H154" s="9">
        <v>11431</v>
      </c>
      <c r="I154" s="9">
        <v>11835</v>
      </c>
      <c r="J154" s="9">
        <v>12148</v>
      </c>
      <c r="K154" s="9">
        <v>12556</v>
      </c>
      <c r="L154" s="9">
        <v>12885</v>
      </c>
      <c r="M154" s="9">
        <v>13287</v>
      </c>
      <c r="N154" s="9">
        <v>14131</v>
      </c>
      <c r="O154" s="9">
        <v>14646</v>
      </c>
      <c r="P154" s="9">
        <v>14673</v>
      </c>
      <c r="Q154" s="9">
        <v>15173</v>
      </c>
      <c r="R154" s="9">
        <v>15523</v>
      </c>
      <c r="S154" s="9">
        <v>15937</v>
      </c>
      <c r="T154" s="9">
        <v>16200</v>
      </c>
      <c r="U154" s="9">
        <v>16549</v>
      </c>
      <c r="V154" s="9">
        <v>17254</v>
      </c>
      <c r="W154" s="9">
        <v>17846</v>
      </c>
      <c r="X154" s="9">
        <v>17263</v>
      </c>
      <c r="Y154" s="9">
        <v>17857</v>
      </c>
      <c r="Z154" s="9">
        <v>17505</v>
      </c>
      <c r="AA154" s="9">
        <v>17459</v>
      </c>
      <c r="AB154" s="9">
        <v>17450</v>
      </c>
      <c r="AC154" s="9">
        <v>17645</v>
      </c>
      <c r="AD154" s="9">
        <v>17520</v>
      </c>
      <c r="AE154" s="9">
        <v>18200</v>
      </c>
      <c r="AF154" s="9" t="s">
        <v>85</v>
      </c>
    </row>
    <row r="155" spans="1:32" ht="15" x14ac:dyDescent="0.25">
      <c r="A155" s="6" t="s">
        <v>33</v>
      </c>
      <c r="B155" s="6" t="s">
        <v>42</v>
      </c>
      <c r="C155" s="10">
        <v>46711.722000000002</v>
      </c>
      <c r="D155" s="10">
        <v>45227.667000000001</v>
      </c>
      <c r="E155" s="10">
        <v>50714.847000000002</v>
      </c>
      <c r="F155" s="10">
        <v>51422.235999999997</v>
      </c>
      <c r="G155" s="10">
        <v>52528.139000000003</v>
      </c>
      <c r="H155" s="10">
        <v>56534.472000000002</v>
      </c>
      <c r="I155" s="10">
        <v>59504.139000000003</v>
      </c>
      <c r="J155" s="10">
        <v>53182.332999999999</v>
      </c>
      <c r="K155" s="10">
        <v>53407.639000000003</v>
      </c>
      <c r="L155" s="10">
        <v>56510.082999999999</v>
      </c>
      <c r="M155" s="10">
        <v>51273.860999999997</v>
      </c>
      <c r="N155" s="10">
        <v>55733.582999999999</v>
      </c>
      <c r="O155" s="10">
        <v>55636.360999999997</v>
      </c>
      <c r="P155" s="10">
        <v>55727.722000000002</v>
      </c>
      <c r="Q155" s="10">
        <v>52980.5</v>
      </c>
      <c r="R155" s="10">
        <v>47738.052000000003</v>
      </c>
      <c r="S155" s="10">
        <v>48215.235000000001</v>
      </c>
      <c r="T155" s="10">
        <v>49080.252</v>
      </c>
      <c r="U155" s="10">
        <v>48474.83</v>
      </c>
      <c r="V155" s="10">
        <v>46948.803999999996</v>
      </c>
      <c r="W155" s="10">
        <v>50402.288</v>
      </c>
      <c r="X155" s="10">
        <v>44973.902999999998</v>
      </c>
      <c r="Y155" s="10">
        <v>47084.353000000003</v>
      </c>
      <c r="Z155" s="10">
        <v>46068.71</v>
      </c>
      <c r="AA155" s="10">
        <v>46086.805</v>
      </c>
      <c r="AB155" s="10">
        <v>46804.576999999997</v>
      </c>
      <c r="AC155" s="10">
        <v>49069.256000000001</v>
      </c>
      <c r="AD155" s="10">
        <v>46444.368999999999</v>
      </c>
      <c r="AE155" s="10">
        <v>47950.974999999999</v>
      </c>
      <c r="AF155" s="10">
        <v>46833.883000000002</v>
      </c>
    </row>
    <row r="156" spans="1:32" ht="15" x14ac:dyDescent="0.25">
      <c r="A156" s="6" t="s">
        <v>33</v>
      </c>
      <c r="B156" s="6" t="s">
        <v>43</v>
      </c>
      <c r="C156" s="9">
        <v>0</v>
      </c>
      <c r="D156" s="9">
        <v>0</v>
      </c>
      <c r="E156" s="11">
        <v>7.4029999999999996</v>
      </c>
      <c r="F156" s="11">
        <v>7.431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</row>
    <row r="157" spans="1:32" ht="15" x14ac:dyDescent="0.25">
      <c r="A157" s="6" t="s">
        <v>33</v>
      </c>
      <c r="B157" s="6" t="s">
        <v>44</v>
      </c>
      <c r="C157" s="10">
        <v>395.5</v>
      </c>
      <c r="D157" s="10">
        <v>422.75</v>
      </c>
      <c r="E157" s="10">
        <v>430.5</v>
      </c>
      <c r="F157" s="8">
        <v>521</v>
      </c>
      <c r="G157" s="8">
        <v>332</v>
      </c>
      <c r="H157" s="8">
        <v>364</v>
      </c>
      <c r="I157" s="8">
        <v>584</v>
      </c>
      <c r="J157" s="10">
        <v>580.75</v>
      </c>
      <c r="K157" s="10">
        <v>425.5</v>
      </c>
      <c r="L157" s="10">
        <v>387.75</v>
      </c>
      <c r="M157" s="10">
        <v>383.5</v>
      </c>
      <c r="N157" s="10">
        <v>353.5</v>
      </c>
      <c r="O157" s="8">
        <v>728</v>
      </c>
      <c r="P157" s="8">
        <v>1003</v>
      </c>
      <c r="Q157" s="10">
        <v>1000.25</v>
      </c>
      <c r="R157" s="10">
        <v>1019.25</v>
      </c>
      <c r="S157" s="8">
        <v>1039</v>
      </c>
      <c r="T157" s="10">
        <v>1095.75</v>
      </c>
      <c r="U157" s="10">
        <v>1130.25</v>
      </c>
      <c r="V157" s="10">
        <v>595.75</v>
      </c>
      <c r="W157" s="8">
        <v>1194</v>
      </c>
      <c r="X157" s="10">
        <v>1095.75</v>
      </c>
      <c r="Y157" s="10">
        <v>1414.25</v>
      </c>
      <c r="Z157" s="8">
        <v>1231</v>
      </c>
      <c r="AA157" s="10">
        <v>1169.5</v>
      </c>
      <c r="AB157" s="10">
        <v>1104.75</v>
      </c>
      <c r="AC157" s="10">
        <v>1113.75</v>
      </c>
      <c r="AD157" s="10">
        <v>627.76900000000001</v>
      </c>
      <c r="AE157" s="10">
        <v>907.25</v>
      </c>
      <c r="AF157" s="10">
        <v>1182.1890000000001</v>
      </c>
    </row>
    <row r="158" spans="1:32" ht="15" x14ac:dyDescent="0.25">
      <c r="A158" s="6" t="s">
        <v>33</v>
      </c>
      <c r="B158" s="6" t="s">
        <v>45</v>
      </c>
      <c r="C158" s="11">
        <v>15897.638999999999</v>
      </c>
      <c r="D158" s="11">
        <v>12516.416999999999</v>
      </c>
      <c r="E158" s="11">
        <v>11619.416999999999</v>
      </c>
      <c r="F158" s="11">
        <v>11091.306</v>
      </c>
      <c r="G158" s="11">
        <v>12140.306</v>
      </c>
      <c r="H158" s="11">
        <v>15575.056</v>
      </c>
      <c r="I158" s="11">
        <v>16967.082999999999</v>
      </c>
      <c r="J158" s="11">
        <v>14909.666999999999</v>
      </c>
      <c r="K158" s="11">
        <v>14247.222</v>
      </c>
      <c r="L158" s="11">
        <v>16232.278</v>
      </c>
      <c r="M158" s="11">
        <v>12317.028</v>
      </c>
      <c r="N158" s="11">
        <v>12569.556</v>
      </c>
      <c r="O158" s="11">
        <v>12121.972</v>
      </c>
      <c r="P158" s="11">
        <v>12414.222</v>
      </c>
      <c r="Q158" s="11">
        <v>9336.7780000000002</v>
      </c>
      <c r="R158" s="11">
        <v>4952.9210000000003</v>
      </c>
      <c r="S158" s="11">
        <v>4787.2359999999999</v>
      </c>
      <c r="T158" s="11">
        <v>4977.5910000000003</v>
      </c>
      <c r="U158" s="11">
        <v>4322.1639999999998</v>
      </c>
      <c r="V158" s="11">
        <v>3943.1260000000002</v>
      </c>
      <c r="W158" s="11">
        <v>4442.0709999999999</v>
      </c>
      <c r="X158" s="11">
        <v>4144.7610000000004</v>
      </c>
      <c r="Y158" s="11">
        <v>3415.9110000000001</v>
      </c>
      <c r="Z158" s="11">
        <v>3096.723</v>
      </c>
      <c r="AA158" s="11">
        <v>2983.2950000000001</v>
      </c>
      <c r="AB158" s="11">
        <v>2815.9929999999999</v>
      </c>
      <c r="AC158" s="11">
        <v>2711.922</v>
      </c>
      <c r="AD158" s="11">
        <v>2557.8939999999998</v>
      </c>
      <c r="AE158" s="11">
        <v>2652.9589999999998</v>
      </c>
      <c r="AF158" s="11">
        <v>2563.6010000000001</v>
      </c>
    </row>
    <row r="159" spans="1:32" ht="15" x14ac:dyDescent="0.25">
      <c r="A159" s="6" t="s">
        <v>33</v>
      </c>
      <c r="B159" s="6" t="s">
        <v>46</v>
      </c>
      <c r="C159" s="10">
        <v>197.77799999999999</v>
      </c>
      <c r="D159" s="10">
        <v>186.11099999999999</v>
      </c>
      <c r="E159" s="10">
        <v>174.44399999999999</v>
      </c>
      <c r="F159" s="10">
        <v>127.77800000000001</v>
      </c>
      <c r="G159" s="10">
        <v>127.77800000000001</v>
      </c>
      <c r="H159" s="10">
        <v>127.77800000000001</v>
      </c>
      <c r="I159" s="10">
        <v>151.11099999999999</v>
      </c>
      <c r="J159" s="10">
        <v>151.11099999999999</v>
      </c>
      <c r="K159" s="10">
        <v>151.11099999999999</v>
      </c>
      <c r="L159" s="10">
        <v>151.11099999999999</v>
      </c>
      <c r="M159" s="10">
        <v>151.11099999999999</v>
      </c>
      <c r="N159" s="8">
        <v>400</v>
      </c>
      <c r="O159" s="8">
        <v>300</v>
      </c>
      <c r="P159" s="10">
        <v>277.77800000000002</v>
      </c>
      <c r="Q159" s="10">
        <v>631.94399999999996</v>
      </c>
      <c r="R159" s="10">
        <v>722.63099999999997</v>
      </c>
      <c r="S159" s="10">
        <v>549.721</v>
      </c>
      <c r="T159" s="10">
        <v>593.93799999999999</v>
      </c>
      <c r="U159" s="10">
        <v>624.13800000000003</v>
      </c>
      <c r="V159" s="10">
        <v>636.37300000000005</v>
      </c>
      <c r="W159" s="10">
        <v>645.21699999999998</v>
      </c>
      <c r="X159" s="10">
        <v>614.61400000000003</v>
      </c>
      <c r="Y159" s="10">
        <v>778.22</v>
      </c>
      <c r="Z159" s="10">
        <v>547.62599999999998</v>
      </c>
      <c r="AA159" s="10">
        <v>744.95500000000004</v>
      </c>
      <c r="AB159" s="10">
        <v>804.05700000000002</v>
      </c>
      <c r="AC159" s="10">
        <v>1184.6949999999999</v>
      </c>
      <c r="AD159" s="10">
        <v>1294.2049999999999</v>
      </c>
      <c r="AE159" s="10">
        <v>1409.96</v>
      </c>
      <c r="AF159" s="10">
        <v>1051.6489999999999</v>
      </c>
    </row>
    <row r="160" spans="1:32" ht="15" x14ac:dyDescent="0.25">
      <c r="A160" s="6" t="s">
        <v>33</v>
      </c>
      <c r="B160" s="6" t="s">
        <v>47</v>
      </c>
      <c r="C160" s="9">
        <v>24361</v>
      </c>
      <c r="D160" s="9">
        <v>25301</v>
      </c>
      <c r="E160" s="9">
        <v>25575</v>
      </c>
      <c r="F160" s="9">
        <v>25443</v>
      </c>
      <c r="G160" s="9">
        <v>25703</v>
      </c>
      <c r="H160" s="9">
        <v>26070</v>
      </c>
      <c r="I160" s="9">
        <v>25989</v>
      </c>
      <c r="J160" s="9">
        <v>24696</v>
      </c>
      <c r="K160" s="9">
        <v>25094</v>
      </c>
      <c r="L160" s="9">
        <v>26092</v>
      </c>
      <c r="M160" s="9">
        <v>25383</v>
      </c>
      <c r="N160" s="9">
        <v>28033</v>
      </c>
      <c r="O160" s="9">
        <v>28002</v>
      </c>
      <c r="P160" s="9">
        <v>27263</v>
      </c>
      <c r="Q160" s="9">
        <v>27557</v>
      </c>
      <c r="R160" s="9">
        <v>26135</v>
      </c>
      <c r="S160" s="9">
        <v>27139</v>
      </c>
      <c r="T160" s="9">
        <v>28457</v>
      </c>
      <c r="U160" s="9">
        <v>28096</v>
      </c>
      <c r="V160" s="9">
        <v>26744</v>
      </c>
      <c r="W160" s="9">
        <v>27187</v>
      </c>
      <c r="X160" s="9">
        <v>24636</v>
      </c>
      <c r="Y160" s="9">
        <v>25741</v>
      </c>
      <c r="Z160" s="9">
        <v>25504</v>
      </c>
      <c r="AA160" s="9">
        <v>26347</v>
      </c>
      <c r="AB160" s="9">
        <v>27736</v>
      </c>
      <c r="AC160" s="9">
        <v>28733</v>
      </c>
      <c r="AD160" s="9">
        <v>27563</v>
      </c>
      <c r="AE160" s="9">
        <v>28012</v>
      </c>
      <c r="AF160" s="9">
        <v>27459</v>
      </c>
    </row>
    <row r="161" spans="1:32" ht="15" x14ac:dyDescent="0.25">
      <c r="A161" s="6" t="s">
        <v>34</v>
      </c>
      <c r="B161" s="6" t="s">
        <v>42</v>
      </c>
      <c r="C161" s="10">
        <v>149922.72399999999</v>
      </c>
      <c r="D161" s="10">
        <v>156844.60999999999</v>
      </c>
      <c r="E161" s="10">
        <v>161597.389</v>
      </c>
      <c r="F161" s="10">
        <v>155229.236</v>
      </c>
      <c r="G161" s="10">
        <v>187141.93100000001</v>
      </c>
      <c r="H161" s="10">
        <v>189893.033</v>
      </c>
      <c r="I161" s="10">
        <v>197257.40299999999</v>
      </c>
      <c r="J161" s="10">
        <v>196632.23300000001</v>
      </c>
      <c r="K161" s="10">
        <v>196014.761</v>
      </c>
      <c r="L161" s="10">
        <v>197955.66</v>
      </c>
      <c r="M161" s="10">
        <v>196127.77799999999</v>
      </c>
      <c r="N161" s="8">
        <v>203797</v>
      </c>
      <c r="O161" s="10">
        <v>187191.69899999999</v>
      </c>
      <c r="P161" s="10">
        <v>184116.826</v>
      </c>
      <c r="Q161" s="10">
        <v>191596.421</v>
      </c>
      <c r="R161" s="10">
        <v>194833.95</v>
      </c>
      <c r="S161" s="10">
        <v>185066.74400000001</v>
      </c>
      <c r="T161" s="10">
        <v>181371.48</v>
      </c>
      <c r="U161" s="10">
        <v>197517.41</v>
      </c>
      <c r="V161" s="10">
        <v>183332.78899999999</v>
      </c>
      <c r="W161" s="10">
        <v>192208.31099999999</v>
      </c>
      <c r="X161" s="10">
        <v>177237.66099999999</v>
      </c>
      <c r="Y161" s="10">
        <v>188779.27299999999</v>
      </c>
      <c r="Z161" s="10">
        <v>192890.32399999999</v>
      </c>
      <c r="AA161" s="10">
        <v>180539.24600000001</v>
      </c>
      <c r="AB161" s="10">
        <v>195732.981</v>
      </c>
      <c r="AC161" s="10">
        <v>209978.81899999999</v>
      </c>
      <c r="AD161" s="10">
        <v>207099.845</v>
      </c>
      <c r="AE161" s="10">
        <v>209203.65100000001</v>
      </c>
      <c r="AF161" s="8" t="s">
        <v>85</v>
      </c>
    </row>
    <row r="162" spans="1:32" ht="15" x14ac:dyDescent="0.25">
      <c r="A162" s="6" t="s">
        <v>34</v>
      </c>
      <c r="B162" s="6" t="s">
        <v>43</v>
      </c>
      <c r="C162" s="11">
        <v>10461.612999999999</v>
      </c>
      <c r="D162" s="11">
        <v>9745.3880000000008</v>
      </c>
      <c r="E162" s="11">
        <v>7102.9170000000004</v>
      </c>
      <c r="F162" s="11">
        <v>4347.5690000000004</v>
      </c>
      <c r="G162" s="11">
        <v>3585.9859999999999</v>
      </c>
      <c r="H162" s="11">
        <v>2569.1170000000002</v>
      </c>
      <c r="I162" s="11">
        <v>2335.681</v>
      </c>
      <c r="J162" s="11">
        <v>2468.2060000000001</v>
      </c>
      <c r="K162" s="11">
        <v>2184.7890000000002</v>
      </c>
      <c r="L162" s="11">
        <v>1629.3820000000001</v>
      </c>
      <c r="M162" s="11">
        <v>463.41699999999997</v>
      </c>
      <c r="N162" s="11">
        <v>365.11099999999999</v>
      </c>
      <c r="O162" s="11">
        <v>127.116</v>
      </c>
      <c r="P162" s="11">
        <v>153.10400000000001</v>
      </c>
      <c r="Q162" s="11">
        <v>153.76</v>
      </c>
      <c r="R162" s="11">
        <v>371.69</v>
      </c>
      <c r="S162" s="11">
        <v>208.31899999999999</v>
      </c>
      <c r="T162" s="11">
        <v>165.5</v>
      </c>
      <c r="U162" s="11">
        <v>190.6</v>
      </c>
      <c r="V162" s="11">
        <v>597.99199999999996</v>
      </c>
      <c r="W162" s="11">
        <v>262.99599999999998</v>
      </c>
      <c r="X162" s="11">
        <v>256.62799999999999</v>
      </c>
      <c r="Y162" s="11">
        <v>140.68899999999999</v>
      </c>
      <c r="Z162" s="11">
        <v>242.31100000000001</v>
      </c>
      <c r="AA162" s="11">
        <v>241.15100000000001</v>
      </c>
      <c r="AB162" s="11">
        <v>257.834</v>
      </c>
      <c r="AC162" s="11">
        <v>265.21899999999999</v>
      </c>
      <c r="AD162" s="11">
        <v>237.417</v>
      </c>
      <c r="AE162" s="11">
        <v>235.21299999999999</v>
      </c>
      <c r="AF162" s="9" t="s">
        <v>85</v>
      </c>
    </row>
    <row r="163" spans="1:32" ht="15" x14ac:dyDescent="0.25">
      <c r="A163" s="6" t="s">
        <v>34</v>
      </c>
      <c r="B163" s="6" t="s">
        <v>44</v>
      </c>
      <c r="C163" s="10">
        <v>31765.5</v>
      </c>
      <c r="D163" s="10">
        <v>35977.5</v>
      </c>
      <c r="E163" s="10">
        <v>39435.25</v>
      </c>
      <c r="F163" s="10">
        <v>34852.5</v>
      </c>
      <c r="G163" s="8">
        <v>70344</v>
      </c>
      <c r="H163" s="10">
        <v>73833.25</v>
      </c>
      <c r="I163" s="10">
        <v>80228.5</v>
      </c>
      <c r="J163" s="10">
        <v>79819.25</v>
      </c>
      <c r="K163" s="10">
        <v>83428.25</v>
      </c>
      <c r="L163" s="10">
        <v>71887.5</v>
      </c>
      <c r="M163" s="10">
        <v>72691.25</v>
      </c>
      <c r="N163" s="8">
        <v>74997</v>
      </c>
      <c r="O163" s="10">
        <v>71299.75</v>
      </c>
      <c r="P163" s="8">
        <v>75509</v>
      </c>
      <c r="Q163" s="10">
        <v>80576.25</v>
      </c>
      <c r="R163" s="10">
        <v>79664.75</v>
      </c>
      <c r="S163" s="10">
        <v>72068.25</v>
      </c>
      <c r="T163" s="10">
        <v>67988.25</v>
      </c>
      <c r="U163" s="10">
        <v>82444.75</v>
      </c>
      <c r="V163" s="10">
        <v>73527.25</v>
      </c>
      <c r="W163" s="8">
        <v>81205</v>
      </c>
      <c r="X163" s="8">
        <v>66814</v>
      </c>
      <c r="Y163" s="8">
        <v>77989</v>
      </c>
      <c r="Z163" s="10">
        <v>80573.75</v>
      </c>
      <c r="AA163" s="10">
        <v>67644.680999999997</v>
      </c>
      <c r="AB163" s="10">
        <v>72798.993000000002</v>
      </c>
      <c r="AC163" s="10">
        <v>74572.672999999995</v>
      </c>
      <c r="AD163" s="10">
        <v>71990.225000000006</v>
      </c>
      <c r="AE163" s="10">
        <v>74282.885999999999</v>
      </c>
      <c r="AF163" s="8" t="s">
        <v>85</v>
      </c>
    </row>
    <row r="164" spans="1:32" ht="15" x14ac:dyDescent="0.25">
      <c r="A164" s="6" t="s">
        <v>34</v>
      </c>
      <c r="B164" s="6" t="s">
        <v>45</v>
      </c>
      <c r="C164" s="11">
        <v>36372.832999999999</v>
      </c>
      <c r="D164" s="11">
        <v>36417.332999999999</v>
      </c>
      <c r="E164" s="11">
        <v>36908.277999999998</v>
      </c>
      <c r="F164" s="9">
        <v>37941</v>
      </c>
      <c r="G164" s="11">
        <v>35338.222000000002</v>
      </c>
      <c r="H164" s="11">
        <v>32505.277999999998</v>
      </c>
      <c r="I164" s="11">
        <v>30335.888999999999</v>
      </c>
      <c r="J164" s="11">
        <v>25692.444</v>
      </c>
      <c r="K164" s="11">
        <v>22856.332999999999</v>
      </c>
      <c r="L164" s="11">
        <v>19323.388999999999</v>
      </c>
      <c r="M164" s="11">
        <v>16506.444</v>
      </c>
      <c r="N164" s="11">
        <v>19916.556</v>
      </c>
      <c r="O164" s="11">
        <v>12468.166999999999</v>
      </c>
      <c r="P164" s="11">
        <v>7932.1670000000004</v>
      </c>
      <c r="Q164" s="11">
        <v>10080.633</v>
      </c>
      <c r="R164" s="11">
        <v>10165.343000000001</v>
      </c>
      <c r="S164" s="11">
        <v>9668.2860000000001</v>
      </c>
      <c r="T164" s="11">
        <v>9820.6740000000009</v>
      </c>
      <c r="U164" s="11">
        <v>9569.0580000000009</v>
      </c>
      <c r="V164" s="11">
        <v>8039.5</v>
      </c>
      <c r="W164" s="11">
        <v>7566.55</v>
      </c>
      <c r="X164" s="11">
        <v>8725.7189999999991</v>
      </c>
      <c r="Y164" s="11">
        <v>7884.5739999999996</v>
      </c>
      <c r="Z164" s="11">
        <v>7650.5829999999996</v>
      </c>
      <c r="AA164" s="11">
        <v>11671.356</v>
      </c>
      <c r="AB164" s="11">
        <v>13037.398999999999</v>
      </c>
      <c r="AC164" s="11">
        <v>25533.651000000002</v>
      </c>
      <c r="AD164" s="11">
        <v>25757.495999999999</v>
      </c>
      <c r="AE164" s="11">
        <v>25639.612000000001</v>
      </c>
      <c r="AF164" s="9" t="s">
        <v>85</v>
      </c>
    </row>
    <row r="165" spans="1:32" ht="15" x14ac:dyDescent="0.25">
      <c r="A165" s="6" t="s">
        <v>34</v>
      </c>
      <c r="B165" s="6" t="s">
        <v>46</v>
      </c>
      <c r="C165" s="10">
        <v>375.55599999999998</v>
      </c>
      <c r="D165" s="10">
        <v>459.16699999999997</v>
      </c>
      <c r="E165" s="10">
        <v>459.16699999999997</v>
      </c>
      <c r="F165" s="8">
        <v>365</v>
      </c>
      <c r="G165" s="10">
        <v>553.33299999999997</v>
      </c>
      <c r="H165" s="10">
        <v>626.66700000000003</v>
      </c>
      <c r="I165" s="10">
        <v>626.66700000000003</v>
      </c>
      <c r="J165" s="10">
        <v>616.38900000000001</v>
      </c>
      <c r="K165" s="10">
        <v>574.44399999999996</v>
      </c>
      <c r="L165" s="10">
        <v>574.44399999999996</v>
      </c>
      <c r="M165" s="10">
        <v>511.66699999999997</v>
      </c>
      <c r="N165" s="10">
        <v>593.05600000000004</v>
      </c>
      <c r="O165" s="10">
        <v>697.5</v>
      </c>
      <c r="P165" s="10">
        <v>688.05600000000004</v>
      </c>
      <c r="Q165" s="10">
        <v>688.05600000000004</v>
      </c>
      <c r="R165" s="10">
        <v>692.22199999999998</v>
      </c>
      <c r="S165" s="10">
        <v>600.27800000000002</v>
      </c>
      <c r="T165" s="10">
        <v>656.11099999999999</v>
      </c>
      <c r="U165" s="10">
        <v>631.447</v>
      </c>
      <c r="V165" s="10">
        <v>674.21400000000006</v>
      </c>
      <c r="W165" s="10">
        <v>811.48699999999997</v>
      </c>
      <c r="X165" s="10">
        <v>964.42499999999995</v>
      </c>
      <c r="Y165" s="10">
        <v>1125.788</v>
      </c>
      <c r="Z165" s="10">
        <v>1551.124</v>
      </c>
      <c r="AA165" s="10">
        <v>1558.559</v>
      </c>
      <c r="AB165" s="10">
        <v>11601.425999999999</v>
      </c>
      <c r="AC165" s="10">
        <v>11877.239</v>
      </c>
      <c r="AD165" s="10">
        <v>12090.392</v>
      </c>
      <c r="AE165" s="10">
        <v>12594.28</v>
      </c>
      <c r="AF165" s="8" t="s">
        <v>85</v>
      </c>
    </row>
    <row r="166" spans="1:32" ht="15" x14ac:dyDescent="0.25">
      <c r="A166" s="6" t="s">
        <v>34</v>
      </c>
      <c r="B166" s="6" t="s">
        <v>47</v>
      </c>
      <c r="C166" s="9">
        <v>70870</v>
      </c>
      <c r="D166" s="9">
        <v>74168</v>
      </c>
      <c r="E166" s="9">
        <v>77504</v>
      </c>
      <c r="F166" s="9">
        <v>77469</v>
      </c>
      <c r="G166" s="9">
        <v>76989</v>
      </c>
      <c r="H166" s="9">
        <v>79939</v>
      </c>
      <c r="I166" s="9">
        <v>83344</v>
      </c>
      <c r="J166" s="9">
        <v>87594</v>
      </c>
      <c r="K166" s="9">
        <v>86529</v>
      </c>
      <c r="L166" s="9">
        <v>88699</v>
      </c>
      <c r="M166" s="9">
        <v>90485</v>
      </c>
      <c r="N166" s="9">
        <v>93120</v>
      </c>
      <c r="O166" s="9">
        <v>93620</v>
      </c>
      <c r="P166" s="9">
        <v>91722</v>
      </c>
      <c r="Q166" s="9">
        <v>95178</v>
      </c>
      <c r="R166" s="9">
        <v>98878</v>
      </c>
      <c r="S166" s="9">
        <v>97618</v>
      </c>
      <c r="T166" s="9">
        <v>97764</v>
      </c>
      <c r="U166" s="9">
        <v>99861</v>
      </c>
      <c r="V166" s="9">
        <v>95628</v>
      </c>
      <c r="W166" s="9">
        <v>97372</v>
      </c>
      <c r="X166" s="9">
        <v>95718</v>
      </c>
      <c r="Y166" s="9">
        <v>96802</v>
      </c>
      <c r="Z166" s="9">
        <v>97652</v>
      </c>
      <c r="AA166" s="9">
        <v>93356</v>
      </c>
      <c r="AB166" s="11">
        <v>94144.376999999993</v>
      </c>
      <c r="AC166" s="11">
        <v>93692.277000000002</v>
      </c>
      <c r="AD166" s="11">
        <v>92792.122000000003</v>
      </c>
      <c r="AE166" s="11">
        <v>92256.781000000003</v>
      </c>
      <c r="AF166" s="9" t="s">
        <v>85</v>
      </c>
    </row>
    <row r="167" spans="1:32" ht="15" x14ac:dyDescent="0.25">
      <c r="A167" s="6" t="s">
        <v>35</v>
      </c>
      <c r="B167" s="6" t="s">
        <v>42</v>
      </c>
      <c r="C167" s="10">
        <v>2270.7220000000002</v>
      </c>
      <c r="D167" s="10">
        <v>2318.6109999999999</v>
      </c>
      <c r="E167" s="10">
        <v>2338.5</v>
      </c>
      <c r="F167" s="10">
        <v>2356.6669999999999</v>
      </c>
      <c r="G167" s="10">
        <v>2470.6109999999999</v>
      </c>
      <c r="H167" s="10">
        <v>2460.6109999999999</v>
      </c>
      <c r="I167" s="10">
        <v>2308.2779999999998</v>
      </c>
      <c r="J167" s="10">
        <v>2361.3890000000001</v>
      </c>
      <c r="K167" s="10">
        <v>2542.056</v>
      </c>
      <c r="L167" s="10">
        <v>2674.056</v>
      </c>
      <c r="M167" s="10">
        <v>2837.3890000000001</v>
      </c>
      <c r="N167" s="10">
        <v>2897.2779999999998</v>
      </c>
      <c r="O167" s="10">
        <v>2963.3890000000001</v>
      </c>
      <c r="P167" s="10">
        <v>2943.444</v>
      </c>
      <c r="Q167" s="8">
        <v>3087</v>
      </c>
      <c r="R167" s="10">
        <v>3168.7779999999998</v>
      </c>
      <c r="S167" s="10">
        <v>3237.2779999999998</v>
      </c>
      <c r="T167" s="10">
        <v>3395.75</v>
      </c>
      <c r="U167" s="10">
        <v>3565.5830000000001</v>
      </c>
      <c r="V167" s="10">
        <v>3528.8609999999999</v>
      </c>
      <c r="W167" s="10">
        <v>3518.8330000000001</v>
      </c>
      <c r="X167" s="10">
        <v>3509.2779999999998</v>
      </c>
      <c r="Y167" s="10">
        <v>3778.3890000000001</v>
      </c>
      <c r="Z167" s="10">
        <v>3877.2220000000002</v>
      </c>
      <c r="AA167" s="10">
        <v>4230.7219999999998</v>
      </c>
      <c r="AB167" s="10">
        <v>4612.2780000000002</v>
      </c>
      <c r="AC167" s="10">
        <v>4915.5990000000002</v>
      </c>
      <c r="AD167" s="10">
        <v>4644.4260000000004</v>
      </c>
      <c r="AE167" s="10">
        <v>5953.348</v>
      </c>
      <c r="AF167" s="10">
        <v>6162.9809999999998</v>
      </c>
    </row>
    <row r="168" spans="1:32" ht="15" x14ac:dyDescent="0.25">
      <c r="A168" s="6" t="s">
        <v>35</v>
      </c>
      <c r="B168" s="6" t="s">
        <v>43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</row>
    <row r="169" spans="1:32" ht="15" x14ac:dyDescent="0.25">
      <c r="A169" s="6" t="s">
        <v>35</v>
      </c>
      <c r="B169" s="6" t="s">
        <v>44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</row>
    <row r="170" spans="1:32" ht="15" x14ac:dyDescent="0.25">
      <c r="A170" s="6" t="s">
        <v>35</v>
      </c>
      <c r="B170" s="6" t="s">
        <v>45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1">
        <v>13.138999999999999</v>
      </c>
      <c r="U170" s="11">
        <v>13.138999999999999</v>
      </c>
      <c r="V170" s="11">
        <v>13.138999999999999</v>
      </c>
      <c r="W170" s="11">
        <v>13.055999999999999</v>
      </c>
      <c r="X170" s="11">
        <v>13.055999999999999</v>
      </c>
      <c r="Y170" s="9">
        <v>25</v>
      </c>
      <c r="Z170" s="11">
        <v>13.055999999999999</v>
      </c>
      <c r="AA170" s="11">
        <v>11.944000000000001</v>
      </c>
      <c r="AB170" s="9">
        <v>0</v>
      </c>
      <c r="AC170" s="11">
        <v>7.1539999999999999</v>
      </c>
      <c r="AD170" s="11">
        <v>3.3149999999999999</v>
      </c>
      <c r="AE170" s="11">
        <v>2.8490000000000002</v>
      </c>
      <c r="AF170" s="11">
        <v>4.7130000000000001</v>
      </c>
    </row>
    <row r="171" spans="1:32" ht="15" x14ac:dyDescent="0.25">
      <c r="A171" s="6" t="s">
        <v>35</v>
      </c>
      <c r="B171" s="6" t="s">
        <v>46</v>
      </c>
      <c r="C171" s="10">
        <v>287.77800000000002</v>
      </c>
      <c r="D171" s="10">
        <v>287.5</v>
      </c>
      <c r="E171" s="10">
        <v>300.83300000000003</v>
      </c>
      <c r="F171" s="10">
        <v>299.72199999999998</v>
      </c>
      <c r="G171" s="10">
        <v>307.77800000000002</v>
      </c>
      <c r="H171" s="10">
        <v>313.05599999999998</v>
      </c>
      <c r="I171" s="10">
        <v>304.16699999999997</v>
      </c>
      <c r="J171" s="10">
        <v>310.27800000000002</v>
      </c>
      <c r="K171" s="10">
        <v>313.88900000000001</v>
      </c>
      <c r="L171" s="10">
        <v>326.11099999999999</v>
      </c>
      <c r="M171" s="10">
        <v>348.88900000000001</v>
      </c>
      <c r="N171" s="10">
        <v>355.27800000000002</v>
      </c>
      <c r="O171" s="10">
        <v>361.11099999999999</v>
      </c>
      <c r="P171" s="10">
        <v>361.11099999999999</v>
      </c>
      <c r="Q171" s="10">
        <v>370.55599999999998</v>
      </c>
      <c r="R171" s="10">
        <v>382.5</v>
      </c>
      <c r="S171" s="10">
        <v>389.72199999999998</v>
      </c>
      <c r="T171" s="10">
        <v>410.27800000000002</v>
      </c>
      <c r="U171" s="10">
        <v>431.94400000000002</v>
      </c>
      <c r="V171" s="10">
        <v>441.66699999999997</v>
      </c>
      <c r="W171" s="10">
        <v>441.66699999999997</v>
      </c>
      <c r="X171" s="10">
        <v>441.66699999999997</v>
      </c>
      <c r="Y171" s="10">
        <v>441.66699999999997</v>
      </c>
      <c r="Z171" s="10">
        <v>441.66699999999997</v>
      </c>
      <c r="AA171" s="10">
        <v>441.38900000000001</v>
      </c>
      <c r="AB171" s="10">
        <v>441.38900000000001</v>
      </c>
      <c r="AC171" s="10">
        <v>441.38900000000001</v>
      </c>
      <c r="AD171" s="10">
        <v>440.83300000000003</v>
      </c>
      <c r="AE171" s="10">
        <v>440.83300000000003</v>
      </c>
      <c r="AF171" s="10">
        <v>440.83300000000003</v>
      </c>
    </row>
    <row r="172" spans="1:32" ht="15" x14ac:dyDescent="0.25">
      <c r="A172" s="6" t="s">
        <v>35</v>
      </c>
      <c r="B172" s="6" t="s">
        <v>47</v>
      </c>
      <c r="C172" s="9">
        <v>486</v>
      </c>
      <c r="D172" s="9">
        <v>545</v>
      </c>
      <c r="E172" s="9">
        <v>481</v>
      </c>
      <c r="F172" s="9">
        <v>505</v>
      </c>
      <c r="G172" s="9">
        <v>587</v>
      </c>
      <c r="H172" s="9">
        <v>542</v>
      </c>
      <c r="I172" s="9">
        <v>458</v>
      </c>
      <c r="J172" s="9">
        <v>475</v>
      </c>
      <c r="K172" s="9">
        <v>649</v>
      </c>
      <c r="L172" s="9">
        <v>691</v>
      </c>
      <c r="M172" s="9">
        <v>761</v>
      </c>
      <c r="N172" s="9">
        <v>782</v>
      </c>
      <c r="O172" s="9">
        <v>802</v>
      </c>
      <c r="P172" s="9">
        <v>784</v>
      </c>
      <c r="Q172" s="9">
        <v>882</v>
      </c>
      <c r="R172" s="9">
        <v>916</v>
      </c>
      <c r="S172" s="9">
        <v>957</v>
      </c>
      <c r="T172" s="9">
        <v>989</v>
      </c>
      <c r="U172" s="9">
        <v>1063</v>
      </c>
      <c r="V172" s="9">
        <v>1021</v>
      </c>
      <c r="W172" s="9">
        <v>1023</v>
      </c>
      <c r="X172" s="9">
        <v>1019</v>
      </c>
      <c r="Y172" s="9">
        <v>1037</v>
      </c>
      <c r="Z172" s="9">
        <v>1040</v>
      </c>
      <c r="AA172" s="9">
        <v>1026</v>
      </c>
      <c r="AB172" s="9">
        <v>1217</v>
      </c>
      <c r="AC172" s="9">
        <v>1263</v>
      </c>
      <c r="AD172" s="11">
        <v>1331.617</v>
      </c>
      <c r="AE172" s="11">
        <v>1714.0719999999999</v>
      </c>
      <c r="AF172" s="11">
        <v>2147.049</v>
      </c>
    </row>
    <row r="173" spans="1:32" ht="15" x14ac:dyDescent="0.25">
      <c r="A173" s="6" t="s">
        <v>36</v>
      </c>
      <c r="B173" s="6" t="s">
        <v>42</v>
      </c>
      <c r="C173" s="10">
        <v>23796.388999999999</v>
      </c>
      <c r="D173" s="10">
        <v>23594.944</v>
      </c>
      <c r="E173" s="10">
        <v>24460.722000000002</v>
      </c>
      <c r="F173" s="10">
        <v>23884.222000000002</v>
      </c>
      <c r="G173" s="10">
        <v>23640.667000000001</v>
      </c>
      <c r="H173" s="10">
        <v>23651.222000000002</v>
      </c>
      <c r="I173" s="10">
        <v>26885.944</v>
      </c>
      <c r="J173" s="10">
        <v>27055.944</v>
      </c>
      <c r="K173" s="8">
        <v>27243</v>
      </c>
      <c r="L173" s="10">
        <v>27327.222000000002</v>
      </c>
      <c r="M173" s="10">
        <v>24713.695</v>
      </c>
      <c r="N173" s="10">
        <v>29511.026999999998</v>
      </c>
      <c r="O173" s="10">
        <v>30815.305</v>
      </c>
      <c r="P173" s="10">
        <v>26424.332999999999</v>
      </c>
      <c r="Q173" s="10">
        <v>27098.097000000002</v>
      </c>
      <c r="R173" s="10">
        <v>27127.688999999998</v>
      </c>
      <c r="S173" s="10">
        <v>26892.302</v>
      </c>
      <c r="T173" s="10">
        <v>29346.123</v>
      </c>
      <c r="U173" s="10">
        <v>29816.043000000001</v>
      </c>
      <c r="V173" s="10">
        <v>33918.618000000002</v>
      </c>
      <c r="W173" s="10">
        <v>34051.56</v>
      </c>
      <c r="X173" s="10">
        <v>32431.794000000002</v>
      </c>
      <c r="Y173" s="10">
        <v>34170.747000000003</v>
      </c>
      <c r="Z173" s="10">
        <v>34552.572</v>
      </c>
      <c r="AA173" s="10">
        <v>32696.643</v>
      </c>
      <c r="AB173" s="10">
        <v>33078.519999999997</v>
      </c>
      <c r="AC173" s="10">
        <v>35728.044000000002</v>
      </c>
      <c r="AD173" s="10">
        <v>35221.796999999999</v>
      </c>
      <c r="AE173" s="10">
        <v>37042.129000000001</v>
      </c>
      <c r="AF173" s="10">
        <v>37822.656000000003</v>
      </c>
    </row>
    <row r="174" spans="1:32" ht="15" x14ac:dyDescent="0.25">
      <c r="A174" s="6" t="s">
        <v>36</v>
      </c>
      <c r="B174" s="6" t="s">
        <v>43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11">
        <v>15.833</v>
      </c>
      <c r="U174" s="11">
        <v>15.833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11">
        <v>1.093</v>
      </c>
      <c r="AF174" s="11">
        <v>1.093</v>
      </c>
    </row>
    <row r="175" spans="1:32" ht="15" x14ac:dyDescent="0.25">
      <c r="A175" s="6" t="s">
        <v>36</v>
      </c>
      <c r="B175" s="6" t="s">
        <v>44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10">
        <v>12.5</v>
      </c>
      <c r="N175" s="10">
        <v>50.249000000000002</v>
      </c>
      <c r="O175" s="10">
        <v>57.749000000000002</v>
      </c>
      <c r="P175" s="10">
        <v>51.75</v>
      </c>
      <c r="Q175" s="10">
        <v>68.001000000000005</v>
      </c>
      <c r="R175" s="10">
        <v>74.501000000000005</v>
      </c>
      <c r="S175" s="10">
        <v>129.75200000000001</v>
      </c>
      <c r="T175" s="10">
        <v>197.75200000000001</v>
      </c>
      <c r="U175" s="10">
        <v>228.00200000000001</v>
      </c>
      <c r="V175" s="10">
        <v>212.50200000000001</v>
      </c>
      <c r="W175" s="10">
        <v>242.26400000000001</v>
      </c>
      <c r="X175" s="10">
        <v>271.24</v>
      </c>
      <c r="Y175" s="10">
        <v>331.74</v>
      </c>
      <c r="Z175" s="10">
        <v>273.97199999999998</v>
      </c>
      <c r="AA175" s="10">
        <v>215.98500000000001</v>
      </c>
      <c r="AB175" s="10">
        <v>277.52199999999999</v>
      </c>
      <c r="AC175" s="10">
        <v>292.49200000000002</v>
      </c>
      <c r="AD175" s="10">
        <v>278.27</v>
      </c>
      <c r="AE175" s="10">
        <v>219.88</v>
      </c>
      <c r="AF175" s="10">
        <v>244.988</v>
      </c>
    </row>
    <row r="176" spans="1:32" ht="15" x14ac:dyDescent="0.25">
      <c r="A176" s="6" t="s">
        <v>36</v>
      </c>
      <c r="B176" s="6" t="s">
        <v>45</v>
      </c>
      <c r="C176" s="11">
        <v>4043.556</v>
      </c>
      <c r="D176" s="11">
        <v>3244.2220000000002</v>
      </c>
      <c r="E176" s="11">
        <v>3262.3330000000001</v>
      </c>
      <c r="F176" s="11">
        <v>3284.3890000000001</v>
      </c>
      <c r="G176" s="11">
        <v>3617.3890000000001</v>
      </c>
      <c r="H176" s="11">
        <v>3464.2779999999998</v>
      </c>
      <c r="I176" s="11">
        <v>4635.5559999999996</v>
      </c>
      <c r="J176" s="11">
        <v>3703.8890000000001</v>
      </c>
      <c r="K176" s="11">
        <v>3500.8330000000001</v>
      </c>
      <c r="L176" s="11">
        <v>3763.1669999999999</v>
      </c>
      <c r="M176" s="11">
        <v>2795.0830000000001</v>
      </c>
      <c r="N176" s="11">
        <v>3774.556</v>
      </c>
      <c r="O176" s="9">
        <v>4754</v>
      </c>
      <c r="P176" s="11">
        <v>3813.194</v>
      </c>
      <c r="Q176" s="11">
        <v>3116.194</v>
      </c>
      <c r="R176" s="11">
        <v>2565.4720000000002</v>
      </c>
      <c r="S176" s="11">
        <v>2754.7779999999998</v>
      </c>
      <c r="T176" s="11">
        <v>2631.4169999999999</v>
      </c>
      <c r="U176" s="11">
        <v>2460.0279999999998</v>
      </c>
      <c r="V176" s="11">
        <v>2803.9169999999999</v>
      </c>
      <c r="W176" s="11">
        <v>2825.2220000000002</v>
      </c>
      <c r="X176" s="11">
        <v>2502.0279999999998</v>
      </c>
      <c r="Y176" s="11">
        <v>2687.0830000000001</v>
      </c>
      <c r="Z176" s="11">
        <v>2290.5830000000001</v>
      </c>
      <c r="AA176" s="11">
        <v>1965.778</v>
      </c>
      <c r="AB176" s="11">
        <v>2021.306</v>
      </c>
      <c r="AC176" s="11">
        <v>2866.056</v>
      </c>
      <c r="AD176" s="11">
        <v>3078.444</v>
      </c>
      <c r="AE176" s="11">
        <v>4259.5280000000002</v>
      </c>
      <c r="AF176" s="11">
        <v>4679.567</v>
      </c>
    </row>
    <row r="177" spans="1:32" ht="15" x14ac:dyDescent="0.25">
      <c r="A177" s="6" t="s">
        <v>36</v>
      </c>
      <c r="B177" s="6" t="s">
        <v>46</v>
      </c>
      <c r="C177" s="8">
        <v>0</v>
      </c>
      <c r="D177" s="10">
        <v>61.389000000000003</v>
      </c>
      <c r="E177" s="10">
        <v>86.388999999999996</v>
      </c>
      <c r="F177" s="10">
        <v>122.5</v>
      </c>
      <c r="G177" s="10">
        <v>154.72200000000001</v>
      </c>
      <c r="H177" s="10">
        <v>180.833</v>
      </c>
      <c r="I177" s="10">
        <v>181.667</v>
      </c>
      <c r="J177" s="10">
        <v>289.72199999999998</v>
      </c>
      <c r="K177" s="10">
        <v>288.61099999999999</v>
      </c>
      <c r="L177" s="10">
        <v>293.33300000000003</v>
      </c>
      <c r="M177" s="10">
        <v>295.55599999999998</v>
      </c>
      <c r="N177" s="10">
        <v>263.88900000000001</v>
      </c>
      <c r="O177" s="10">
        <v>301.94400000000002</v>
      </c>
      <c r="P177" s="10">
        <v>190.55600000000001</v>
      </c>
      <c r="Q177" s="10">
        <v>724.29100000000005</v>
      </c>
      <c r="R177" s="10">
        <v>836.21600000000001</v>
      </c>
      <c r="S177" s="10">
        <v>1032.2170000000001</v>
      </c>
      <c r="T177" s="10">
        <v>1176.066</v>
      </c>
      <c r="U177" s="10">
        <v>1439.2349999999999</v>
      </c>
      <c r="V177" s="10">
        <v>1629.367</v>
      </c>
      <c r="W177" s="10">
        <v>1862.74</v>
      </c>
      <c r="X177" s="10">
        <v>2134.971</v>
      </c>
      <c r="Y177" s="10">
        <v>2297.0349999999999</v>
      </c>
      <c r="Z177" s="10">
        <v>2548.9609999999998</v>
      </c>
      <c r="AA177" s="10">
        <v>2576.4360000000001</v>
      </c>
      <c r="AB177" s="10">
        <v>2694.97</v>
      </c>
      <c r="AC177" s="10">
        <v>2821.5520000000001</v>
      </c>
      <c r="AD177" s="10">
        <v>2922.2489999999998</v>
      </c>
      <c r="AE177" s="10">
        <v>3064.7559999999999</v>
      </c>
      <c r="AF177" s="10">
        <v>3491.3939999999998</v>
      </c>
    </row>
    <row r="178" spans="1:32" ht="15" x14ac:dyDescent="0.25">
      <c r="A178" s="6" t="s">
        <v>36</v>
      </c>
      <c r="B178" s="6" t="s">
        <v>47</v>
      </c>
      <c r="C178" s="9">
        <v>19367</v>
      </c>
      <c r="D178" s="9">
        <v>19806</v>
      </c>
      <c r="E178" s="9">
        <v>20577</v>
      </c>
      <c r="F178" s="9">
        <v>19884</v>
      </c>
      <c r="G178" s="9">
        <v>19353</v>
      </c>
      <c r="H178" s="9">
        <v>19480</v>
      </c>
      <c r="I178" s="9">
        <v>21384</v>
      </c>
      <c r="J178" s="9">
        <v>22289</v>
      </c>
      <c r="K178" s="9">
        <v>22583</v>
      </c>
      <c r="L178" s="9">
        <v>22291</v>
      </c>
      <c r="M178" s="9">
        <v>20590</v>
      </c>
      <c r="N178" s="9">
        <v>24119</v>
      </c>
      <c r="O178" s="9">
        <v>24323</v>
      </c>
      <c r="P178" s="9">
        <v>20833</v>
      </c>
      <c r="Q178" s="9">
        <v>21586</v>
      </c>
      <c r="R178" s="9">
        <v>21954</v>
      </c>
      <c r="S178" s="9">
        <v>21160</v>
      </c>
      <c r="T178" s="9">
        <v>23322</v>
      </c>
      <c r="U178" s="9">
        <v>23656</v>
      </c>
      <c r="V178" s="9">
        <v>26892</v>
      </c>
      <c r="W178" s="9">
        <v>26188</v>
      </c>
      <c r="X178" s="9">
        <v>24863</v>
      </c>
      <c r="Y178" s="9">
        <v>25856</v>
      </c>
      <c r="Z178" s="9">
        <v>26056</v>
      </c>
      <c r="AA178" s="9">
        <v>24659</v>
      </c>
      <c r="AB178" s="9">
        <v>24660</v>
      </c>
      <c r="AC178" s="9">
        <v>26116</v>
      </c>
      <c r="AD178" s="9">
        <v>24972</v>
      </c>
      <c r="AE178" s="9">
        <v>25365</v>
      </c>
      <c r="AF178" s="9">
        <v>25409</v>
      </c>
    </row>
    <row r="179" spans="1:32" ht="15" x14ac:dyDescent="0.25">
      <c r="A179" s="6" t="s">
        <v>37</v>
      </c>
      <c r="B179" s="6" t="s">
        <v>42</v>
      </c>
      <c r="C179" s="8" t="s">
        <v>85</v>
      </c>
      <c r="D179" s="8" t="s">
        <v>85</v>
      </c>
      <c r="E179" s="8" t="s">
        <v>85</v>
      </c>
      <c r="F179" s="8" t="s">
        <v>85</v>
      </c>
      <c r="G179" s="8" t="s">
        <v>85</v>
      </c>
      <c r="H179" s="8" t="s">
        <v>85</v>
      </c>
      <c r="I179" s="8" t="s">
        <v>85</v>
      </c>
      <c r="J179" s="8" t="s">
        <v>85</v>
      </c>
      <c r="K179" s="8" t="s">
        <v>85</v>
      </c>
      <c r="L179" s="8" t="s">
        <v>85</v>
      </c>
      <c r="M179" s="8" t="s">
        <v>85</v>
      </c>
      <c r="N179" s="8" t="s">
        <v>85</v>
      </c>
      <c r="O179" s="8" t="s">
        <v>85</v>
      </c>
      <c r="P179" s="8" t="s">
        <v>85</v>
      </c>
      <c r="Q179" s="8" t="s">
        <v>85</v>
      </c>
      <c r="R179" s="10">
        <v>30.7</v>
      </c>
      <c r="S179" s="10">
        <v>80.938999999999993</v>
      </c>
      <c r="T179" s="10">
        <v>33.258000000000003</v>
      </c>
      <c r="U179" s="10">
        <v>28.141999999999999</v>
      </c>
      <c r="V179" s="10">
        <v>46.05</v>
      </c>
      <c r="W179" s="10">
        <v>53.817</v>
      </c>
      <c r="X179" s="10">
        <v>98.388999999999996</v>
      </c>
      <c r="Y179" s="10">
        <v>100.27800000000001</v>
      </c>
      <c r="Z179" s="10">
        <v>159.80799999999999</v>
      </c>
      <c r="AA179" s="10">
        <v>802.03300000000002</v>
      </c>
      <c r="AB179" s="10">
        <v>818.42499999999995</v>
      </c>
      <c r="AC179" s="10">
        <v>922.56100000000004</v>
      </c>
      <c r="AD179" s="10">
        <v>1004.848</v>
      </c>
      <c r="AE179" s="10">
        <v>1021.4690000000001</v>
      </c>
      <c r="AF179" s="8" t="s">
        <v>85</v>
      </c>
    </row>
    <row r="180" spans="1:32" ht="15" x14ac:dyDescent="0.25">
      <c r="A180" s="6" t="s">
        <v>37</v>
      </c>
      <c r="B180" s="6" t="s">
        <v>43</v>
      </c>
      <c r="C180" s="9" t="s">
        <v>85</v>
      </c>
      <c r="D180" s="9" t="s">
        <v>85</v>
      </c>
      <c r="E180" s="9" t="s">
        <v>85</v>
      </c>
      <c r="F180" s="9" t="s">
        <v>85</v>
      </c>
      <c r="G180" s="9" t="s">
        <v>85</v>
      </c>
      <c r="H180" s="9" t="s">
        <v>85</v>
      </c>
      <c r="I180" s="9" t="s">
        <v>85</v>
      </c>
      <c r="J180" s="9" t="s">
        <v>85</v>
      </c>
      <c r="K180" s="9" t="s">
        <v>85</v>
      </c>
      <c r="L180" s="9" t="s">
        <v>85</v>
      </c>
      <c r="M180" s="9" t="s">
        <v>85</v>
      </c>
      <c r="N180" s="9" t="s">
        <v>85</v>
      </c>
      <c r="O180" s="9" t="s">
        <v>85</v>
      </c>
      <c r="P180" s="9" t="s">
        <v>85</v>
      </c>
      <c r="Q180" s="9" t="s">
        <v>85</v>
      </c>
      <c r="R180" s="11">
        <v>30.7</v>
      </c>
      <c r="S180" s="11">
        <v>69.075000000000003</v>
      </c>
      <c r="T180" s="11">
        <v>33.258000000000003</v>
      </c>
      <c r="U180" s="11">
        <v>28.141999999999999</v>
      </c>
      <c r="V180" s="11">
        <v>46.05</v>
      </c>
      <c r="W180" s="11">
        <v>35.817</v>
      </c>
      <c r="X180" s="9">
        <v>0</v>
      </c>
      <c r="Y180" s="9">
        <v>0</v>
      </c>
      <c r="Z180" s="9">
        <v>0</v>
      </c>
      <c r="AA180" s="11">
        <v>15.35</v>
      </c>
      <c r="AB180" s="11">
        <v>17.908000000000001</v>
      </c>
      <c r="AC180" s="11">
        <v>17.908000000000001</v>
      </c>
      <c r="AD180" s="11">
        <v>18.931999999999999</v>
      </c>
      <c r="AE180" s="11">
        <v>21.062000000000001</v>
      </c>
      <c r="AF180" s="9" t="s">
        <v>85</v>
      </c>
    </row>
    <row r="181" spans="1:32" ht="15" x14ac:dyDescent="0.25">
      <c r="A181" s="6" t="s">
        <v>37</v>
      </c>
      <c r="B181" s="6" t="s">
        <v>44</v>
      </c>
      <c r="C181" s="8" t="s">
        <v>85</v>
      </c>
      <c r="D181" s="8" t="s">
        <v>85</v>
      </c>
      <c r="E181" s="8" t="s">
        <v>85</v>
      </c>
      <c r="F181" s="8" t="s">
        <v>85</v>
      </c>
      <c r="G181" s="8" t="s">
        <v>85</v>
      </c>
      <c r="H181" s="8" t="s">
        <v>85</v>
      </c>
      <c r="I181" s="8" t="s">
        <v>85</v>
      </c>
      <c r="J181" s="8" t="s">
        <v>85</v>
      </c>
      <c r="K181" s="8" t="s">
        <v>85</v>
      </c>
      <c r="L181" s="8" t="s">
        <v>85</v>
      </c>
      <c r="M181" s="8" t="s">
        <v>85</v>
      </c>
      <c r="N181" s="8" t="s">
        <v>85</v>
      </c>
      <c r="O181" s="8" t="s">
        <v>85</v>
      </c>
      <c r="P181" s="8" t="s">
        <v>85</v>
      </c>
      <c r="Q181" s="8" t="s">
        <v>85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 t="s">
        <v>85</v>
      </c>
    </row>
    <row r="182" spans="1:32" ht="15" x14ac:dyDescent="0.25">
      <c r="A182" s="6" t="s">
        <v>37</v>
      </c>
      <c r="B182" s="6" t="s">
        <v>45</v>
      </c>
      <c r="C182" s="9" t="s">
        <v>85</v>
      </c>
      <c r="D182" s="9" t="s">
        <v>85</v>
      </c>
      <c r="E182" s="9" t="s">
        <v>85</v>
      </c>
      <c r="F182" s="9" t="s">
        <v>85</v>
      </c>
      <c r="G182" s="9" t="s">
        <v>85</v>
      </c>
      <c r="H182" s="9" t="s">
        <v>85</v>
      </c>
      <c r="I182" s="9" t="s">
        <v>85</v>
      </c>
      <c r="J182" s="9" t="s">
        <v>85</v>
      </c>
      <c r="K182" s="9" t="s">
        <v>85</v>
      </c>
      <c r="L182" s="9" t="s">
        <v>85</v>
      </c>
      <c r="M182" s="9" t="s">
        <v>85</v>
      </c>
      <c r="N182" s="9" t="s">
        <v>85</v>
      </c>
      <c r="O182" s="9" t="s">
        <v>85</v>
      </c>
      <c r="P182" s="9" t="s">
        <v>85</v>
      </c>
      <c r="Q182" s="9" t="s">
        <v>85</v>
      </c>
      <c r="R182" s="9">
        <v>0</v>
      </c>
      <c r="S182" s="11">
        <v>11.864000000000001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11">
        <v>11.864000000000001</v>
      </c>
      <c r="AA182" s="11">
        <v>96.072000000000003</v>
      </c>
      <c r="AB182" s="11">
        <v>96.072000000000003</v>
      </c>
      <c r="AC182" s="11">
        <v>109.09699999999999</v>
      </c>
      <c r="AD182" s="11">
        <v>111.006</v>
      </c>
      <c r="AE182" s="11">
        <v>118.24</v>
      </c>
      <c r="AF182" s="9" t="s">
        <v>85</v>
      </c>
    </row>
    <row r="183" spans="1:32" ht="15" x14ac:dyDescent="0.25">
      <c r="A183" s="6" t="s">
        <v>37</v>
      </c>
      <c r="B183" s="6" t="s">
        <v>46</v>
      </c>
      <c r="C183" s="8" t="s">
        <v>85</v>
      </c>
      <c r="D183" s="8" t="s">
        <v>85</v>
      </c>
      <c r="E183" s="8" t="s">
        <v>85</v>
      </c>
      <c r="F183" s="8" t="s">
        <v>85</v>
      </c>
      <c r="G183" s="8" t="s">
        <v>85</v>
      </c>
      <c r="H183" s="8" t="s">
        <v>85</v>
      </c>
      <c r="I183" s="8" t="s">
        <v>85</v>
      </c>
      <c r="J183" s="8" t="s">
        <v>85</v>
      </c>
      <c r="K183" s="8" t="s">
        <v>85</v>
      </c>
      <c r="L183" s="8" t="s">
        <v>85</v>
      </c>
      <c r="M183" s="8" t="s">
        <v>85</v>
      </c>
      <c r="N183" s="8" t="s">
        <v>85</v>
      </c>
      <c r="O183" s="8" t="s">
        <v>85</v>
      </c>
      <c r="P183" s="8" t="s">
        <v>85</v>
      </c>
      <c r="Q183" s="8" t="s">
        <v>85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10">
        <v>71.388999999999996</v>
      </c>
      <c r="Y183" s="10">
        <v>70.278000000000006</v>
      </c>
      <c r="Z183" s="10">
        <v>76.944000000000003</v>
      </c>
      <c r="AA183" s="10">
        <v>53.610999999999997</v>
      </c>
      <c r="AB183" s="10">
        <v>69.444000000000003</v>
      </c>
      <c r="AC183" s="10">
        <v>70.555999999999997</v>
      </c>
      <c r="AD183" s="10">
        <v>76.111000000000004</v>
      </c>
      <c r="AE183" s="10">
        <v>81.667000000000002</v>
      </c>
      <c r="AF183" s="8" t="s">
        <v>85</v>
      </c>
    </row>
    <row r="184" spans="1:32" ht="15" x14ac:dyDescent="0.25">
      <c r="A184" s="6" t="s">
        <v>37</v>
      </c>
      <c r="B184" s="6" t="s">
        <v>47</v>
      </c>
      <c r="C184" s="9" t="s">
        <v>85</v>
      </c>
      <c r="D184" s="9" t="s">
        <v>85</v>
      </c>
      <c r="E184" s="9" t="s">
        <v>85</v>
      </c>
      <c r="F184" s="9" t="s">
        <v>85</v>
      </c>
      <c r="G184" s="9" t="s">
        <v>85</v>
      </c>
      <c r="H184" s="9" t="s">
        <v>85</v>
      </c>
      <c r="I184" s="9" t="s">
        <v>85</v>
      </c>
      <c r="J184" s="9" t="s">
        <v>85</v>
      </c>
      <c r="K184" s="9" t="s">
        <v>85</v>
      </c>
      <c r="L184" s="9" t="s">
        <v>85</v>
      </c>
      <c r="M184" s="9" t="s">
        <v>85</v>
      </c>
      <c r="N184" s="9" t="s">
        <v>85</v>
      </c>
      <c r="O184" s="9" t="s">
        <v>85</v>
      </c>
      <c r="P184" s="9" t="s">
        <v>85</v>
      </c>
      <c r="Q184" s="9" t="s">
        <v>85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18</v>
      </c>
      <c r="X184" s="9">
        <v>27</v>
      </c>
      <c r="Y184" s="9">
        <v>30</v>
      </c>
      <c r="Z184" s="9">
        <v>71</v>
      </c>
      <c r="AA184" s="9">
        <v>637</v>
      </c>
      <c r="AB184" s="9">
        <v>635</v>
      </c>
      <c r="AC184" s="9">
        <v>725</v>
      </c>
      <c r="AD184" s="11">
        <v>798.8</v>
      </c>
      <c r="AE184" s="11">
        <v>800.5</v>
      </c>
      <c r="AF184" s="9" t="s">
        <v>85</v>
      </c>
    </row>
    <row r="185" spans="1:32" ht="15" x14ac:dyDescent="0.25">
      <c r="A185" s="6" t="s">
        <v>38</v>
      </c>
      <c r="B185" s="6" t="s">
        <v>42</v>
      </c>
      <c r="C185" s="10">
        <v>465.70400000000001</v>
      </c>
      <c r="D185" s="10">
        <v>602.37</v>
      </c>
      <c r="E185" s="10">
        <v>583.20399999999995</v>
      </c>
      <c r="F185" s="10">
        <v>659.87199999999996</v>
      </c>
      <c r="G185" s="10">
        <v>453.20600000000002</v>
      </c>
      <c r="H185" s="10">
        <v>777.87199999999996</v>
      </c>
      <c r="I185" s="10">
        <v>849.53899999999999</v>
      </c>
      <c r="J185" s="10">
        <v>952.81700000000001</v>
      </c>
      <c r="K185" s="10">
        <v>1752.8530000000001</v>
      </c>
      <c r="L185" s="10">
        <v>2721.721</v>
      </c>
      <c r="M185" s="10">
        <v>1661.8969999999999</v>
      </c>
      <c r="N185" s="10">
        <v>1378.0519999999999</v>
      </c>
      <c r="O185" s="10">
        <v>2242.0509999999999</v>
      </c>
      <c r="P185" s="10">
        <v>2969.8409999999999</v>
      </c>
      <c r="Q185" s="10">
        <v>2708.8130000000001</v>
      </c>
      <c r="R185" s="10">
        <v>2780.9989999999998</v>
      </c>
      <c r="S185" s="10">
        <v>2606.835</v>
      </c>
      <c r="T185" s="10">
        <v>2590.6840000000002</v>
      </c>
      <c r="U185" s="10">
        <v>2180.9810000000002</v>
      </c>
      <c r="V185" s="10">
        <v>2811.0810000000001</v>
      </c>
      <c r="W185" s="10">
        <v>2720.348</v>
      </c>
      <c r="X185" s="10">
        <v>2397.85</v>
      </c>
      <c r="Y185" s="10">
        <v>2659.2469999999998</v>
      </c>
      <c r="Z185" s="10">
        <v>2347.529</v>
      </c>
      <c r="AA185" s="10">
        <v>2279.877</v>
      </c>
      <c r="AB185" s="10">
        <v>2464.0740000000001</v>
      </c>
      <c r="AC185" s="10">
        <v>2476.4290000000001</v>
      </c>
      <c r="AD185" s="10">
        <v>2496.1469999999999</v>
      </c>
      <c r="AE185" s="10">
        <v>2464.5050000000001</v>
      </c>
      <c r="AF185" s="8" t="s">
        <v>85</v>
      </c>
    </row>
    <row r="186" spans="1:32" ht="15" x14ac:dyDescent="0.25">
      <c r="A186" s="6" t="s">
        <v>38</v>
      </c>
      <c r="B186" s="6" t="s">
        <v>43</v>
      </c>
      <c r="C186" s="11">
        <v>41.204000000000001</v>
      </c>
      <c r="D186" s="11">
        <v>41.204000000000001</v>
      </c>
      <c r="E186" s="11">
        <v>41.204000000000001</v>
      </c>
      <c r="F186" s="11">
        <v>43.372</v>
      </c>
      <c r="G186" s="11">
        <v>43.372</v>
      </c>
      <c r="H186" s="11">
        <v>43.372</v>
      </c>
      <c r="I186" s="11">
        <v>43.372</v>
      </c>
      <c r="J186" s="11">
        <v>43.372</v>
      </c>
      <c r="K186" s="11">
        <v>2.464</v>
      </c>
      <c r="L186" s="11">
        <v>102.83199999999999</v>
      </c>
      <c r="M186" s="11">
        <v>11.257999999999999</v>
      </c>
      <c r="N186" s="11">
        <v>7.8019999999999996</v>
      </c>
      <c r="O186" s="11">
        <v>34.024000000000001</v>
      </c>
      <c r="P186" s="11">
        <v>66.534999999999997</v>
      </c>
      <c r="Q186" s="11">
        <v>187.619</v>
      </c>
      <c r="R186" s="11">
        <v>53.386000000000003</v>
      </c>
      <c r="S186" s="11">
        <v>74.707999999999998</v>
      </c>
      <c r="T186" s="11">
        <v>79.692999999999998</v>
      </c>
      <c r="U186" s="11">
        <v>8.89</v>
      </c>
      <c r="V186" s="11">
        <v>6.0289999999999999</v>
      </c>
      <c r="W186" s="11">
        <v>8.157</v>
      </c>
      <c r="X186" s="11">
        <v>2.5190000000000001</v>
      </c>
      <c r="Y186" s="11">
        <v>18.122</v>
      </c>
      <c r="Z186" s="11">
        <v>17.803999999999998</v>
      </c>
      <c r="AA186" s="11">
        <v>6.9630000000000001</v>
      </c>
      <c r="AB186" s="11">
        <v>8.7379999999999995</v>
      </c>
      <c r="AC186" s="11">
        <v>8.2669999999999995</v>
      </c>
      <c r="AD186" s="11">
        <v>11.095000000000001</v>
      </c>
      <c r="AE186" s="11">
        <v>9.4130000000000003</v>
      </c>
      <c r="AF186" s="9" t="s">
        <v>85</v>
      </c>
    </row>
    <row r="187" spans="1:32" ht="15" x14ac:dyDescent="0.25">
      <c r="A187" s="6" t="s">
        <v>38</v>
      </c>
      <c r="B187" s="6" t="s">
        <v>44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10">
        <v>33.75</v>
      </c>
      <c r="S187" s="10">
        <v>31.25</v>
      </c>
      <c r="T187" s="10">
        <v>28.75</v>
      </c>
      <c r="U187" s="10">
        <v>26.5</v>
      </c>
      <c r="V187" s="10">
        <v>21.5</v>
      </c>
      <c r="W187" s="10">
        <v>22.25</v>
      </c>
      <c r="X187" s="10">
        <v>23.25</v>
      </c>
      <c r="Y187" s="10">
        <v>25.25</v>
      </c>
      <c r="Z187" s="10">
        <v>30.75</v>
      </c>
      <c r="AA187" s="8">
        <v>56</v>
      </c>
      <c r="AB187" s="10">
        <v>62.75</v>
      </c>
      <c r="AC187" s="10">
        <v>65.751000000000005</v>
      </c>
      <c r="AD187" s="10">
        <v>74.248999999999995</v>
      </c>
      <c r="AE187" s="10">
        <v>69.007000000000005</v>
      </c>
      <c r="AF187" s="8" t="s">
        <v>85</v>
      </c>
    </row>
    <row r="188" spans="1:32" ht="15" x14ac:dyDescent="0.25">
      <c r="A188" s="6" t="s">
        <v>38</v>
      </c>
      <c r="B188" s="6" t="s">
        <v>45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11">
        <v>733.38900000000001</v>
      </c>
      <c r="L188" s="11">
        <v>1545.5</v>
      </c>
      <c r="M188" s="11">
        <v>474.19400000000002</v>
      </c>
      <c r="N188" s="11">
        <v>340.41699999999997</v>
      </c>
      <c r="O188" s="11">
        <v>1084.5830000000001</v>
      </c>
      <c r="P188" s="11">
        <v>1554.472</v>
      </c>
      <c r="Q188" s="11">
        <v>1159.528</v>
      </c>
      <c r="R188" s="11">
        <v>1373.808</v>
      </c>
      <c r="S188" s="11">
        <v>1099.7660000000001</v>
      </c>
      <c r="T188" s="11">
        <v>1042.241</v>
      </c>
      <c r="U188" s="11">
        <v>578.98</v>
      </c>
      <c r="V188" s="11">
        <v>1007.774</v>
      </c>
      <c r="W188" s="11">
        <v>947.99699999999996</v>
      </c>
      <c r="X188" s="11">
        <v>645.58100000000002</v>
      </c>
      <c r="Y188" s="11">
        <v>876.76400000000001</v>
      </c>
      <c r="Z188" s="11">
        <v>683.47500000000002</v>
      </c>
      <c r="AA188" s="11">
        <v>621.96900000000005</v>
      </c>
      <c r="AB188" s="11">
        <v>728.86400000000003</v>
      </c>
      <c r="AC188" s="11">
        <v>769.48599999999999</v>
      </c>
      <c r="AD188" s="11">
        <v>717.95</v>
      </c>
      <c r="AE188" s="11">
        <v>671.53300000000002</v>
      </c>
      <c r="AF188" s="9" t="s">
        <v>85</v>
      </c>
    </row>
    <row r="189" spans="1:32" ht="15" x14ac:dyDescent="0.25">
      <c r="A189" s="6" t="s">
        <v>38</v>
      </c>
      <c r="B189" s="6" t="s">
        <v>46</v>
      </c>
      <c r="C189" s="8">
        <v>0</v>
      </c>
      <c r="D189" s="8">
        <v>0</v>
      </c>
      <c r="E189" s="8">
        <v>0</v>
      </c>
      <c r="F189" s="10">
        <v>13.333</v>
      </c>
      <c r="G189" s="10">
        <v>15.278</v>
      </c>
      <c r="H189" s="10">
        <v>17.777999999999999</v>
      </c>
      <c r="I189" s="10">
        <v>14.444000000000001</v>
      </c>
      <c r="J189" s="10">
        <v>14.722</v>
      </c>
      <c r="K189" s="10">
        <v>23.888999999999999</v>
      </c>
      <c r="L189" s="10">
        <v>28.888999999999999</v>
      </c>
      <c r="M189" s="10">
        <v>29.167000000000002</v>
      </c>
      <c r="N189" s="10">
        <v>4.1669999999999998</v>
      </c>
      <c r="O189" s="10">
        <v>15.833</v>
      </c>
      <c r="P189" s="10">
        <v>114.167</v>
      </c>
      <c r="Q189" s="10">
        <v>117.77800000000001</v>
      </c>
      <c r="R189" s="10">
        <v>51.944000000000003</v>
      </c>
      <c r="S189" s="10">
        <v>77.221999999999994</v>
      </c>
      <c r="T189" s="10">
        <v>76.111000000000004</v>
      </c>
      <c r="U189" s="10">
        <v>93.055999999999997</v>
      </c>
      <c r="V189" s="10">
        <v>124.167</v>
      </c>
      <c r="W189" s="10">
        <v>109.167</v>
      </c>
      <c r="X189" s="10">
        <v>63.889000000000003</v>
      </c>
      <c r="Y189" s="10">
        <v>85.278000000000006</v>
      </c>
      <c r="Z189" s="10">
        <v>53.889000000000003</v>
      </c>
      <c r="AA189" s="10">
        <v>66.944000000000003</v>
      </c>
      <c r="AB189" s="10">
        <v>66.944000000000003</v>
      </c>
      <c r="AC189" s="10">
        <v>63.435000000000002</v>
      </c>
      <c r="AD189" s="10">
        <v>64.929000000000002</v>
      </c>
      <c r="AE189" s="10">
        <v>62.613</v>
      </c>
      <c r="AF189" s="8" t="s">
        <v>85</v>
      </c>
    </row>
    <row r="190" spans="1:32" ht="15" x14ac:dyDescent="0.25">
      <c r="A190" s="6" t="s">
        <v>38</v>
      </c>
      <c r="B190" s="6" t="s">
        <v>47</v>
      </c>
      <c r="C190" s="9">
        <v>267</v>
      </c>
      <c r="D190" s="9">
        <v>317</v>
      </c>
      <c r="E190" s="9">
        <v>317</v>
      </c>
      <c r="F190" s="9">
        <v>574</v>
      </c>
      <c r="G190" s="9">
        <v>364</v>
      </c>
      <c r="H190" s="9">
        <v>517</v>
      </c>
      <c r="I190" s="9">
        <v>592</v>
      </c>
      <c r="J190" s="9">
        <v>695</v>
      </c>
      <c r="K190" s="9">
        <v>722</v>
      </c>
      <c r="L190" s="9">
        <v>867</v>
      </c>
      <c r="M190" s="9">
        <v>942</v>
      </c>
      <c r="N190" s="9">
        <v>849</v>
      </c>
      <c r="O190" s="9">
        <v>909</v>
      </c>
      <c r="P190" s="9">
        <v>988</v>
      </c>
      <c r="Q190" s="9">
        <v>990</v>
      </c>
      <c r="R190" s="9">
        <v>1047</v>
      </c>
      <c r="S190" s="9">
        <v>1120</v>
      </c>
      <c r="T190" s="9">
        <v>1200</v>
      </c>
      <c r="U190" s="9">
        <v>1288</v>
      </c>
      <c r="V190" s="9">
        <v>1468</v>
      </c>
      <c r="W190" s="9">
        <v>1485</v>
      </c>
      <c r="X190" s="9">
        <v>1474</v>
      </c>
      <c r="Y190" s="9">
        <v>1483</v>
      </c>
      <c r="Z190" s="9">
        <v>1423</v>
      </c>
      <c r="AA190" s="9">
        <v>1408</v>
      </c>
      <c r="AB190" s="9">
        <v>1464</v>
      </c>
      <c r="AC190" s="11">
        <v>1432.028</v>
      </c>
      <c r="AD190" s="11">
        <v>1480.4390000000001</v>
      </c>
      <c r="AE190" s="11">
        <v>1510.35</v>
      </c>
      <c r="AF190" s="9" t="s">
        <v>85</v>
      </c>
    </row>
    <row r="191" spans="1:32" ht="15" x14ac:dyDescent="0.25">
      <c r="A191" s="6" t="s">
        <v>39</v>
      </c>
      <c r="B191" s="6" t="s">
        <v>42</v>
      </c>
      <c r="C191" s="8">
        <v>0</v>
      </c>
      <c r="D191" s="8">
        <v>0</v>
      </c>
      <c r="E191" s="8">
        <v>0</v>
      </c>
      <c r="F191" s="8">
        <v>0</v>
      </c>
      <c r="G191" s="8">
        <v>30</v>
      </c>
      <c r="H191" s="8">
        <v>30</v>
      </c>
      <c r="I191" s="8">
        <v>40</v>
      </c>
      <c r="J191" s="8">
        <v>33</v>
      </c>
      <c r="K191" s="8">
        <v>37</v>
      </c>
      <c r="L191" s="10">
        <v>1856.0309999999999</v>
      </c>
      <c r="M191" s="10">
        <v>1592.53</v>
      </c>
      <c r="N191" s="10">
        <v>1560.56</v>
      </c>
      <c r="O191" s="10">
        <v>1211.0889999999999</v>
      </c>
      <c r="P191" s="10">
        <v>2648.348</v>
      </c>
      <c r="Q191" s="10">
        <v>2260.6379999999999</v>
      </c>
      <c r="R191" s="10">
        <v>2395.7080000000001</v>
      </c>
      <c r="S191" s="10">
        <v>1697.596</v>
      </c>
      <c r="T191" s="10">
        <v>1165.999</v>
      </c>
      <c r="U191" s="10">
        <v>1879.8320000000001</v>
      </c>
      <c r="V191" s="10">
        <v>2020.7529999999999</v>
      </c>
      <c r="W191" s="10">
        <v>1854.6289999999999</v>
      </c>
      <c r="X191" s="10">
        <v>1901.1890000000001</v>
      </c>
      <c r="Y191" s="10">
        <v>1829.0719999999999</v>
      </c>
      <c r="Z191" s="10">
        <v>2221.1390000000001</v>
      </c>
      <c r="AA191" s="10">
        <v>2084.547</v>
      </c>
      <c r="AB191" s="10">
        <v>2289.9699999999998</v>
      </c>
      <c r="AC191" s="10">
        <v>2085.7489999999998</v>
      </c>
      <c r="AD191" s="10">
        <v>2484.8359999999998</v>
      </c>
      <c r="AE191" s="10">
        <v>2503.636</v>
      </c>
      <c r="AF191" s="8" t="s">
        <v>85</v>
      </c>
    </row>
    <row r="192" spans="1:32" ht="15" x14ac:dyDescent="0.25">
      <c r="A192" s="6" t="s">
        <v>39</v>
      </c>
      <c r="B192" s="6" t="s">
        <v>43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11">
        <v>21.873000000000001</v>
      </c>
      <c r="P192" s="11">
        <v>24.608000000000001</v>
      </c>
      <c r="Q192" s="11">
        <v>57.417999999999999</v>
      </c>
      <c r="R192" s="11">
        <v>32.81</v>
      </c>
      <c r="S192" s="11">
        <v>32.81</v>
      </c>
      <c r="T192" s="11">
        <v>51.948999999999998</v>
      </c>
      <c r="U192" s="11">
        <v>90.227999999999994</v>
      </c>
      <c r="V192" s="11">
        <v>27.341999999999999</v>
      </c>
      <c r="W192" s="11">
        <v>27.341999999999999</v>
      </c>
      <c r="X192" s="11">
        <v>13.670999999999999</v>
      </c>
      <c r="Y192" s="11">
        <v>10.936999999999999</v>
      </c>
      <c r="Z192" s="11">
        <v>43.265999999999998</v>
      </c>
      <c r="AA192" s="11">
        <v>37.796999999999997</v>
      </c>
      <c r="AB192" s="11">
        <v>34.948999999999998</v>
      </c>
      <c r="AC192" s="11">
        <v>41.938000000000002</v>
      </c>
      <c r="AD192" s="11">
        <v>38.597000000000001</v>
      </c>
      <c r="AE192" s="11">
        <v>38.597000000000001</v>
      </c>
      <c r="AF192" s="9" t="s">
        <v>85</v>
      </c>
    </row>
    <row r="193" spans="1:32" ht="15" x14ac:dyDescent="0.25">
      <c r="A193" s="6" t="s">
        <v>39</v>
      </c>
      <c r="B193" s="6" t="s">
        <v>44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21</v>
      </c>
      <c r="U193" s="8">
        <v>0</v>
      </c>
      <c r="V193" s="8">
        <v>0</v>
      </c>
      <c r="W193" s="8">
        <v>0</v>
      </c>
      <c r="X193" s="8">
        <v>18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 t="s">
        <v>85</v>
      </c>
    </row>
    <row r="194" spans="1:32" ht="15" x14ac:dyDescent="0.25">
      <c r="A194" s="6" t="s">
        <v>39</v>
      </c>
      <c r="B194" s="6" t="s">
        <v>45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11">
        <v>492.08600000000001</v>
      </c>
      <c r="M194" s="11">
        <v>517.53</v>
      </c>
      <c r="N194" s="11">
        <v>566.89400000000001</v>
      </c>
      <c r="O194" s="11">
        <v>330.10500000000002</v>
      </c>
      <c r="P194" s="11">
        <v>893.51800000000003</v>
      </c>
      <c r="Q194" s="11">
        <v>384.053</v>
      </c>
      <c r="R194" s="11">
        <v>601.50900000000001</v>
      </c>
      <c r="S194" s="11">
        <v>800.39700000000005</v>
      </c>
      <c r="T194" s="11">
        <v>473.60599999999999</v>
      </c>
      <c r="U194" s="11">
        <v>559.60400000000004</v>
      </c>
      <c r="V194" s="11">
        <v>598.13400000000001</v>
      </c>
      <c r="W194" s="11">
        <v>401.12</v>
      </c>
      <c r="X194" s="11">
        <v>315.40699999999998</v>
      </c>
      <c r="Y194" s="11">
        <v>142.136</v>
      </c>
      <c r="Z194" s="11">
        <v>401.81799999999998</v>
      </c>
      <c r="AA194" s="11">
        <v>467.52800000000002</v>
      </c>
      <c r="AB194" s="11">
        <v>559.52099999999996</v>
      </c>
      <c r="AC194" s="11">
        <v>572.66300000000001</v>
      </c>
      <c r="AD194" s="11">
        <v>715.86500000000001</v>
      </c>
      <c r="AE194" s="11">
        <v>746.58</v>
      </c>
      <c r="AF194" s="9" t="s">
        <v>85</v>
      </c>
    </row>
    <row r="195" spans="1:32" ht="15" x14ac:dyDescent="0.25">
      <c r="A195" s="6" t="s">
        <v>39</v>
      </c>
      <c r="B195" s="6" t="s">
        <v>46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10">
        <v>456.94400000000002</v>
      </c>
      <c r="M195" s="8">
        <v>450</v>
      </c>
      <c r="N195" s="10">
        <v>446.66699999999997</v>
      </c>
      <c r="O195" s="10">
        <v>301.11099999999999</v>
      </c>
      <c r="P195" s="10">
        <v>602.22199999999998</v>
      </c>
      <c r="Q195" s="10">
        <v>144.167</v>
      </c>
      <c r="R195" s="10">
        <v>131.38900000000001</v>
      </c>
      <c r="S195" s="10">
        <v>131.38900000000001</v>
      </c>
      <c r="T195" s="10">
        <v>189.44399999999999</v>
      </c>
      <c r="U195" s="8">
        <v>300</v>
      </c>
      <c r="V195" s="10">
        <v>305.27800000000002</v>
      </c>
      <c r="W195" s="10">
        <v>229.167</v>
      </c>
      <c r="X195" s="10">
        <v>256.11099999999999</v>
      </c>
      <c r="Y195" s="8">
        <v>355</v>
      </c>
      <c r="Z195" s="10">
        <v>298.05599999999998</v>
      </c>
      <c r="AA195" s="10">
        <v>207.22200000000001</v>
      </c>
      <c r="AB195" s="10">
        <v>322.5</v>
      </c>
      <c r="AC195" s="10">
        <v>317.14699999999999</v>
      </c>
      <c r="AD195" s="10">
        <v>273.51400000000001</v>
      </c>
      <c r="AE195" s="10">
        <v>223.57499999999999</v>
      </c>
      <c r="AF195" s="8" t="s">
        <v>85</v>
      </c>
    </row>
    <row r="196" spans="1:32" ht="15" x14ac:dyDescent="0.25">
      <c r="A196" s="6" t="s">
        <v>39</v>
      </c>
      <c r="B196" s="6" t="s">
        <v>47</v>
      </c>
      <c r="C196" s="9">
        <v>0</v>
      </c>
      <c r="D196" s="9">
        <v>0</v>
      </c>
      <c r="E196" s="9">
        <v>0</v>
      </c>
      <c r="F196" s="9">
        <v>0</v>
      </c>
      <c r="G196" s="9">
        <v>30</v>
      </c>
      <c r="H196" s="9">
        <v>30</v>
      </c>
      <c r="I196" s="9">
        <v>40</v>
      </c>
      <c r="J196" s="9">
        <v>33</v>
      </c>
      <c r="K196" s="9">
        <v>37</v>
      </c>
      <c r="L196" s="9">
        <v>907</v>
      </c>
      <c r="M196" s="9">
        <v>625</v>
      </c>
      <c r="N196" s="9">
        <v>547</v>
      </c>
      <c r="O196" s="9">
        <v>558</v>
      </c>
      <c r="P196" s="9">
        <v>1128</v>
      </c>
      <c r="Q196" s="9">
        <v>1675</v>
      </c>
      <c r="R196" s="9">
        <v>1630</v>
      </c>
      <c r="S196" s="9">
        <v>733</v>
      </c>
      <c r="T196" s="9">
        <v>430</v>
      </c>
      <c r="U196" s="9">
        <v>930</v>
      </c>
      <c r="V196" s="9">
        <v>1090</v>
      </c>
      <c r="W196" s="9">
        <v>1197</v>
      </c>
      <c r="X196" s="9">
        <v>1298</v>
      </c>
      <c r="Y196" s="9">
        <v>1321</v>
      </c>
      <c r="Z196" s="9">
        <v>1478</v>
      </c>
      <c r="AA196" s="9">
        <v>1372</v>
      </c>
      <c r="AB196" s="9">
        <v>1373</v>
      </c>
      <c r="AC196" s="9">
        <v>1154</v>
      </c>
      <c r="AD196" s="11">
        <v>1456.86</v>
      </c>
      <c r="AE196" s="11">
        <v>1494.884</v>
      </c>
      <c r="AF196" s="9" t="s">
        <v>85</v>
      </c>
    </row>
    <row r="197" spans="1:32" ht="15" x14ac:dyDescent="0.25">
      <c r="A197" s="6" t="s">
        <v>40</v>
      </c>
      <c r="B197" s="6" t="s">
        <v>42</v>
      </c>
      <c r="C197" s="8">
        <v>697</v>
      </c>
      <c r="D197" s="8">
        <v>684</v>
      </c>
      <c r="E197" s="8">
        <v>484</v>
      </c>
      <c r="F197" s="8">
        <v>274</v>
      </c>
      <c r="G197" s="8">
        <v>284</v>
      </c>
      <c r="H197" s="8">
        <v>286</v>
      </c>
      <c r="I197" s="8">
        <v>293</v>
      </c>
      <c r="J197" s="8">
        <v>310</v>
      </c>
      <c r="K197" s="8">
        <v>303</v>
      </c>
      <c r="L197" s="8">
        <v>276</v>
      </c>
      <c r="M197" s="8">
        <v>297</v>
      </c>
      <c r="N197" s="8">
        <v>329</v>
      </c>
      <c r="O197" s="8">
        <v>335</v>
      </c>
      <c r="P197" s="8">
        <v>313</v>
      </c>
      <c r="Q197" s="8">
        <v>4590</v>
      </c>
      <c r="R197" s="10">
        <v>6810.7879999999996</v>
      </c>
      <c r="S197" s="10">
        <v>7399.8710000000001</v>
      </c>
      <c r="T197" s="10">
        <v>7347.0870000000004</v>
      </c>
      <c r="U197" s="10">
        <v>10739.663</v>
      </c>
      <c r="V197" s="10">
        <v>9809.2540000000008</v>
      </c>
      <c r="W197" s="10">
        <v>10532.359</v>
      </c>
      <c r="X197" s="10">
        <v>12172.776</v>
      </c>
      <c r="Y197" s="10">
        <v>9710.5349999999999</v>
      </c>
      <c r="Z197" s="10">
        <v>9346.3819999999996</v>
      </c>
      <c r="AA197" s="10">
        <v>8982.3140000000003</v>
      </c>
      <c r="AB197" s="10">
        <v>10172.123</v>
      </c>
      <c r="AC197" s="10">
        <v>10308.723</v>
      </c>
      <c r="AD197" s="10">
        <v>10930.009</v>
      </c>
      <c r="AE197" s="10">
        <v>10367.455</v>
      </c>
      <c r="AF197" s="10">
        <v>10045.664000000001</v>
      </c>
    </row>
    <row r="198" spans="1:32" ht="15" x14ac:dyDescent="0.25">
      <c r="A198" s="6" t="s">
        <v>40</v>
      </c>
      <c r="B198" s="6" t="s">
        <v>43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11">
        <v>1005.621</v>
      </c>
      <c r="S198" s="11">
        <v>1000.982</v>
      </c>
      <c r="T198" s="11">
        <v>967.53099999999995</v>
      </c>
      <c r="U198" s="11">
        <v>844.899</v>
      </c>
      <c r="V198" s="11">
        <v>1695.9459999999999</v>
      </c>
      <c r="W198" s="11">
        <v>2400.4319999999998</v>
      </c>
      <c r="X198" s="11">
        <v>3221.7080000000001</v>
      </c>
      <c r="Y198" s="11">
        <v>1436.5650000000001</v>
      </c>
      <c r="Z198" s="11">
        <v>1063.29</v>
      </c>
      <c r="AA198" s="11">
        <v>558.03200000000004</v>
      </c>
      <c r="AB198" s="11">
        <v>753.91899999999998</v>
      </c>
      <c r="AC198" s="11">
        <v>783.61300000000006</v>
      </c>
      <c r="AD198" s="11">
        <v>511.21199999999999</v>
      </c>
      <c r="AE198" s="11">
        <v>365.404</v>
      </c>
      <c r="AF198" s="11">
        <v>425.03699999999998</v>
      </c>
    </row>
    <row r="199" spans="1:32" ht="15" x14ac:dyDescent="0.25">
      <c r="A199" s="6" t="s">
        <v>40</v>
      </c>
      <c r="B199" s="6" t="s">
        <v>44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10">
        <v>1021.5</v>
      </c>
      <c r="V199" s="10">
        <v>1111.5</v>
      </c>
      <c r="W199" s="10">
        <v>1007.25</v>
      </c>
      <c r="X199" s="10">
        <v>1020.5</v>
      </c>
      <c r="Y199" s="10">
        <v>1149.25</v>
      </c>
      <c r="Z199" s="10">
        <v>1125.5</v>
      </c>
      <c r="AA199" s="10">
        <v>1323.75</v>
      </c>
      <c r="AB199" s="8">
        <v>1578</v>
      </c>
      <c r="AC199" s="10">
        <v>1820.5</v>
      </c>
      <c r="AD199" s="10">
        <v>2171.7860000000001</v>
      </c>
      <c r="AE199" s="10">
        <v>2316.3519999999999</v>
      </c>
      <c r="AF199" s="10">
        <v>2167.5259999999998</v>
      </c>
    </row>
    <row r="200" spans="1:32" ht="15" x14ac:dyDescent="0.25">
      <c r="A200" s="6" t="s">
        <v>40</v>
      </c>
      <c r="B200" s="6" t="s">
        <v>45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11">
        <v>1105.2080000000001</v>
      </c>
      <c r="V200" s="11">
        <v>806.03</v>
      </c>
      <c r="W200" s="11">
        <v>934.62099999999998</v>
      </c>
      <c r="X200" s="11">
        <v>1826.7349999999999</v>
      </c>
      <c r="Y200" s="11">
        <v>1203.943</v>
      </c>
      <c r="Z200" s="11">
        <v>690.25900000000001</v>
      </c>
      <c r="AA200" s="11">
        <v>792.58699999999999</v>
      </c>
      <c r="AB200" s="11">
        <v>849.09299999999996</v>
      </c>
      <c r="AC200" s="11">
        <v>858.77700000000004</v>
      </c>
      <c r="AD200" s="11">
        <v>779.58100000000002</v>
      </c>
      <c r="AE200" s="11">
        <v>748.26199999999994</v>
      </c>
      <c r="AF200" s="11">
        <v>678.63099999999997</v>
      </c>
    </row>
    <row r="201" spans="1:32" ht="15" x14ac:dyDescent="0.25">
      <c r="A201" s="6" t="s">
        <v>40</v>
      </c>
      <c r="B201" s="6" t="s">
        <v>46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10">
        <v>1352.222</v>
      </c>
      <c r="V201" s="10">
        <v>246.667</v>
      </c>
      <c r="W201" s="10">
        <v>166.94399999999999</v>
      </c>
      <c r="X201" s="10">
        <v>166.11099999999999</v>
      </c>
      <c r="Y201" s="8">
        <v>95</v>
      </c>
      <c r="Z201" s="10">
        <v>363.33300000000003</v>
      </c>
      <c r="AA201" s="10">
        <v>581.11099999999999</v>
      </c>
      <c r="AB201" s="10">
        <v>618.33299999999997</v>
      </c>
      <c r="AC201" s="10">
        <v>379.16699999999997</v>
      </c>
      <c r="AD201" s="10">
        <v>623.35799999999995</v>
      </c>
      <c r="AE201" s="10">
        <v>341.81</v>
      </c>
      <c r="AF201" s="10">
        <v>340.05599999999998</v>
      </c>
    </row>
    <row r="202" spans="1:32" ht="15" x14ac:dyDescent="0.25">
      <c r="A202" s="6" t="s">
        <v>40</v>
      </c>
      <c r="B202" s="6" t="s">
        <v>47</v>
      </c>
      <c r="C202" s="9">
        <v>697</v>
      </c>
      <c r="D202" s="9">
        <v>684</v>
      </c>
      <c r="E202" s="9">
        <v>484</v>
      </c>
      <c r="F202" s="9">
        <v>274</v>
      </c>
      <c r="G202" s="9">
        <v>284</v>
      </c>
      <c r="H202" s="9">
        <v>286</v>
      </c>
      <c r="I202" s="9">
        <v>293</v>
      </c>
      <c r="J202" s="9">
        <v>310</v>
      </c>
      <c r="K202" s="9">
        <v>303</v>
      </c>
      <c r="L202" s="9">
        <v>276</v>
      </c>
      <c r="M202" s="9">
        <v>297</v>
      </c>
      <c r="N202" s="9">
        <v>329</v>
      </c>
      <c r="O202" s="9">
        <v>335</v>
      </c>
      <c r="P202" s="9">
        <v>313</v>
      </c>
      <c r="Q202" s="9">
        <v>4590</v>
      </c>
      <c r="R202" s="9">
        <v>4956</v>
      </c>
      <c r="S202" s="9">
        <v>5195</v>
      </c>
      <c r="T202" s="9">
        <v>5369</v>
      </c>
      <c r="U202" s="9">
        <v>5615</v>
      </c>
      <c r="V202" s="9">
        <v>4828</v>
      </c>
      <c r="W202" s="9">
        <v>4957</v>
      </c>
      <c r="X202" s="9">
        <v>5003</v>
      </c>
      <c r="Y202" s="9">
        <v>4918</v>
      </c>
      <c r="Z202" s="9">
        <v>4899</v>
      </c>
      <c r="AA202" s="9">
        <v>4566</v>
      </c>
      <c r="AB202" s="9">
        <v>4920</v>
      </c>
      <c r="AC202" s="9">
        <v>5005</v>
      </c>
      <c r="AD202" s="11">
        <v>5190.2700000000004</v>
      </c>
      <c r="AE202" s="11">
        <v>5183.1689999999999</v>
      </c>
      <c r="AF202" s="11">
        <v>5154.4179999999997</v>
      </c>
    </row>
    <row r="203" spans="1:32" ht="15" x14ac:dyDescent="0.25">
      <c r="A203" s="6" t="s">
        <v>41</v>
      </c>
      <c r="B203" s="6" t="s">
        <v>42</v>
      </c>
      <c r="C203" s="8" t="s">
        <v>85</v>
      </c>
      <c r="D203" s="8" t="s">
        <v>85</v>
      </c>
      <c r="E203" s="8" t="s">
        <v>85</v>
      </c>
      <c r="F203" s="8" t="s">
        <v>85</v>
      </c>
      <c r="G203" s="8" t="s">
        <v>85</v>
      </c>
      <c r="H203" s="8" t="s">
        <v>85</v>
      </c>
      <c r="I203" s="8" t="s">
        <v>85</v>
      </c>
      <c r="J203" s="8" t="s">
        <v>85</v>
      </c>
      <c r="K203" s="8" t="s">
        <v>85</v>
      </c>
      <c r="L203" s="8" t="s">
        <v>85</v>
      </c>
      <c r="M203" s="8" t="s">
        <v>85</v>
      </c>
      <c r="N203" s="8" t="s">
        <v>85</v>
      </c>
      <c r="O203" s="8" t="s">
        <v>85</v>
      </c>
      <c r="P203" s="8" t="s">
        <v>85</v>
      </c>
      <c r="Q203" s="8" t="s">
        <v>85</v>
      </c>
      <c r="R203" s="8" t="s">
        <v>85</v>
      </c>
      <c r="S203" s="8" t="s">
        <v>85</v>
      </c>
      <c r="T203" s="8" t="s">
        <v>85</v>
      </c>
      <c r="U203" s="8" t="s">
        <v>85</v>
      </c>
      <c r="V203" s="8" t="s">
        <v>85</v>
      </c>
      <c r="W203" s="8" t="s">
        <v>85</v>
      </c>
      <c r="X203" s="8" t="s">
        <v>85</v>
      </c>
      <c r="Y203" s="8" t="s">
        <v>85</v>
      </c>
      <c r="Z203" s="8" t="s">
        <v>85</v>
      </c>
      <c r="AA203" s="10">
        <v>1903.2329999999999</v>
      </c>
      <c r="AB203" s="10">
        <v>4160.0860000000002</v>
      </c>
      <c r="AC203" s="10">
        <v>5063.8280000000004</v>
      </c>
      <c r="AD203" s="10">
        <v>4135.9939999999997</v>
      </c>
      <c r="AE203" s="10">
        <v>4053.306</v>
      </c>
      <c r="AF203" s="8" t="s">
        <v>85</v>
      </c>
    </row>
    <row r="204" spans="1:32" ht="15" x14ac:dyDescent="0.25">
      <c r="A204" s="6" t="s">
        <v>41</v>
      </c>
      <c r="B204" s="6" t="s">
        <v>43</v>
      </c>
      <c r="C204" s="9" t="s">
        <v>85</v>
      </c>
      <c r="D204" s="9" t="s">
        <v>85</v>
      </c>
      <c r="E204" s="9" t="s">
        <v>85</v>
      </c>
      <c r="F204" s="9" t="s">
        <v>85</v>
      </c>
      <c r="G204" s="9" t="s">
        <v>85</v>
      </c>
      <c r="H204" s="9" t="s">
        <v>85</v>
      </c>
      <c r="I204" s="9" t="s">
        <v>85</v>
      </c>
      <c r="J204" s="9" t="s">
        <v>85</v>
      </c>
      <c r="K204" s="9" t="s">
        <v>85</v>
      </c>
      <c r="L204" s="9" t="s">
        <v>85</v>
      </c>
      <c r="M204" s="9" t="s">
        <v>85</v>
      </c>
      <c r="N204" s="9" t="s">
        <v>85</v>
      </c>
      <c r="O204" s="9" t="s">
        <v>85</v>
      </c>
      <c r="P204" s="9" t="s">
        <v>85</v>
      </c>
      <c r="Q204" s="9" t="s">
        <v>85</v>
      </c>
      <c r="R204" s="9" t="s">
        <v>85</v>
      </c>
      <c r="S204" s="9" t="s">
        <v>85</v>
      </c>
      <c r="T204" s="9" t="s">
        <v>85</v>
      </c>
      <c r="U204" s="9" t="s">
        <v>85</v>
      </c>
      <c r="V204" s="9" t="s">
        <v>85</v>
      </c>
      <c r="W204" s="9" t="s">
        <v>85</v>
      </c>
      <c r="X204" s="9" t="s">
        <v>85</v>
      </c>
      <c r="Y204" s="9" t="s">
        <v>85</v>
      </c>
      <c r="Z204" s="9" t="s">
        <v>85</v>
      </c>
      <c r="AA204" s="11">
        <v>1104.4000000000001</v>
      </c>
      <c r="AB204" s="11">
        <v>1294.2239999999999</v>
      </c>
      <c r="AC204" s="11">
        <v>1269.3530000000001</v>
      </c>
      <c r="AD204" s="11">
        <v>524.91999999999996</v>
      </c>
      <c r="AE204" s="11">
        <v>574.577</v>
      </c>
      <c r="AF204" s="9" t="s">
        <v>85</v>
      </c>
    </row>
    <row r="205" spans="1:32" ht="15" x14ac:dyDescent="0.25">
      <c r="A205" s="6" t="s">
        <v>41</v>
      </c>
      <c r="B205" s="6" t="s">
        <v>44</v>
      </c>
      <c r="C205" s="8" t="s">
        <v>85</v>
      </c>
      <c r="D205" s="8" t="s">
        <v>85</v>
      </c>
      <c r="E205" s="8" t="s">
        <v>85</v>
      </c>
      <c r="F205" s="8" t="s">
        <v>85</v>
      </c>
      <c r="G205" s="8" t="s">
        <v>85</v>
      </c>
      <c r="H205" s="8" t="s">
        <v>85</v>
      </c>
      <c r="I205" s="8" t="s">
        <v>85</v>
      </c>
      <c r="J205" s="8" t="s">
        <v>85</v>
      </c>
      <c r="K205" s="8" t="s">
        <v>85</v>
      </c>
      <c r="L205" s="8" t="s">
        <v>85</v>
      </c>
      <c r="M205" s="8" t="s">
        <v>85</v>
      </c>
      <c r="N205" s="8" t="s">
        <v>85</v>
      </c>
      <c r="O205" s="8" t="s">
        <v>85</v>
      </c>
      <c r="P205" s="8" t="s">
        <v>85</v>
      </c>
      <c r="Q205" s="8" t="s">
        <v>85</v>
      </c>
      <c r="R205" s="8" t="s">
        <v>85</v>
      </c>
      <c r="S205" s="8" t="s">
        <v>85</v>
      </c>
      <c r="T205" s="8" t="s">
        <v>85</v>
      </c>
      <c r="U205" s="8" t="s">
        <v>85</v>
      </c>
      <c r="V205" s="8" t="s">
        <v>85</v>
      </c>
      <c r="W205" s="8" t="s">
        <v>85</v>
      </c>
      <c r="X205" s="8" t="s">
        <v>85</v>
      </c>
      <c r="Y205" s="8" t="s">
        <v>85</v>
      </c>
      <c r="Z205" s="8" t="s">
        <v>85</v>
      </c>
      <c r="AA205" s="10">
        <v>255.5</v>
      </c>
      <c r="AB205" s="10">
        <v>302.75</v>
      </c>
      <c r="AC205" s="10">
        <v>293.75</v>
      </c>
      <c r="AD205" s="10">
        <v>285.00799999999998</v>
      </c>
      <c r="AE205" s="10">
        <v>267.25099999999998</v>
      </c>
      <c r="AF205" s="8" t="s">
        <v>85</v>
      </c>
    </row>
    <row r="206" spans="1:32" ht="15" x14ac:dyDescent="0.25">
      <c r="A206" s="6" t="s">
        <v>41</v>
      </c>
      <c r="B206" s="6" t="s">
        <v>45</v>
      </c>
      <c r="C206" s="9" t="s">
        <v>85</v>
      </c>
      <c r="D206" s="9" t="s">
        <v>85</v>
      </c>
      <c r="E206" s="9" t="s">
        <v>85</v>
      </c>
      <c r="F206" s="9" t="s">
        <v>85</v>
      </c>
      <c r="G206" s="9" t="s">
        <v>85</v>
      </c>
      <c r="H206" s="9" t="s">
        <v>85</v>
      </c>
      <c r="I206" s="9" t="s">
        <v>85</v>
      </c>
      <c r="J206" s="9" t="s">
        <v>85</v>
      </c>
      <c r="K206" s="9" t="s">
        <v>85</v>
      </c>
      <c r="L206" s="9" t="s">
        <v>85</v>
      </c>
      <c r="M206" s="9" t="s">
        <v>85</v>
      </c>
      <c r="N206" s="9" t="s">
        <v>85</v>
      </c>
      <c r="O206" s="9" t="s">
        <v>85</v>
      </c>
      <c r="P206" s="9" t="s">
        <v>85</v>
      </c>
      <c r="Q206" s="9" t="s">
        <v>85</v>
      </c>
      <c r="R206" s="9" t="s">
        <v>85</v>
      </c>
      <c r="S206" s="9" t="s">
        <v>85</v>
      </c>
      <c r="T206" s="9" t="s">
        <v>85</v>
      </c>
      <c r="U206" s="9" t="s">
        <v>85</v>
      </c>
      <c r="V206" s="9" t="s">
        <v>85</v>
      </c>
      <c r="W206" s="9" t="s">
        <v>85</v>
      </c>
      <c r="X206" s="9" t="s">
        <v>85</v>
      </c>
      <c r="Y206" s="9" t="s">
        <v>85</v>
      </c>
      <c r="Z206" s="9" t="s">
        <v>85</v>
      </c>
      <c r="AA206" s="9">
        <v>0</v>
      </c>
      <c r="AB206" s="9">
        <v>0</v>
      </c>
      <c r="AC206" s="11">
        <v>597.36099999999999</v>
      </c>
      <c r="AD206" s="11">
        <v>441.73099999999999</v>
      </c>
      <c r="AE206" s="11">
        <v>246.922</v>
      </c>
      <c r="AF206" s="9" t="s">
        <v>85</v>
      </c>
    </row>
    <row r="207" spans="1:32" ht="15" x14ac:dyDescent="0.25">
      <c r="A207" s="6" t="s">
        <v>41</v>
      </c>
      <c r="B207" s="6" t="s">
        <v>46</v>
      </c>
      <c r="C207" s="8" t="s">
        <v>85</v>
      </c>
      <c r="D207" s="8" t="s">
        <v>85</v>
      </c>
      <c r="E207" s="8" t="s">
        <v>85</v>
      </c>
      <c r="F207" s="8" t="s">
        <v>85</v>
      </c>
      <c r="G207" s="8" t="s">
        <v>85</v>
      </c>
      <c r="H207" s="8" t="s">
        <v>85</v>
      </c>
      <c r="I207" s="8" t="s">
        <v>85</v>
      </c>
      <c r="J207" s="8" t="s">
        <v>85</v>
      </c>
      <c r="K207" s="8" t="s">
        <v>85</v>
      </c>
      <c r="L207" s="8" t="s">
        <v>85</v>
      </c>
      <c r="M207" s="8" t="s">
        <v>85</v>
      </c>
      <c r="N207" s="8" t="s">
        <v>85</v>
      </c>
      <c r="O207" s="8" t="s">
        <v>85</v>
      </c>
      <c r="P207" s="8" t="s">
        <v>85</v>
      </c>
      <c r="Q207" s="8" t="s">
        <v>85</v>
      </c>
      <c r="R207" s="8" t="s">
        <v>85</v>
      </c>
      <c r="S207" s="8" t="s">
        <v>85</v>
      </c>
      <c r="T207" s="8" t="s">
        <v>85</v>
      </c>
      <c r="U207" s="8" t="s">
        <v>85</v>
      </c>
      <c r="V207" s="8" t="s">
        <v>85</v>
      </c>
      <c r="W207" s="8" t="s">
        <v>85</v>
      </c>
      <c r="X207" s="8" t="s">
        <v>85</v>
      </c>
      <c r="Y207" s="8" t="s">
        <v>85</v>
      </c>
      <c r="Z207" s="8" t="s">
        <v>85</v>
      </c>
      <c r="AA207" s="10">
        <v>543.33299999999997</v>
      </c>
      <c r="AB207" s="10">
        <v>441.38900000000001</v>
      </c>
      <c r="AC207" s="10">
        <v>415.41899999999998</v>
      </c>
      <c r="AD207" s="10">
        <v>346.447</v>
      </c>
      <c r="AE207" s="10">
        <v>312.94600000000003</v>
      </c>
      <c r="AF207" s="8" t="s">
        <v>85</v>
      </c>
    </row>
    <row r="208" spans="1:32" ht="15" x14ac:dyDescent="0.25">
      <c r="A208" s="6" t="s">
        <v>41</v>
      </c>
      <c r="B208" s="6" t="s">
        <v>47</v>
      </c>
      <c r="C208" s="9" t="s">
        <v>85</v>
      </c>
      <c r="D208" s="9" t="s">
        <v>85</v>
      </c>
      <c r="E208" s="9" t="s">
        <v>85</v>
      </c>
      <c r="F208" s="9" t="s">
        <v>85</v>
      </c>
      <c r="G208" s="9" t="s">
        <v>85</v>
      </c>
      <c r="H208" s="9" t="s">
        <v>85</v>
      </c>
      <c r="I208" s="9" t="s">
        <v>85</v>
      </c>
      <c r="J208" s="9" t="s">
        <v>85</v>
      </c>
      <c r="K208" s="9" t="s">
        <v>85</v>
      </c>
      <c r="L208" s="9" t="s">
        <v>85</v>
      </c>
      <c r="M208" s="9" t="s">
        <v>85</v>
      </c>
      <c r="N208" s="9" t="s">
        <v>85</v>
      </c>
      <c r="O208" s="9" t="s">
        <v>85</v>
      </c>
      <c r="P208" s="9" t="s">
        <v>85</v>
      </c>
      <c r="Q208" s="9" t="s">
        <v>85</v>
      </c>
      <c r="R208" s="9" t="s">
        <v>85</v>
      </c>
      <c r="S208" s="9" t="s">
        <v>85</v>
      </c>
      <c r="T208" s="9" t="s">
        <v>85</v>
      </c>
      <c r="U208" s="9" t="s">
        <v>85</v>
      </c>
      <c r="V208" s="9" t="s">
        <v>85</v>
      </c>
      <c r="W208" s="9" t="s">
        <v>85</v>
      </c>
      <c r="X208" s="9" t="s">
        <v>85</v>
      </c>
      <c r="Y208" s="9" t="s">
        <v>85</v>
      </c>
      <c r="Z208" s="9" t="s">
        <v>85</v>
      </c>
      <c r="AA208" s="9">
        <v>0</v>
      </c>
      <c r="AB208" s="9">
        <v>1802</v>
      </c>
      <c r="AC208" s="9">
        <v>2136</v>
      </c>
      <c r="AD208" s="9">
        <v>2174</v>
      </c>
      <c r="AE208" s="9">
        <v>2283</v>
      </c>
      <c r="AF208" s="9" t="s">
        <v>85</v>
      </c>
    </row>
    <row r="210" spans="1:2" ht="15" x14ac:dyDescent="0.25">
      <c r="A210" s="1" t="s">
        <v>86</v>
      </c>
    </row>
    <row r="211" spans="1:2" ht="15" x14ac:dyDescent="0.25">
      <c r="A211" s="1" t="s">
        <v>85</v>
      </c>
      <c r="B211" s="2" t="s">
        <v>87</v>
      </c>
    </row>
  </sheetData>
  <autoFilter ref="A10:AF208"/>
  <mergeCells count="1"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11"/>
  <sheetViews>
    <sheetView workbookViewId="0">
      <pane xSplit="2" ySplit="10" topLeftCell="C47" activePane="bottomRight" state="frozen"/>
      <selection pane="topRight"/>
      <selection pane="bottomLeft"/>
      <selection pane="bottomRight" activeCell="C35" sqref="C35"/>
    </sheetView>
  </sheetViews>
  <sheetFormatPr baseColWidth="10" defaultColWidth="9.140625" defaultRowHeight="11.45" customHeight="1" x14ac:dyDescent="0.25"/>
  <cols>
    <col min="1" max="2" width="29.85546875" style="12" customWidth="1"/>
    <col min="3" max="32" width="10" style="12" customWidth="1"/>
    <col min="33" max="16384" width="9.140625" style="12"/>
  </cols>
  <sheetData>
    <row r="1" spans="1:32" ht="15" x14ac:dyDescent="0.25">
      <c r="A1" s="13" t="s">
        <v>89</v>
      </c>
    </row>
    <row r="2" spans="1:32" ht="15" x14ac:dyDescent="0.25">
      <c r="A2" s="13" t="s">
        <v>79</v>
      </c>
      <c r="B2" s="14" t="s">
        <v>0</v>
      </c>
    </row>
    <row r="3" spans="1:32" ht="15" x14ac:dyDescent="0.25">
      <c r="A3" s="13" t="s">
        <v>80</v>
      </c>
      <c r="B3" s="13" t="s">
        <v>1</v>
      </c>
    </row>
    <row r="5" spans="1:32" ht="15" x14ac:dyDescent="0.25">
      <c r="A5" s="14" t="s">
        <v>4</v>
      </c>
      <c r="B5" s="13" t="s">
        <v>7</v>
      </c>
    </row>
    <row r="6" spans="1:32" ht="15" x14ac:dyDescent="0.25">
      <c r="A6" s="14" t="s">
        <v>5</v>
      </c>
      <c r="B6" s="13" t="s">
        <v>88</v>
      </c>
    </row>
    <row r="7" spans="1:32" ht="15" x14ac:dyDescent="0.25">
      <c r="A7" s="14" t="s">
        <v>3</v>
      </c>
      <c r="B7" s="13" t="s">
        <v>6</v>
      </c>
    </row>
    <row r="9" spans="1:32" ht="15" x14ac:dyDescent="0.25">
      <c r="A9" s="46" t="s">
        <v>81</v>
      </c>
      <c r="B9" s="46" t="s">
        <v>81</v>
      </c>
      <c r="C9" s="22" t="s">
        <v>48</v>
      </c>
      <c r="D9" s="22" t="s">
        <v>49</v>
      </c>
      <c r="E9" s="22" t="s">
        <v>50</v>
      </c>
      <c r="F9" s="22" t="s">
        <v>51</v>
      </c>
      <c r="G9" s="22" t="s">
        <v>52</v>
      </c>
      <c r="H9" s="22" t="s">
        <v>53</v>
      </c>
      <c r="I9" s="22" t="s">
        <v>54</v>
      </c>
      <c r="J9" s="22" t="s">
        <v>55</v>
      </c>
      <c r="K9" s="22" t="s">
        <v>56</v>
      </c>
      <c r="L9" s="22" t="s">
        <v>57</v>
      </c>
      <c r="M9" s="22" t="s">
        <v>58</v>
      </c>
      <c r="N9" s="22" t="s">
        <v>59</v>
      </c>
      <c r="O9" s="22" t="s">
        <v>60</v>
      </c>
      <c r="P9" s="22" t="s">
        <v>61</v>
      </c>
      <c r="Q9" s="22" t="s">
        <v>62</v>
      </c>
      <c r="R9" s="22" t="s">
        <v>63</v>
      </c>
      <c r="S9" s="22" t="s">
        <v>64</v>
      </c>
      <c r="T9" s="22" t="s">
        <v>65</v>
      </c>
      <c r="U9" s="22" t="s">
        <v>66</v>
      </c>
      <c r="V9" s="22" t="s">
        <v>67</v>
      </c>
      <c r="W9" s="22" t="s">
        <v>68</v>
      </c>
      <c r="X9" s="22" t="s">
        <v>69</v>
      </c>
      <c r="Y9" s="22" t="s">
        <v>70</v>
      </c>
      <c r="Z9" s="22" t="s">
        <v>71</v>
      </c>
      <c r="AA9" s="22" t="s">
        <v>72</v>
      </c>
      <c r="AB9" s="22" t="s">
        <v>73</v>
      </c>
      <c r="AC9" s="22" t="s">
        <v>74</v>
      </c>
      <c r="AD9" s="22" t="s">
        <v>75</v>
      </c>
      <c r="AE9" s="22" t="s">
        <v>76</v>
      </c>
      <c r="AF9" s="22" t="s">
        <v>77</v>
      </c>
    </row>
    <row r="10" spans="1:32" ht="15" x14ac:dyDescent="0.25">
      <c r="A10" s="21" t="s">
        <v>83</v>
      </c>
      <c r="B10" s="21" t="s">
        <v>84</v>
      </c>
      <c r="C10" s="20" t="s">
        <v>82</v>
      </c>
      <c r="D10" s="20" t="s">
        <v>82</v>
      </c>
      <c r="E10" s="20" t="s">
        <v>82</v>
      </c>
      <c r="F10" s="20" t="s">
        <v>82</v>
      </c>
      <c r="G10" s="20" t="s">
        <v>82</v>
      </c>
      <c r="H10" s="20" t="s">
        <v>82</v>
      </c>
      <c r="I10" s="20" t="s">
        <v>82</v>
      </c>
      <c r="J10" s="20" t="s">
        <v>82</v>
      </c>
      <c r="K10" s="20" t="s">
        <v>82</v>
      </c>
      <c r="L10" s="20" t="s">
        <v>82</v>
      </c>
      <c r="M10" s="20" t="s">
        <v>82</v>
      </c>
      <c r="N10" s="20" t="s">
        <v>82</v>
      </c>
      <c r="O10" s="20" t="s">
        <v>82</v>
      </c>
      <c r="P10" s="20" t="s">
        <v>82</v>
      </c>
      <c r="Q10" s="20" t="s">
        <v>82</v>
      </c>
      <c r="R10" s="20" t="s">
        <v>82</v>
      </c>
      <c r="S10" s="20" t="s">
        <v>82</v>
      </c>
      <c r="T10" s="20" t="s">
        <v>82</v>
      </c>
      <c r="U10" s="20" t="s">
        <v>82</v>
      </c>
      <c r="V10" s="20" t="s">
        <v>82</v>
      </c>
      <c r="W10" s="20" t="s">
        <v>82</v>
      </c>
      <c r="X10" s="20" t="s">
        <v>82</v>
      </c>
      <c r="Y10" s="20" t="s">
        <v>82</v>
      </c>
      <c r="Z10" s="20" t="s">
        <v>82</v>
      </c>
      <c r="AA10" s="20" t="s">
        <v>82</v>
      </c>
      <c r="AB10" s="20" t="s">
        <v>82</v>
      </c>
      <c r="AC10" s="20" t="s">
        <v>82</v>
      </c>
      <c r="AD10" s="20" t="s">
        <v>82</v>
      </c>
      <c r="AE10" s="20" t="s">
        <v>82</v>
      </c>
      <c r="AF10" s="20" t="s">
        <v>82</v>
      </c>
    </row>
    <row r="11" spans="1:32" ht="15" x14ac:dyDescent="0.25">
      <c r="A11" s="16" t="s">
        <v>9</v>
      </c>
      <c r="B11" s="16" t="s">
        <v>42</v>
      </c>
      <c r="C11" s="19">
        <v>5802.7219999999998</v>
      </c>
      <c r="D11" s="19">
        <v>6461.9440000000004</v>
      </c>
      <c r="E11" s="19">
        <v>8402.6669999999995</v>
      </c>
      <c r="F11" s="19">
        <v>9211.5</v>
      </c>
      <c r="G11" s="19">
        <v>11562.444</v>
      </c>
      <c r="H11" s="19">
        <v>12932.278</v>
      </c>
      <c r="I11" s="19">
        <v>14453.944</v>
      </c>
      <c r="J11" s="19">
        <v>12555.278</v>
      </c>
      <c r="K11" s="19">
        <v>11234.888999999999</v>
      </c>
      <c r="L11" s="19">
        <v>10366.556</v>
      </c>
      <c r="M11" s="19">
        <v>9221.8330000000005</v>
      </c>
      <c r="N11" s="19">
        <v>8842.2780000000002</v>
      </c>
      <c r="O11" s="19">
        <v>7391.3670000000002</v>
      </c>
      <c r="P11" s="19">
        <v>9597.0190000000002</v>
      </c>
      <c r="Q11" s="19">
        <v>9495.32</v>
      </c>
      <c r="R11" s="19">
        <v>9475.4869999999992</v>
      </c>
      <c r="S11" s="19">
        <v>10340.370999999999</v>
      </c>
      <c r="T11" s="19">
        <v>9737.2070000000003</v>
      </c>
      <c r="U11" s="19">
        <v>10164.968999999999</v>
      </c>
      <c r="V11" s="19">
        <v>9819.1229999999996</v>
      </c>
      <c r="W11" s="19">
        <v>9711.92</v>
      </c>
      <c r="X11" s="19">
        <v>8648.1579999999994</v>
      </c>
      <c r="Y11" s="19">
        <v>8863.27</v>
      </c>
      <c r="Z11" s="19">
        <v>9526.7839999999997</v>
      </c>
      <c r="AA11" s="19">
        <v>8231.1779999999999</v>
      </c>
      <c r="AB11" s="19">
        <v>8460.2180000000008</v>
      </c>
      <c r="AC11" s="19">
        <v>9105.7029999999995</v>
      </c>
      <c r="AD11" s="19">
        <v>9260.9590000000007</v>
      </c>
      <c r="AE11" s="19">
        <v>9294.8060000000005</v>
      </c>
      <c r="AF11" s="19">
        <v>10407.651</v>
      </c>
    </row>
    <row r="12" spans="1:32" ht="15" hidden="1" x14ac:dyDescent="0.25">
      <c r="A12" s="16" t="s">
        <v>9</v>
      </c>
      <c r="B12" s="16" t="s">
        <v>43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8">
        <v>200.97800000000001</v>
      </c>
      <c r="P12" s="18">
        <v>195.46299999999999</v>
      </c>
      <c r="Q12" s="18">
        <v>195.876</v>
      </c>
      <c r="R12" s="18">
        <v>195.876</v>
      </c>
      <c r="S12" s="18">
        <v>195.876</v>
      </c>
      <c r="T12" s="18">
        <v>286.81799999999998</v>
      </c>
      <c r="U12" s="18">
        <v>370.76400000000001</v>
      </c>
      <c r="V12" s="18">
        <v>244.84399999999999</v>
      </c>
      <c r="W12" s="18">
        <v>139.911</v>
      </c>
      <c r="X12" s="18">
        <v>62.96</v>
      </c>
      <c r="Y12" s="18">
        <v>74.197999999999993</v>
      </c>
      <c r="Z12" s="18">
        <v>94.75</v>
      </c>
      <c r="AA12" s="18">
        <v>102.646</v>
      </c>
      <c r="AB12" s="18">
        <v>164.62799999999999</v>
      </c>
      <c r="AC12" s="18">
        <v>188.315</v>
      </c>
      <c r="AD12" s="18">
        <v>191.47300000000001</v>
      </c>
      <c r="AE12" s="18">
        <v>184.11099999999999</v>
      </c>
      <c r="AF12" s="18">
        <v>70.146000000000001</v>
      </c>
    </row>
    <row r="13" spans="1:32" ht="15" hidden="1" x14ac:dyDescent="0.25">
      <c r="A13" s="16" t="s">
        <v>9</v>
      </c>
      <c r="B13" s="16" t="s">
        <v>44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9">
        <v>209.501</v>
      </c>
      <c r="S13" s="17">
        <v>1697</v>
      </c>
      <c r="T13" s="19">
        <v>1926.0060000000001</v>
      </c>
      <c r="U13" s="19">
        <v>1960.029</v>
      </c>
      <c r="V13" s="19">
        <v>2728.7820000000002</v>
      </c>
      <c r="W13" s="19">
        <v>2218.8310000000001</v>
      </c>
      <c r="X13" s="19">
        <v>2140.2750000000001</v>
      </c>
      <c r="Y13" s="19">
        <v>2375.5349999999999</v>
      </c>
      <c r="Z13" s="19">
        <v>2630.5160000000001</v>
      </c>
      <c r="AA13" s="19">
        <v>2207.8249999999998</v>
      </c>
      <c r="AB13" s="19">
        <v>2574.35</v>
      </c>
      <c r="AC13" s="19">
        <v>2794.15</v>
      </c>
      <c r="AD13" s="19">
        <v>3069.95</v>
      </c>
      <c r="AE13" s="19">
        <v>3220.0250000000001</v>
      </c>
      <c r="AF13" s="17">
        <v>3501</v>
      </c>
    </row>
    <row r="14" spans="1:32" ht="15" hidden="1" x14ac:dyDescent="0.25">
      <c r="A14" s="16" t="s">
        <v>9</v>
      </c>
      <c r="B14" s="16" t="s">
        <v>45</v>
      </c>
      <c r="C14" s="18">
        <v>5802.7219999999998</v>
      </c>
      <c r="D14" s="18">
        <v>6461.9440000000004</v>
      </c>
      <c r="E14" s="18">
        <v>8402.6669999999995</v>
      </c>
      <c r="F14" s="18">
        <v>9211.5</v>
      </c>
      <c r="G14" s="18">
        <v>11562.444</v>
      </c>
      <c r="H14" s="18">
        <v>12932.278</v>
      </c>
      <c r="I14" s="18">
        <v>14453.944</v>
      </c>
      <c r="J14" s="18">
        <v>12332.278</v>
      </c>
      <c r="K14" s="18">
        <v>10993.888999999999</v>
      </c>
      <c r="L14" s="18">
        <v>10115.556</v>
      </c>
      <c r="M14" s="18">
        <v>8964.8330000000005</v>
      </c>
      <c r="N14" s="18">
        <v>8578.2780000000002</v>
      </c>
      <c r="O14" s="18">
        <v>6911.3890000000001</v>
      </c>
      <c r="P14" s="18">
        <v>9121.5560000000005</v>
      </c>
      <c r="Q14" s="18">
        <v>9022.8330000000005</v>
      </c>
      <c r="R14" s="18">
        <v>8678.0560000000005</v>
      </c>
      <c r="S14" s="18">
        <v>7362.7780000000002</v>
      </c>
      <c r="T14" s="18">
        <v>6128.6670000000004</v>
      </c>
      <c r="U14" s="18">
        <v>6336.5</v>
      </c>
      <c r="V14" s="18">
        <v>5126.6670000000004</v>
      </c>
      <c r="W14" s="18">
        <v>5183.9440000000004</v>
      </c>
      <c r="X14" s="18">
        <v>4531.5559999999996</v>
      </c>
      <c r="Y14" s="18">
        <v>4349.4440000000004</v>
      </c>
      <c r="Z14" s="18">
        <v>4716.1670000000004</v>
      </c>
      <c r="AA14" s="15">
        <v>3876</v>
      </c>
      <c r="AB14" s="18">
        <v>3500.1669999999999</v>
      </c>
      <c r="AC14" s="18">
        <v>3831.5</v>
      </c>
      <c r="AD14" s="18">
        <v>3818.8670000000002</v>
      </c>
      <c r="AE14" s="18">
        <v>3616.6170000000002</v>
      </c>
      <c r="AF14" s="18">
        <v>4511.1170000000002</v>
      </c>
    </row>
    <row r="15" spans="1:32" ht="15" hidden="1" x14ac:dyDescent="0.25">
      <c r="A15" s="16" t="s">
        <v>9</v>
      </c>
      <c r="B15" s="16" t="s">
        <v>46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9">
        <v>13.611000000000001</v>
      </c>
      <c r="R15" s="19">
        <v>18.055</v>
      </c>
      <c r="S15" s="19">
        <v>39.384999999999998</v>
      </c>
      <c r="T15" s="19">
        <v>174.71700000000001</v>
      </c>
      <c r="U15" s="19">
        <v>221.17599999999999</v>
      </c>
      <c r="V15" s="19">
        <v>409.99700000000001</v>
      </c>
      <c r="W15" s="19">
        <v>498.27199999999999</v>
      </c>
      <c r="X15" s="19">
        <v>348.90600000000001</v>
      </c>
      <c r="Y15" s="19">
        <v>430.97500000000002</v>
      </c>
      <c r="Z15" s="19">
        <v>564.79100000000005</v>
      </c>
      <c r="AA15" s="19">
        <v>557.63</v>
      </c>
      <c r="AB15" s="19">
        <v>594.70699999999999</v>
      </c>
      <c r="AC15" s="19">
        <v>572.16499999999996</v>
      </c>
      <c r="AD15" s="19">
        <v>526.98</v>
      </c>
      <c r="AE15" s="19">
        <v>506.82</v>
      </c>
      <c r="AF15" s="19">
        <v>473.87200000000001</v>
      </c>
    </row>
    <row r="16" spans="1:32" ht="15" hidden="1" x14ac:dyDescent="0.25">
      <c r="A16" s="16" t="s">
        <v>9</v>
      </c>
      <c r="B16" s="16" t="s">
        <v>47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223</v>
      </c>
      <c r="K16" s="15">
        <v>241</v>
      </c>
      <c r="L16" s="15">
        <v>251</v>
      </c>
      <c r="M16" s="15">
        <v>257</v>
      </c>
      <c r="N16" s="15">
        <v>264</v>
      </c>
      <c r="O16" s="15">
        <v>279</v>
      </c>
      <c r="P16" s="15">
        <v>280</v>
      </c>
      <c r="Q16" s="15">
        <v>263</v>
      </c>
      <c r="R16" s="15">
        <v>374</v>
      </c>
      <c r="S16" s="15">
        <v>917</v>
      </c>
      <c r="T16" s="15">
        <v>1086</v>
      </c>
      <c r="U16" s="15">
        <v>1074</v>
      </c>
      <c r="V16" s="15">
        <v>1023</v>
      </c>
      <c r="W16" s="18">
        <v>1615.6</v>
      </c>
      <c r="X16" s="18">
        <v>1510.1</v>
      </c>
      <c r="Y16" s="18">
        <v>1608.2</v>
      </c>
      <c r="Z16" s="18">
        <v>1484.7</v>
      </c>
      <c r="AA16" s="18">
        <v>1460.3</v>
      </c>
      <c r="AB16" s="18">
        <v>1572.7</v>
      </c>
      <c r="AC16" s="18">
        <v>1663.1</v>
      </c>
      <c r="AD16" s="18">
        <v>1601.8</v>
      </c>
      <c r="AE16" s="18">
        <v>1709.4</v>
      </c>
      <c r="AF16" s="18">
        <v>1783.6</v>
      </c>
    </row>
    <row r="17" spans="1:32" ht="15" x14ac:dyDescent="0.25">
      <c r="A17" s="16" t="s">
        <v>10</v>
      </c>
      <c r="B17" s="16" t="s">
        <v>42</v>
      </c>
      <c r="C17" s="19">
        <v>9176.5210000000006</v>
      </c>
      <c r="D17" s="19">
        <v>7998.6180000000004</v>
      </c>
      <c r="E17" s="19">
        <v>5792.3230000000003</v>
      </c>
      <c r="F17" s="19">
        <v>4761.2179999999998</v>
      </c>
      <c r="G17" s="19">
        <v>5081.9830000000002</v>
      </c>
      <c r="H17" s="19">
        <v>4476.5420000000004</v>
      </c>
      <c r="I17" s="19">
        <v>4868.1139999999996</v>
      </c>
      <c r="J17" s="19">
        <v>3675.8870000000002</v>
      </c>
      <c r="K17" s="19">
        <v>3380.76</v>
      </c>
      <c r="L17" s="19">
        <v>3589.0239999999999</v>
      </c>
      <c r="M17" s="19">
        <v>3647.9630000000002</v>
      </c>
      <c r="N17" s="19">
        <v>3205.9029999999998</v>
      </c>
      <c r="O17" s="19">
        <v>3255.7570000000001</v>
      </c>
      <c r="P17" s="19">
        <v>3298.009</v>
      </c>
      <c r="Q17" s="19">
        <v>3215.1990000000001</v>
      </c>
      <c r="R17" s="19">
        <v>3535.4090000000001</v>
      </c>
      <c r="S17" s="19">
        <v>3432.1480000000001</v>
      </c>
      <c r="T17" s="19">
        <v>3100.4670000000001</v>
      </c>
      <c r="U17" s="19">
        <v>2177.482</v>
      </c>
      <c r="V17" s="19">
        <v>2129.8040000000001</v>
      </c>
      <c r="W17" s="19">
        <v>2133.8809999999999</v>
      </c>
      <c r="X17" s="19">
        <v>2365.1770000000001</v>
      </c>
      <c r="Y17" s="19">
        <v>2310.9430000000002</v>
      </c>
      <c r="Z17" s="19">
        <v>2243.8240000000001</v>
      </c>
      <c r="AA17" s="19">
        <v>2213.4920000000002</v>
      </c>
      <c r="AB17" s="19">
        <v>2158.346</v>
      </c>
      <c r="AC17" s="19">
        <v>2152.5929999999998</v>
      </c>
      <c r="AD17" s="19">
        <v>2061.864</v>
      </c>
      <c r="AE17" s="19">
        <v>2154.7530000000002</v>
      </c>
      <c r="AF17" s="19">
        <v>2180.2669999999998</v>
      </c>
    </row>
    <row r="18" spans="1:32" ht="15" hidden="1" x14ac:dyDescent="0.25">
      <c r="A18" s="16" t="s">
        <v>10</v>
      </c>
      <c r="B18" s="16" t="s">
        <v>43</v>
      </c>
      <c r="C18" s="18">
        <v>425.798</v>
      </c>
      <c r="D18" s="18">
        <v>321.33999999999997</v>
      </c>
      <c r="E18" s="18">
        <v>137.87899999999999</v>
      </c>
      <c r="F18" s="18">
        <v>43.773000000000003</v>
      </c>
      <c r="G18" s="18">
        <v>45.816000000000003</v>
      </c>
      <c r="H18" s="18">
        <v>26.152999999999999</v>
      </c>
      <c r="I18" s="18">
        <v>28.890999999999998</v>
      </c>
      <c r="J18" s="18">
        <v>35.832000000000001</v>
      </c>
      <c r="K18" s="18">
        <v>21.981999999999999</v>
      </c>
      <c r="L18" s="18">
        <v>16.190000000000001</v>
      </c>
      <c r="M18" s="18">
        <v>10.882</v>
      </c>
      <c r="N18" s="18">
        <v>8.8170000000000002</v>
      </c>
      <c r="O18" s="18">
        <v>23.617000000000001</v>
      </c>
      <c r="P18" s="18">
        <v>13.313000000000001</v>
      </c>
      <c r="Q18" s="18">
        <v>31.198</v>
      </c>
      <c r="R18" s="18">
        <v>54.728999999999999</v>
      </c>
      <c r="S18" s="18">
        <v>70.933999999999997</v>
      </c>
      <c r="T18" s="18">
        <v>93.658000000000001</v>
      </c>
      <c r="U18" s="18">
        <v>75.728999999999999</v>
      </c>
      <c r="V18" s="18">
        <v>59.277999999999999</v>
      </c>
      <c r="W18" s="18">
        <v>46.35</v>
      </c>
      <c r="X18" s="18">
        <v>56.039000000000001</v>
      </c>
      <c r="Y18" s="18">
        <v>50.886000000000003</v>
      </c>
      <c r="Z18" s="18">
        <v>77.769000000000005</v>
      </c>
      <c r="AA18" s="18">
        <v>66.238</v>
      </c>
      <c r="AB18" s="18">
        <v>78.787999999999997</v>
      </c>
      <c r="AC18" s="18">
        <v>87.231999999999999</v>
      </c>
      <c r="AD18" s="18">
        <v>110.548</v>
      </c>
      <c r="AE18" s="18">
        <v>104.965</v>
      </c>
      <c r="AF18" s="18">
        <v>116.349</v>
      </c>
    </row>
    <row r="19" spans="1:32" ht="15" hidden="1" x14ac:dyDescent="0.25">
      <c r="A19" s="16" t="s">
        <v>10</v>
      </c>
      <c r="B19" s="16" t="s">
        <v>44</v>
      </c>
      <c r="C19" s="17">
        <v>1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9">
        <v>2.5</v>
      </c>
      <c r="K19" s="19">
        <v>7.5</v>
      </c>
      <c r="L19" s="19">
        <v>66.5</v>
      </c>
      <c r="M19" s="19">
        <v>149.99799999999999</v>
      </c>
      <c r="N19" s="19">
        <v>167.00200000000001</v>
      </c>
      <c r="O19" s="19">
        <v>174.501</v>
      </c>
      <c r="P19" s="19">
        <v>193.25200000000001</v>
      </c>
      <c r="Q19" s="19">
        <v>250.001</v>
      </c>
      <c r="R19" s="19">
        <v>308.75</v>
      </c>
      <c r="S19" s="19">
        <v>372.24900000000002</v>
      </c>
      <c r="T19" s="19">
        <v>377.25400000000002</v>
      </c>
      <c r="U19" s="19">
        <v>404.00400000000002</v>
      </c>
      <c r="V19" s="19">
        <v>301.99799999999999</v>
      </c>
      <c r="W19" s="19">
        <v>285.00299999999999</v>
      </c>
      <c r="X19" s="19">
        <v>320.49900000000002</v>
      </c>
      <c r="Y19" s="19">
        <v>262.25099999999998</v>
      </c>
      <c r="Z19" s="19">
        <v>238.00299999999999</v>
      </c>
      <c r="AA19" s="19">
        <v>247.25399999999999</v>
      </c>
      <c r="AB19" s="19">
        <v>180.25299999999999</v>
      </c>
      <c r="AC19" s="19">
        <v>169.5</v>
      </c>
      <c r="AD19" s="19">
        <v>175.983</v>
      </c>
      <c r="AE19" s="19">
        <v>166.31299999999999</v>
      </c>
      <c r="AF19" s="19">
        <v>115.43</v>
      </c>
    </row>
    <row r="20" spans="1:32" ht="15" hidden="1" x14ac:dyDescent="0.25">
      <c r="A20" s="16" t="s">
        <v>10</v>
      </c>
      <c r="B20" s="16" t="s">
        <v>45</v>
      </c>
      <c r="C20" s="18">
        <v>5710.1670000000004</v>
      </c>
      <c r="D20" s="18">
        <v>5063.0559999999996</v>
      </c>
      <c r="E20" s="18">
        <v>3512.056</v>
      </c>
      <c r="F20" s="18">
        <v>3210.556</v>
      </c>
      <c r="G20" s="18">
        <v>3808.2220000000002</v>
      </c>
      <c r="H20" s="18">
        <v>3204.7779999999998</v>
      </c>
      <c r="I20" s="18">
        <v>3314.7779999999998</v>
      </c>
      <c r="J20" s="18">
        <v>3220.3330000000001</v>
      </c>
      <c r="K20" s="18">
        <v>3118.6109999999999</v>
      </c>
      <c r="L20" s="18">
        <v>3185.2220000000002</v>
      </c>
      <c r="M20" s="18">
        <v>3141.5279999999998</v>
      </c>
      <c r="N20" s="18">
        <v>2846.5279999999998</v>
      </c>
      <c r="O20" s="18">
        <v>2861.3609999999999</v>
      </c>
      <c r="P20" s="18">
        <v>2873.056</v>
      </c>
      <c r="Q20" s="18">
        <v>2735.6669999999999</v>
      </c>
      <c r="R20" s="18">
        <v>2919.6529999999998</v>
      </c>
      <c r="S20" s="18">
        <v>2757.4090000000001</v>
      </c>
      <c r="T20" s="18">
        <v>2382.8330000000001</v>
      </c>
      <c r="U20" s="18">
        <v>1385.75</v>
      </c>
      <c r="V20" s="18">
        <v>1473.25</v>
      </c>
      <c r="W20" s="18">
        <v>1436.5830000000001</v>
      </c>
      <c r="X20" s="18">
        <v>1554.0830000000001</v>
      </c>
      <c r="Y20" s="18">
        <v>1564.806</v>
      </c>
      <c r="Z20" s="18">
        <v>1423.806</v>
      </c>
      <c r="AA20" s="18">
        <v>1471.8330000000001</v>
      </c>
      <c r="AB20" s="18">
        <v>1517.806</v>
      </c>
      <c r="AC20" s="18">
        <v>1376.806</v>
      </c>
      <c r="AD20" s="18">
        <v>1360.7570000000001</v>
      </c>
      <c r="AE20" s="18">
        <v>1466.9939999999999</v>
      </c>
      <c r="AF20" s="18">
        <v>1450.07</v>
      </c>
    </row>
    <row r="21" spans="1:32" ht="15" hidden="1" x14ac:dyDescent="0.25">
      <c r="A21" s="16" t="s">
        <v>10</v>
      </c>
      <c r="B21" s="16" t="s">
        <v>46</v>
      </c>
      <c r="C21" s="17">
        <v>0</v>
      </c>
      <c r="D21" s="19">
        <v>41.667000000000002</v>
      </c>
      <c r="E21" s="17">
        <v>80</v>
      </c>
      <c r="F21" s="19">
        <v>10.833</v>
      </c>
      <c r="G21" s="19">
        <v>42.777999999999999</v>
      </c>
      <c r="H21" s="19">
        <v>10.278</v>
      </c>
      <c r="I21" s="19">
        <v>25.556000000000001</v>
      </c>
      <c r="J21" s="19">
        <v>62.222000000000001</v>
      </c>
      <c r="K21" s="19">
        <v>11.667</v>
      </c>
      <c r="L21" s="19">
        <v>131.11099999999999</v>
      </c>
      <c r="M21" s="19">
        <v>169.72200000000001</v>
      </c>
      <c r="N21" s="19">
        <v>18.056000000000001</v>
      </c>
      <c r="O21" s="19">
        <v>28.056000000000001</v>
      </c>
      <c r="P21" s="19">
        <v>36.667000000000002</v>
      </c>
      <c r="Q21" s="19">
        <v>39.444000000000003</v>
      </c>
      <c r="R21" s="19">
        <v>61.667000000000002</v>
      </c>
      <c r="S21" s="17">
        <v>35</v>
      </c>
      <c r="T21" s="19">
        <v>27.222000000000001</v>
      </c>
      <c r="U21" s="17">
        <v>25</v>
      </c>
      <c r="V21" s="19">
        <v>42.5</v>
      </c>
      <c r="W21" s="19">
        <v>38.889000000000003</v>
      </c>
      <c r="X21" s="19">
        <v>41.667000000000002</v>
      </c>
      <c r="Y21" s="19">
        <v>46.389000000000003</v>
      </c>
      <c r="Z21" s="19">
        <v>137.803</v>
      </c>
      <c r="AA21" s="17">
        <v>80</v>
      </c>
      <c r="AB21" s="19">
        <v>130.55600000000001</v>
      </c>
      <c r="AC21" s="19">
        <v>205.833</v>
      </c>
      <c r="AD21" s="19">
        <v>90.272000000000006</v>
      </c>
      <c r="AE21" s="19">
        <v>57.061</v>
      </c>
      <c r="AF21" s="19">
        <v>56.158000000000001</v>
      </c>
    </row>
    <row r="22" spans="1:32" ht="15" hidden="1" x14ac:dyDescent="0.25">
      <c r="A22" s="16" t="s">
        <v>10</v>
      </c>
      <c r="B22" s="16" t="s">
        <v>47</v>
      </c>
      <c r="C22" s="15">
        <v>994</v>
      </c>
      <c r="D22" s="15">
        <v>857</v>
      </c>
      <c r="E22" s="15">
        <v>681</v>
      </c>
      <c r="F22" s="15">
        <v>553</v>
      </c>
      <c r="G22" s="15">
        <v>561</v>
      </c>
      <c r="H22" s="15">
        <v>537</v>
      </c>
      <c r="I22" s="15">
        <v>600</v>
      </c>
      <c r="J22" s="15">
        <v>355</v>
      </c>
      <c r="K22" s="15">
        <v>221</v>
      </c>
      <c r="L22" s="15">
        <v>190</v>
      </c>
      <c r="M22" s="15">
        <v>175</v>
      </c>
      <c r="N22" s="15">
        <v>163</v>
      </c>
      <c r="O22" s="15">
        <v>166</v>
      </c>
      <c r="P22" s="15">
        <v>177</v>
      </c>
      <c r="Q22" s="15">
        <v>155</v>
      </c>
      <c r="R22" s="15">
        <v>187</v>
      </c>
      <c r="S22" s="15">
        <v>196</v>
      </c>
      <c r="T22" s="15">
        <v>212</v>
      </c>
      <c r="U22" s="15">
        <v>282</v>
      </c>
      <c r="V22" s="15">
        <v>250</v>
      </c>
      <c r="W22" s="15">
        <v>224</v>
      </c>
      <c r="X22" s="15">
        <v>279</v>
      </c>
      <c r="Y22" s="15">
        <v>263</v>
      </c>
      <c r="Z22" s="15">
        <v>252</v>
      </c>
      <c r="AA22" s="15">
        <v>239</v>
      </c>
      <c r="AB22" s="15">
        <v>219</v>
      </c>
      <c r="AC22" s="15">
        <v>221</v>
      </c>
      <c r="AD22" s="18">
        <v>219.09299999999999</v>
      </c>
      <c r="AE22" s="18">
        <v>257.71499999999997</v>
      </c>
      <c r="AF22" s="18">
        <v>321.70600000000002</v>
      </c>
    </row>
    <row r="23" spans="1:32" ht="15" x14ac:dyDescent="0.25">
      <c r="A23" s="16" t="s">
        <v>11</v>
      </c>
      <c r="B23" s="16" t="s">
        <v>42</v>
      </c>
      <c r="C23" s="19">
        <v>17847.253000000001</v>
      </c>
      <c r="D23" s="19">
        <v>17204.804</v>
      </c>
      <c r="E23" s="19">
        <v>13520.947</v>
      </c>
      <c r="F23" s="19">
        <v>12894.203</v>
      </c>
      <c r="G23" s="19">
        <v>12838.843000000001</v>
      </c>
      <c r="H23" s="19">
        <v>14332.514999999999</v>
      </c>
      <c r="I23" s="19">
        <v>8711.7559999999994</v>
      </c>
      <c r="J23" s="19">
        <v>6767.3720000000003</v>
      </c>
      <c r="K23" s="19">
        <v>6364.8180000000002</v>
      </c>
      <c r="L23" s="19">
        <v>7586.3580000000002</v>
      </c>
      <c r="M23" s="19">
        <v>7690.15</v>
      </c>
      <c r="N23" s="19">
        <v>7049.7110000000002</v>
      </c>
      <c r="O23" s="19">
        <v>6632.2910000000002</v>
      </c>
      <c r="P23" s="19">
        <v>6544.2520000000004</v>
      </c>
      <c r="Q23" s="19">
        <v>6477.4560000000001</v>
      </c>
      <c r="R23" s="19">
        <v>6359.2070000000003</v>
      </c>
      <c r="S23" s="19">
        <v>6516.2790000000005</v>
      </c>
      <c r="T23" s="19">
        <v>6054.5630000000001</v>
      </c>
      <c r="U23" s="19">
        <v>6051.6970000000001</v>
      </c>
      <c r="V23" s="19">
        <v>5970.75</v>
      </c>
      <c r="W23" s="19">
        <v>6350.2349999999997</v>
      </c>
      <c r="X23" s="19">
        <v>6372.2150000000001</v>
      </c>
      <c r="Y23" s="19">
        <v>6552.9809999999998</v>
      </c>
      <c r="Z23" s="19">
        <v>7092.6189999999997</v>
      </c>
      <c r="AA23" s="19">
        <v>7154.0910000000003</v>
      </c>
      <c r="AB23" s="19">
        <v>7057.4430000000002</v>
      </c>
      <c r="AC23" s="19">
        <v>7450.4049999999997</v>
      </c>
      <c r="AD23" s="19">
        <v>7437.2389999999996</v>
      </c>
      <c r="AE23" s="19">
        <v>7214.7039999999997</v>
      </c>
      <c r="AF23" s="19">
        <v>7388.5240000000003</v>
      </c>
    </row>
    <row r="24" spans="1:32" ht="15" hidden="1" x14ac:dyDescent="0.25">
      <c r="A24" s="16" t="s">
        <v>11</v>
      </c>
      <c r="B24" s="16" t="s">
        <v>43</v>
      </c>
      <c r="C24" s="18">
        <v>4856.585</v>
      </c>
      <c r="D24" s="18">
        <v>3804.8130000000001</v>
      </c>
      <c r="E24" s="18">
        <v>1725.5060000000001</v>
      </c>
      <c r="F24" s="18">
        <v>2557.12</v>
      </c>
      <c r="G24" s="18">
        <v>2111.623</v>
      </c>
      <c r="H24" s="18">
        <v>1870.9880000000001</v>
      </c>
      <c r="I24" s="18">
        <v>800.13800000000003</v>
      </c>
      <c r="J24" s="18">
        <v>482.71699999999998</v>
      </c>
      <c r="K24" s="18">
        <v>176.68899999999999</v>
      </c>
      <c r="L24" s="18">
        <v>411.74200000000002</v>
      </c>
      <c r="M24" s="18">
        <v>565.75099999999998</v>
      </c>
      <c r="N24" s="18">
        <v>432.83300000000003</v>
      </c>
      <c r="O24" s="18">
        <v>458.12200000000001</v>
      </c>
      <c r="P24" s="18">
        <v>463.92899999999997</v>
      </c>
      <c r="Q24" s="18">
        <v>271.55200000000002</v>
      </c>
      <c r="R24" s="18">
        <v>226.971</v>
      </c>
      <c r="S24" s="18">
        <v>223.10400000000001</v>
      </c>
      <c r="T24" s="18">
        <v>145.779</v>
      </c>
      <c r="U24" s="18">
        <v>155.66800000000001</v>
      </c>
      <c r="V24" s="18">
        <v>153.18799999999999</v>
      </c>
      <c r="W24" s="18">
        <v>151.65700000000001</v>
      </c>
      <c r="X24" s="18">
        <v>128.31399999999999</v>
      </c>
      <c r="Y24" s="18">
        <v>124.712</v>
      </c>
      <c r="Z24" s="18">
        <v>114.598</v>
      </c>
      <c r="AA24" s="18">
        <v>107.949</v>
      </c>
      <c r="AB24" s="18">
        <v>104.887</v>
      </c>
      <c r="AC24" s="18">
        <v>95.442999999999998</v>
      </c>
      <c r="AD24" s="18">
        <v>75.007000000000005</v>
      </c>
      <c r="AE24" s="18">
        <v>72.495000000000005</v>
      </c>
      <c r="AF24" s="18">
        <v>67.626000000000005</v>
      </c>
    </row>
    <row r="25" spans="1:32" ht="15" hidden="1" x14ac:dyDescent="0.25">
      <c r="A25" s="16" t="s">
        <v>11</v>
      </c>
      <c r="B25" s="16" t="s">
        <v>44</v>
      </c>
      <c r="C25" s="17">
        <v>2064</v>
      </c>
      <c r="D25" s="19">
        <v>1909.5</v>
      </c>
      <c r="E25" s="17">
        <v>1231</v>
      </c>
      <c r="F25" s="19">
        <v>1250.75</v>
      </c>
      <c r="G25" s="19">
        <v>1524.5</v>
      </c>
      <c r="H25" s="19">
        <v>1286.75</v>
      </c>
      <c r="I25" s="17">
        <v>1040</v>
      </c>
      <c r="J25" s="19">
        <v>1064.25</v>
      </c>
      <c r="K25" s="19">
        <v>879.5</v>
      </c>
      <c r="L25" s="17">
        <v>781</v>
      </c>
      <c r="M25" s="17">
        <v>793</v>
      </c>
      <c r="N25" s="19">
        <v>784.5</v>
      </c>
      <c r="O25" s="17">
        <v>828</v>
      </c>
      <c r="P25" s="19">
        <v>793.75</v>
      </c>
      <c r="Q25" s="19">
        <v>778.25</v>
      </c>
      <c r="R25" s="17">
        <v>789</v>
      </c>
      <c r="S25" s="17">
        <v>755</v>
      </c>
      <c r="T25" s="19">
        <v>766.5</v>
      </c>
      <c r="U25" s="19">
        <v>621.25</v>
      </c>
      <c r="V25" s="17">
        <v>600</v>
      </c>
      <c r="W25" s="17">
        <v>743</v>
      </c>
      <c r="X25" s="19">
        <v>705.5</v>
      </c>
      <c r="Y25" s="17">
        <v>595</v>
      </c>
      <c r="Z25" s="17">
        <v>745</v>
      </c>
      <c r="AA25" s="19">
        <v>656.75</v>
      </c>
      <c r="AB25" s="17">
        <v>575</v>
      </c>
      <c r="AC25" s="19">
        <v>711.25199999999995</v>
      </c>
      <c r="AD25" s="19">
        <v>759.75</v>
      </c>
      <c r="AE25" s="19">
        <v>611.26</v>
      </c>
      <c r="AF25" s="19">
        <v>757.63300000000004</v>
      </c>
    </row>
    <row r="26" spans="1:32" ht="15" hidden="1" x14ac:dyDescent="0.25">
      <c r="A26" s="16" t="s">
        <v>11</v>
      </c>
      <c r="B26" s="16" t="s">
        <v>45</v>
      </c>
      <c r="C26" s="18">
        <v>6054.1130000000003</v>
      </c>
      <c r="D26" s="18">
        <v>7289.4359999999997</v>
      </c>
      <c r="E26" s="18">
        <v>6809.1629999999996</v>
      </c>
      <c r="F26" s="18">
        <v>7083.6670000000004</v>
      </c>
      <c r="G26" s="18">
        <v>7418.0810000000001</v>
      </c>
      <c r="H26" s="18">
        <v>9381.8320000000003</v>
      </c>
      <c r="I26" s="18">
        <v>5063.7860000000001</v>
      </c>
      <c r="J26" s="18">
        <v>3699.0720000000001</v>
      </c>
      <c r="K26" s="18">
        <v>3738.3510000000001</v>
      </c>
      <c r="L26" s="18">
        <v>4758.116</v>
      </c>
      <c r="M26" s="18">
        <v>4944.2879999999996</v>
      </c>
      <c r="N26" s="18">
        <v>4507.7120000000004</v>
      </c>
      <c r="O26" s="18">
        <v>4029.2249999999999</v>
      </c>
      <c r="P26" s="18">
        <v>3831.35</v>
      </c>
      <c r="Q26" s="18">
        <v>3977.7089999999998</v>
      </c>
      <c r="R26" s="18">
        <v>3960.9580000000001</v>
      </c>
      <c r="S26" s="18">
        <v>3907.5630000000001</v>
      </c>
      <c r="T26" s="18">
        <v>3776.0630000000001</v>
      </c>
      <c r="U26" s="18">
        <v>3939.556</v>
      </c>
      <c r="V26" s="18">
        <v>3889.451</v>
      </c>
      <c r="W26" s="18">
        <v>3894.078</v>
      </c>
      <c r="X26" s="18">
        <v>3926.123</v>
      </c>
      <c r="Y26" s="18">
        <v>3936.6019999999999</v>
      </c>
      <c r="Z26" s="18">
        <v>3960.076</v>
      </c>
      <c r="AA26" s="18">
        <v>3958.8359999999998</v>
      </c>
      <c r="AB26" s="18">
        <v>3910.6680000000001</v>
      </c>
      <c r="AC26" s="18">
        <v>3912.8760000000002</v>
      </c>
      <c r="AD26" s="18">
        <v>3923.1329999999998</v>
      </c>
      <c r="AE26" s="18">
        <v>3911.3890000000001</v>
      </c>
      <c r="AF26" s="18">
        <v>3938.42</v>
      </c>
    </row>
    <row r="27" spans="1:32" ht="15" hidden="1" x14ac:dyDescent="0.25">
      <c r="A27" s="16" t="s">
        <v>11</v>
      </c>
      <c r="B27" s="16" t="s">
        <v>46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20</v>
      </c>
      <c r="M27" s="19">
        <v>27.5</v>
      </c>
      <c r="N27" s="19">
        <v>27.777999999999999</v>
      </c>
      <c r="O27" s="19">
        <v>37.5</v>
      </c>
      <c r="P27" s="19">
        <v>204.44399999999999</v>
      </c>
      <c r="Q27" s="19">
        <v>245.27799999999999</v>
      </c>
      <c r="R27" s="19">
        <v>209.44399999999999</v>
      </c>
      <c r="S27" s="19">
        <v>269.72199999999998</v>
      </c>
      <c r="T27" s="19">
        <v>228.333</v>
      </c>
      <c r="U27" s="19">
        <v>213.333</v>
      </c>
      <c r="V27" s="19">
        <v>330.83300000000003</v>
      </c>
      <c r="W27" s="19">
        <v>496.66699999999997</v>
      </c>
      <c r="X27" s="19">
        <v>598.88900000000001</v>
      </c>
      <c r="Y27" s="19">
        <v>963.61099999999999</v>
      </c>
      <c r="Z27" s="19">
        <v>1373.6110000000001</v>
      </c>
      <c r="AA27" s="19">
        <v>1413.3330000000001</v>
      </c>
      <c r="AB27" s="19">
        <v>1436.3889999999999</v>
      </c>
      <c r="AC27" s="19">
        <v>1707.5</v>
      </c>
      <c r="AD27" s="19">
        <v>1626.383</v>
      </c>
      <c r="AE27" s="19">
        <v>1560.625</v>
      </c>
      <c r="AF27" s="19">
        <v>1550.7739999999999</v>
      </c>
    </row>
    <row r="28" spans="1:32" ht="15" hidden="1" x14ac:dyDescent="0.25">
      <c r="A28" s="16" t="s">
        <v>11</v>
      </c>
      <c r="B28" s="16" t="s">
        <v>47</v>
      </c>
      <c r="C28" s="15">
        <v>2907</v>
      </c>
      <c r="D28" s="15">
        <v>3123</v>
      </c>
      <c r="E28" s="15">
        <v>2781</v>
      </c>
      <c r="F28" s="15">
        <v>1793</v>
      </c>
      <c r="G28" s="15">
        <v>1595</v>
      </c>
      <c r="H28" s="15">
        <v>1575</v>
      </c>
      <c r="I28" s="15">
        <v>1592</v>
      </c>
      <c r="J28" s="15">
        <v>1258</v>
      </c>
      <c r="K28" s="15">
        <v>1325</v>
      </c>
      <c r="L28" s="15">
        <v>1268</v>
      </c>
      <c r="M28" s="15">
        <v>1171</v>
      </c>
      <c r="N28" s="15">
        <v>1158</v>
      </c>
      <c r="O28" s="15">
        <v>1140</v>
      </c>
      <c r="P28" s="15">
        <v>1078</v>
      </c>
      <c r="Q28" s="15">
        <v>1048</v>
      </c>
      <c r="R28" s="15">
        <v>1017</v>
      </c>
      <c r="S28" s="15">
        <v>1222</v>
      </c>
      <c r="T28" s="15">
        <v>999</v>
      </c>
      <c r="U28" s="15">
        <v>1018</v>
      </c>
      <c r="V28" s="15">
        <v>917</v>
      </c>
      <c r="W28" s="15">
        <v>914</v>
      </c>
      <c r="X28" s="15">
        <v>872</v>
      </c>
      <c r="Y28" s="15">
        <v>835</v>
      </c>
      <c r="Z28" s="15">
        <v>806</v>
      </c>
      <c r="AA28" s="15">
        <v>930</v>
      </c>
      <c r="AB28" s="15">
        <v>958</v>
      </c>
      <c r="AC28" s="15">
        <v>940</v>
      </c>
      <c r="AD28" s="18">
        <v>969.3</v>
      </c>
      <c r="AE28" s="18">
        <v>961.93799999999999</v>
      </c>
      <c r="AF28" s="18">
        <v>971.58900000000006</v>
      </c>
    </row>
    <row r="29" spans="1:32" ht="15" x14ac:dyDescent="0.25">
      <c r="A29" s="16" t="s">
        <v>12</v>
      </c>
      <c r="B29" s="16" t="s">
        <v>42</v>
      </c>
      <c r="C29" s="19">
        <v>8578.1610000000001</v>
      </c>
      <c r="D29" s="19">
        <v>8973.0040000000008</v>
      </c>
      <c r="E29" s="19">
        <v>8930.8109999999997</v>
      </c>
      <c r="F29" s="19">
        <v>8832.8379999999997</v>
      </c>
      <c r="G29" s="19">
        <v>8741.5030000000006</v>
      </c>
      <c r="H29" s="19">
        <v>8684.3379999999997</v>
      </c>
      <c r="I29" s="19">
        <v>9167.0750000000007</v>
      </c>
      <c r="J29" s="19">
        <v>9108.3909999999996</v>
      </c>
      <c r="K29" s="19">
        <v>8760.1059999999998</v>
      </c>
      <c r="L29" s="19">
        <v>8698.86</v>
      </c>
      <c r="M29" s="19">
        <v>8615.6720000000005</v>
      </c>
      <c r="N29" s="19">
        <v>8506.4480000000003</v>
      </c>
      <c r="O29" s="19">
        <v>8307.7189999999991</v>
      </c>
      <c r="P29" s="19">
        <v>8189.2020000000002</v>
      </c>
      <c r="Q29" s="19">
        <v>8035.2179999999998</v>
      </c>
      <c r="R29" s="19">
        <v>7956.4740000000002</v>
      </c>
      <c r="S29" s="19">
        <v>8344.4770000000008</v>
      </c>
      <c r="T29" s="19">
        <v>7930.8379999999997</v>
      </c>
      <c r="U29" s="19">
        <v>8232.8439999999991</v>
      </c>
      <c r="V29" s="19">
        <v>8217.4339999999993</v>
      </c>
      <c r="W29" s="19">
        <v>8499.4709999999995</v>
      </c>
      <c r="X29" s="19">
        <v>8041.625</v>
      </c>
      <c r="Y29" s="19">
        <v>7792.134</v>
      </c>
      <c r="Z29" s="19">
        <v>7714.0290000000005</v>
      </c>
      <c r="AA29" s="19">
        <v>7288.8090000000002</v>
      </c>
      <c r="AB29" s="19">
        <v>7377.6139999999996</v>
      </c>
      <c r="AC29" s="19">
        <v>7332.5169999999998</v>
      </c>
      <c r="AD29" s="19">
        <v>7020.7569999999996</v>
      </c>
      <c r="AE29" s="19">
        <v>6927.3019999999997</v>
      </c>
      <c r="AF29" s="17" t="s">
        <v>85</v>
      </c>
    </row>
    <row r="30" spans="1:32" ht="15" hidden="1" x14ac:dyDescent="0.25">
      <c r="A30" s="16" t="s">
        <v>12</v>
      </c>
      <c r="B30" s="16" t="s">
        <v>43</v>
      </c>
      <c r="C30" s="18">
        <v>662.43899999999996</v>
      </c>
      <c r="D30" s="18">
        <v>764.31</v>
      </c>
      <c r="E30" s="18">
        <v>595.89400000000001</v>
      </c>
      <c r="F30" s="18">
        <v>554.86500000000001</v>
      </c>
      <c r="G30" s="18">
        <v>594.66899999999998</v>
      </c>
      <c r="H30" s="18">
        <v>464.89299999999997</v>
      </c>
      <c r="I30" s="18">
        <v>378.49200000000002</v>
      </c>
      <c r="J30" s="18">
        <v>327.01600000000002</v>
      </c>
      <c r="K30" s="18">
        <v>237.03700000000001</v>
      </c>
      <c r="L30" s="18">
        <v>188.23500000000001</v>
      </c>
      <c r="M30" s="18">
        <v>284.11900000000003</v>
      </c>
      <c r="N30" s="18">
        <v>326.58499999999998</v>
      </c>
      <c r="O30" s="18">
        <v>224.29300000000001</v>
      </c>
      <c r="P30" s="18">
        <v>309.89999999999998</v>
      </c>
      <c r="Q30" s="18">
        <v>371.02499999999998</v>
      </c>
      <c r="R30" s="18">
        <v>456.94</v>
      </c>
      <c r="S30" s="18">
        <v>525.37099999999998</v>
      </c>
      <c r="T30" s="18">
        <v>524.47699999999998</v>
      </c>
      <c r="U30" s="18">
        <v>474.17200000000003</v>
      </c>
      <c r="V30" s="18">
        <v>341.875</v>
      </c>
      <c r="W30" s="18">
        <v>366.6</v>
      </c>
      <c r="X30" s="18">
        <v>331.839</v>
      </c>
      <c r="Y30" s="18">
        <v>323.06700000000001</v>
      </c>
      <c r="Z30" s="18">
        <v>421.77199999999999</v>
      </c>
      <c r="AA30" s="18">
        <v>288.16699999999997</v>
      </c>
      <c r="AB30" s="18">
        <v>204.94399999999999</v>
      </c>
      <c r="AC30" s="18">
        <v>172.238</v>
      </c>
      <c r="AD30" s="18">
        <v>123.708</v>
      </c>
      <c r="AE30" s="18">
        <v>100.25700000000001</v>
      </c>
      <c r="AF30" s="15" t="s">
        <v>85</v>
      </c>
    </row>
    <row r="31" spans="1:32" ht="15" hidden="1" x14ac:dyDescent="0.25">
      <c r="A31" s="16" t="s">
        <v>12</v>
      </c>
      <c r="B31" s="16" t="s">
        <v>44</v>
      </c>
      <c r="C31" s="19">
        <v>617.25</v>
      </c>
      <c r="D31" s="19">
        <v>744.5</v>
      </c>
      <c r="E31" s="19">
        <v>662.5</v>
      </c>
      <c r="F31" s="17">
        <v>684</v>
      </c>
      <c r="G31" s="19">
        <v>690.25</v>
      </c>
      <c r="H31" s="17">
        <v>711</v>
      </c>
      <c r="I31" s="19">
        <v>740.75</v>
      </c>
      <c r="J31" s="19">
        <v>734.75</v>
      </c>
      <c r="K31" s="19">
        <v>687.75</v>
      </c>
      <c r="L31" s="19">
        <v>622.75</v>
      </c>
      <c r="M31" s="19">
        <v>662.24800000000005</v>
      </c>
      <c r="N31" s="19">
        <v>746.50199999999995</v>
      </c>
      <c r="O31" s="19">
        <v>706.50900000000001</v>
      </c>
      <c r="P31" s="19">
        <v>644.24699999999996</v>
      </c>
      <c r="Q31" s="19">
        <v>627.24800000000005</v>
      </c>
      <c r="R31" s="19">
        <v>624.50699999999995</v>
      </c>
      <c r="S31" s="19">
        <v>621.245</v>
      </c>
      <c r="T31" s="19">
        <v>518.75</v>
      </c>
      <c r="U31" s="19">
        <v>461.755</v>
      </c>
      <c r="V31" s="19">
        <v>470.00400000000002</v>
      </c>
      <c r="W31" s="19">
        <v>487.50400000000002</v>
      </c>
      <c r="X31" s="19">
        <v>452.00599999999997</v>
      </c>
      <c r="Y31" s="19">
        <v>440.75599999999997</v>
      </c>
      <c r="Z31" s="19">
        <v>419.495</v>
      </c>
      <c r="AA31" s="19">
        <v>393.45800000000003</v>
      </c>
      <c r="AB31" s="19">
        <v>414.43599999999998</v>
      </c>
      <c r="AC31" s="19">
        <v>481.24299999999999</v>
      </c>
      <c r="AD31" s="19">
        <v>500.459</v>
      </c>
      <c r="AE31" s="19">
        <v>424.83800000000002</v>
      </c>
      <c r="AF31" s="17" t="s">
        <v>85</v>
      </c>
    </row>
    <row r="32" spans="1:32" ht="15" hidden="1" x14ac:dyDescent="0.25">
      <c r="A32" s="16" t="s">
        <v>12</v>
      </c>
      <c r="B32" s="16" t="s">
        <v>45</v>
      </c>
      <c r="C32" s="18">
        <v>4118.9170000000004</v>
      </c>
      <c r="D32" s="18">
        <v>4264.6390000000001</v>
      </c>
      <c r="E32" s="18">
        <v>4361.8609999999999</v>
      </c>
      <c r="F32" s="18">
        <v>4271.3609999999999</v>
      </c>
      <c r="G32" s="18">
        <v>4240.1390000000001</v>
      </c>
      <c r="H32" s="18">
        <v>4446.3890000000001</v>
      </c>
      <c r="I32" s="18">
        <v>4835.0559999999996</v>
      </c>
      <c r="J32" s="18">
        <v>4813.2920000000004</v>
      </c>
      <c r="K32" s="18">
        <v>4647.4859999999999</v>
      </c>
      <c r="L32" s="18">
        <v>4717.2640000000001</v>
      </c>
      <c r="M32" s="18">
        <v>4554.25</v>
      </c>
      <c r="N32" s="18">
        <v>4427.4719999999998</v>
      </c>
      <c r="O32" s="18">
        <v>4394.5829999999996</v>
      </c>
      <c r="P32" s="18">
        <v>4200.6109999999999</v>
      </c>
      <c r="Q32" s="18">
        <v>3976.8890000000001</v>
      </c>
      <c r="R32" s="18">
        <v>3833.9169999999999</v>
      </c>
      <c r="S32" s="18">
        <v>4033.6390000000001</v>
      </c>
      <c r="T32" s="18">
        <v>3812.1109999999999</v>
      </c>
      <c r="U32" s="18">
        <v>4143.3059999999996</v>
      </c>
      <c r="V32" s="18">
        <v>4346.5</v>
      </c>
      <c r="W32" s="18">
        <v>4527.9719999999998</v>
      </c>
      <c r="X32" s="18">
        <v>4331.4440000000004</v>
      </c>
      <c r="Y32" s="18">
        <v>4179.8059999999996</v>
      </c>
      <c r="Z32" s="18">
        <v>3984.556</v>
      </c>
      <c r="AA32" s="18">
        <v>3761.1109999999999</v>
      </c>
      <c r="AB32" s="18">
        <v>3900.6030000000001</v>
      </c>
      <c r="AC32" s="18">
        <v>3853.8879999999999</v>
      </c>
      <c r="AD32" s="18">
        <v>3561.107</v>
      </c>
      <c r="AE32" s="18">
        <v>3589.623</v>
      </c>
      <c r="AF32" s="15" t="s">
        <v>85</v>
      </c>
    </row>
    <row r="33" spans="1:32" ht="15" hidden="1" x14ac:dyDescent="0.25">
      <c r="A33" s="16" t="s">
        <v>12</v>
      </c>
      <c r="B33" s="16" t="s">
        <v>46</v>
      </c>
      <c r="C33" s="19">
        <v>966.11099999999999</v>
      </c>
      <c r="D33" s="19">
        <v>966.11099999999999</v>
      </c>
      <c r="E33" s="19">
        <v>966.11099999999999</v>
      </c>
      <c r="F33" s="19">
        <v>898.61099999999999</v>
      </c>
      <c r="G33" s="19">
        <v>837.22199999999998</v>
      </c>
      <c r="H33" s="17">
        <v>775</v>
      </c>
      <c r="I33" s="19">
        <v>733.61099999999999</v>
      </c>
      <c r="J33" s="19">
        <v>754.72199999999998</v>
      </c>
      <c r="K33" s="19">
        <v>772.22199999999998</v>
      </c>
      <c r="L33" s="17">
        <v>710</v>
      </c>
      <c r="M33" s="19">
        <v>644.44399999999996</v>
      </c>
      <c r="N33" s="19">
        <v>600.27800000000002</v>
      </c>
      <c r="O33" s="19">
        <v>604.72199999999998</v>
      </c>
      <c r="P33" s="19">
        <v>605.83299999999997</v>
      </c>
      <c r="Q33" s="19">
        <v>611.66700000000003</v>
      </c>
      <c r="R33" s="19">
        <v>584.72199999999998</v>
      </c>
      <c r="S33" s="19">
        <v>650.83299999999997</v>
      </c>
      <c r="T33" s="19">
        <v>636.11099999999999</v>
      </c>
      <c r="U33" s="19">
        <v>677.22199999999998</v>
      </c>
      <c r="V33" s="19">
        <v>631.66700000000003</v>
      </c>
      <c r="W33" s="19">
        <v>650.00599999999997</v>
      </c>
      <c r="X33" s="19">
        <v>639.05799999999999</v>
      </c>
      <c r="Y33" s="19">
        <v>625.22799999999995</v>
      </c>
      <c r="Z33" s="19">
        <v>620.928</v>
      </c>
      <c r="AA33" s="19">
        <v>621.79600000000005</v>
      </c>
      <c r="AB33" s="19">
        <v>632.93200000000002</v>
      </c>
      <c r="AC33" s="19">
        <v>641.88499999999999</v>
      </c>
      <c r="AD33" s="19">
        <v>638.31700000000001</v>
      </c>
      <c r="AE33" s="19">
        <v>633.46</v>
      </c>
      <c r="AF33" s="17" t="s">
        <v>85</v>
      </c>
    </row>
    <row r="34" spans="1:32" ht="15" hidden="1" x14ac:dyDescent="0.25">
      <c r="A34" s="16" t="s">
        <v>12</v>
      </c>
      <c r="B34" s="16" t="s">
        <v>47</v>
      </c>
      <c r="C34" s="15">
        <v>1694</v>
      </c>
      <c r="D34" s="15">
        <v>1714</v>
      </c>
      <c r="E34" s="15">
        <v>1825</v>
      </c>
      <c r="F34" s="15">
        <v>1904</v>
      </c>
      <c r="G34" s="15">
        <v>1877</v>
      </c>
      <c r="H34" s="15">
        <v>1799</v>
      </c>
      <c r="I34" s="15">
        <v>1915</v>
      </c>
      <c r="J34" s="15">
        <v>1955</v>
      </c>
      <c r="K34" s="15">
        <v>1892</v>
      </c>
      <c r="L34" s="15">
        <v>1937</v>
      </c>
      <c r="M34" s="15">
        <v>1947</v>
      </c>
      <c r="N34" s="15">
        <v>1882</v>
      </c>
      <c r="O34" s="15">
        <v>1854</v>
      </c>
      <c r="P34" s="15">
        <v>1905</v>
      </c>
      <c r="Q34" s="15">
        <v>1897</v>
      </c>
      <c r="R34" s="15">
        <v>1905</v>
      </c>
      <c r="S34" s="15">
        <v>1962</v>
      </c>
      <c r="T34" s="15">
        <v>1888</v>
      </c>
      <c r="U34" s="15">
        <v>1925</v>
      </c>
      <c r="V34" s="15">
        <v>1876</v>
      </c>
      <c r="W34" s="15">
        <v>1916</v>
      </c>
      <c r="X34" s="15">
        <v>1847</v>
      </c>
      <c r="Y34" s="15">
        <v>1783</v>
      </c>
      <c r="Z34" s="15">
        <v>1827</v>
      </c>
      <c r="AA34" s="15">
        <v>1784</v>
      </c>
      <c r="AB34" s="18">
        <v>1784.422</v>
      </c>
      <c r="AC34" s="18">
        <v>1742.9849999999999</v>
      </c>
      <c r="AD34" s="18">
        <v>1758.51</v>
      </c>
      <c r="AE34" s="18">
        <v>1740.4680000000001</v>
      </c>
      <c r="AF34" s="15" t="s">
        <v>85</v>
      </c>
    </row>
    <row r="35" spans="1:32" ht="15" x14ac:dyDescent="0.25">
      <c r="A35" s="16" t="s">
        <v>13</v>
      </c>
      <c r="B35" s="16" t="s">
        <v>42</v>
      </c>
      <c r="C35" s="19">
        <v>28410.366999999998</v>
      </c>
      <c r="D35" s="19">
        <v>31587.394</v>
      </c>
      <c r="E35" s="19">
        <v>30980.753000000001</v>
      </c>
      <c r="F35" s="19">
        <v>23443.056</v>
      </c>
      <c r="G35" s="19">
        <v>23884.697</v>
      </c>
      <c r="H35" s="19">
        <v>23209.944</v>
      </c>
      <c r="I35" s="19">
        <v>23922.444</v>
      </c>
      <c r="J35" s="19">
        <v>23810.582999999999</v>
      </c>
      <c r="K35" s="19">
        <v>24051.792000000001</v>
      </c>
      <c r="L35" s="19">
        <v>3134.444</v>
      </c>
      <c r="M35" s="19">
        <v>3372.5279999999998</v>
      </c>
      <c r="N35" s="19">
        <v>3156.6640000000002</v>
      </c>
      <c r="O35" s="19">
        <v>3089.1109999999999</v>
      </c>
      <c r="P35" s="19">
        <v>2171.9720000000002</v>
      </c>
      <c r="Q35" s="19">
        <v>2322.3159999999998</v>
      </c>
      <c r="R35" s="19">
        <v>2328.6869999999999</v>
      </c>
      <c r="S35" s="19">
        <v>2686.6260000000002</v>
      </c>
      <c r="T35" s="19">
        <v>4149.5060000000003</v>
      </c>
      <c r="U35" s="19">
        <v>4020.5610000000001</v>
      </c>
      <c r="V35" s="19">
        <v>4699.1790000000001</v>
      </c>
      <c r="W35" s="19">
        <v>14970.287</v>
      </c>
      <c r="X35" s="19">
        <v>15431.883</v>
      </c>
      <c r="Y35" s="19">
        <v>15320.939</v>
      </c>
      <c r="Z35" s="19">
        <v>14615.013000000001</v>
      </c>
      <c r="AA35" s="19">
        <v>17608.935000000001</v>
      </c>
      <c r="AB35" s="19">
        <v>16876.611000000001</v>
      </c>
      <c r="AC35" s="19">
        <v>17420.225999999999</v>
      </c>
      <c r="AD35" s="19">
        <v>16490.522000000001</v>
      </c>
      <c r="AE35" s="19">
        <v>37912.086000000003</v>
      </c>
      <c r="AF35" s="19">
        <v>41344.771999999997</v>
      </c>
    </row>
    <row r="36" spans="1:32" ht="15" hidden="1" x14ac:dyDescent="0.25">
      <c r="A36" s="16" t="s">
        <v>13</v>
      </c>
      <c r="B36" s="16" t="s">
        <v>43</v>
      </c>
      <c r="C36" s="18">
        <v>732.67200000000003</v>
      </c>
      <c r="D36" s="18">
        <v>3968.1170000000002</v>
      </c>
      <c r="E36" s="18">
        <v>3200.8359999999998</v>
      </c>
      <c r="F36" s="18">
        <v>885.58299999999997</v>
      </c>
      <c r="G36" s="18">
        <v>903.14200000000005</v>
      </c>
      <c r="H36" s="18">
        <v>994.36099999999999</v>
      </c>
      <c r="I36" s="18">
        <v>794.5</v>
      </c>
      <c r="J36" s="18">
        <v>883.41700000000003</v>
      </c>
      <c r="K36" s="18">
        <v>436.29199999999997</v>
      </c>
      <c r="L36" s="18">
        <v>383.69400000000002</v>
      </c>
      <c r="M36" s="18">
        <v>352.66699999999997</v>
      </c>
      <c r="N36" s="18">
        <v>387.053</v>
      </c>
      <c r="O36" s="18">
        <v>319.75</v>
      </c>
      <c r="P36" s="18">
        <v>352.44799999999998</v>
      </c>
      <c r="Q36" s="18">
        <v>338.39</v>
      </c>
      <c r="R36" s="18">
        <v>161.839</v>
      </c>
      <c r="S36" s="18">
        <v>81.013999999999996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</row>
    <row r="37" spans="1:32" ht="15" hidden="1" x14ac:dyDescent="0.25">
      <c r="A37" s="16" t="s">
        <v>13</v>
      </c>
      <c r="B37" s="16" t="s">
        <v>44</v>
      </c>
      <c r="C37" s="19">
        <v>1820.75</v>
      </c>
      <c r="D37" s="19">
        <v>2209.5</v>
      </c>
      <c r="E37" s="19">
        <v>2284.25</v>
      </c>
      <c r="F37" s="19">
        <v>2583.25</v>
      </c>
      <c r="G37" s="19">
        <v>2655.75</v>
      </c>
      <c r="H37" s="19">
        <v>2497.5</v>
      </c>
      <c r="I37" s="19">
        <v>3112.5</v>
      </c>
      <c r="J37" s="19">
        <v>2857.5</v>
      </c>
      <c r="K37" s="19">
        <v>2867.5</v>
      </c>
      <c r="L37" s="17">
        <v>2750</v>
      </c>
      <c r="M37" s="17">
        <v>3000</v>
      </c>
      <c r="N37" s="17">
        <v>2750</v>
      </c>
      <c r="O37" s="17">
        <v>2750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9">
        <v>3837.7950000000001</v>
      </c>
      <c r="X37" s="19">
        <v>4531.7370000000001</v>
      </c>
      <c r="Y37" s="19">
        <v>3724.489</v>
      </c>
      <c r="Z37" s="19">
        <v>3608.2919999999999</v>
      </c>
      <c r="AA37" s="19">
        <v>4273.7380000000003</v>
      </c>
      <c r="AB37" s="19">
        <v>3693.5</v>
      </c>
      <c r="AC37" s="19">
        <v>3870.9780000000001</v>
      </c>
      <c r="AD37" s="19">
        <v>2949.5329999999999</v>
      </c>
      <c r="AE37" s="17">
        <v>0</v>
      </c>
      <c r="AF37" s="19">
        <v>2996.75</v>
      </c>
    </row>
    <row r="38" spans="1:32" ht="15" hidden="1" x14ac:dyDescent="0.25">
      <c r="A38" s="16" t="s">
        <v>13</v>
      </c>
      <c r="B38" s="16" t="s">
        <v>45</v>
      </c>
      <c r="C38" s="18">
        <v>25811.944</v>
      </c>
      <c r="D38" s="18">
        <v>25202.777999999998</v>
      </c>
      <c r="E38" s="18">
        <v>25441.667000000001</v>
      </c>
      <c r="F38" s="18">
        <v>19947.222000000002</v>
      </c>
      <c r="G38" s="18">
        <v>20305.556</v>
      </c>
      <c r="H38" s="18">
        <v>19708.332999999999</v>
      </c>
      <c r="I38" s="18">
        <v>20006.944</v>
      </c>
      <c r="J38" s="18">
        <v>20066.667000000001</v>
      </c>
      <c r="K38" s="18">
        <v>20747.5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8">
        <v>24029.023000000001</v>
      </c>
      <c r="AF38" s="18">
        <v>24261.677</v>
      </c>
    </row>
    <row r="39" spans="1:32" ht="15" hidden="1" x14ac:dyDescent="0.25">
      <c r="A39" s="16" t="s">
        <v>13</v>
      </c>
      <c r="B39" s="16" t="s">
        <v>46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9">
        <v>1800.913</v>
      </c>
      <c r="Q39" s="19">
        <v>1962.9880000000001</v>
      </c>
      <c r="R39" s="19">
        <v>2150.5630000000001</v>
      </c>
      <c r="S39" s="19">
        <v>2591.6529999999998</v>
      </c>
      <c r="T39" s="19">
        <v>4149.5060000000003</v>
      </c>
      <c r="U39" s="19">
        <v>4020.5610000000001</v>
      </c>
      <c r="V39" s="19">
        <v>4699.1790000000001</v>
      </c>
      <c r="W39" s="19">
        <v>5256.4920000000002</v>
      </c>
      <c r="X39" s="19">
        <v>5270.1459999999997</v>
      </c>
      <c r="Y39" s="19">
        <v>5899.45</v>
      </c>
      <c r="Z39" s="19">
        <v>6533.7209999999995</v>
      </c>
      <c r="AA39" s="19">
        <v>7078.1980000000003</v>
      </c>
      <c r="AB39" s="19">
        <v>7644.1109999999999</v>
      </c>
      <c r="AC39" s="19">
        <v>8092.2479999999996</v>
      </c>
      <c r="AD39" s="19">
        <v>8450.9889999999996</v>
      </c>
      <c r="AE39" s="19">
        <v>8860.0630000000001</v>
      </c>
      <c r="AF39" s="19">
        <v>8826.3439999999991</v>
      </c>
    </row>
    <row r="40" spans="1:32" ht="15" hidden="1" x14ac:dyDescent="0.25">
      <c r="A40" s="16" t="s">
        <v>13</v>
      </c>
      <c r="B40" s="16" t="s">
        <v>47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5876</v>
      </c>
      <c r="X40" s="15">
        <v>5630</v>
      </c>
      <c r="Y40" s="15">
        <v>5697</v>
      </c>
      <c r="Z40" s="15">
        <v>4473</v>
      </c>
      <c r="AA40" s="15">
        <v>6257</v>
      </c>
      <c r="AB40" s="15">
        <v>5539</v>
      </c>
      <c r="AC40" s="15">
        <v>5457</v>
      </c>
      <c r="AD40" s="15">
        <v>5090</v>
      </c>
      <c r="AE40" s="15">
        <v>5023</v>
      </c>
      <c r="AF40" s="15">
        <v>5260</v>
      </c>
    </row>
    <row r="41" spans="1:32" ht="15" x14ac:dyDescent="0.25">
      <c r="A41" s="16" t="s">
        <v>14</v>
      </c>
      <c r="B41" s="16" t="s">
        <v>42</v>
      </c>
      <c r="C41" s="19">
        <v>7906.9560000000001</v>
      </c>
      <c r="D41" s="19">
        <v>8238.9439999999995</v>
      </c>
      <c r="E41" s="19">
        <v>4669.3779999999997</v>
      </c>
      <c r="F41" s="19">
        <v>2535.7330000000002</v>
      </c>
      <c r="G41" s="19">
        <v>1221.482</v>
      </c>
      <c r="H41" s="19">
        <v>971.03899999999999</v>
      </c>
      <c r="I41" s="19">
        <v>1153.463</v>
      </c>
      <c r="J41" s="19">
        <v>974.40800000000002</v>
      </c>
      <c r="K41" s="19">
        <v>1017.088</v>
      </c>
      <c r="L41" s="19">
        <v>656.95899999999995</v>
      </c>
      <c r="M41" s="19">
        <v>680.53200000000004</v>
      </c>
      <c r="N41" s="19">
        <v>1169.9390000000001</v>
      </c>
      <c r="O41" s="19">
        <v>1279.2260000000001</v>
      </c>
      <c r="P41" s="19">
        <v>1332.2650000000001</v>
      </c>
      <c r="Q41" s="19">
        <v>1219.4780000000001</v>
      </c>
      <c r="R41" s="19">
        <v>1200.5989999999999</v>
      </c>
      <c r="S41" s="19">
        <v>1136.528</v>
      </c>
      <c r="T41" s="19">
        <v>1080.904</v>
      </c>
      <c r="U41" s="19">
        <v>1103.722</v>
      </c>
      <c r="V41" s="19">
        <v>1078.3610000000001</v>
      </c>
      <c r="W41" s="19">
        <v>1102.472</v>
      </c>
      <c r="X41" s="19">
        <v>1258.75</v>
      </c>
      <c r="Y41" s="19">
        <v>1280.1389999999999</v>
      </c>
      <c r="Z41" s="19">
        <v>1273.056</v>
      </c>
      <c r="AA41" s="19">
        <v>1516.5830000000001</v>
      </c>
      <c r="AB41" s="19">
        <v>1534.028</v>
      </c>
      <c r="AC41" s="19">
        <v>1509.7460000000001</v>
      </c>
      <c r="AD41" s="19">
        <v>1532.155</v>
      </c>
      <c r="AE41" s="19">
        <v>1444.248</v>
      </c>
      <c r="AF41" s="19">
        <v>1315.748</v>
      </c>
    </row>
    <row r="42" spans="1:32" ht="15" hidden="1" x14ac:dyDescent="0.25">
      <c r="A42" s="16" t="s">
        <v>14</v>
      </c>
      <c r="B42" s="16" t="s">
        <v>43</v>
      </c>
      <c r="C42" s="18">
        <v>63.75</v>
      </c>
      <c r="D42" s="18">
        <v>63.75</v>
      </c>
      <c r="E42" s="18">
        <v>28.332999999999998</v>
      </c>
      <c r="F42" s="18">
        <v>7.0830000000000002</v>
      </c>
      <c r="G42" s="18">
        <v>7.0830000000000002</v>
      </c>
      <c r="H42" s="18">
        <v>6.9340000000000002</v>
      </c>
      <c r="I42" s="18">
        <v>33.942</v>
      </c>
      <c r="J42" s="18">
        <v>13.606999999999999</v>
      </c>
      <c r="K42" s="18">
        <v>6.8449999999999998</v>
      </c>
      <c r="L42" s="18">
        <v>6.9560000000000004</v>
      </c>
      <c r="M42" s="18">
        <v>7.41</v>
      </c>
      <c r="N42" s="15">
        <v>0</v>
      </c>
      <c r="O42" s="18">
        <v>7.5430000000000001</v>
      </c>
      <c r="P42" s="18">
        <v>7.5149999999999997</v>
      </c>
      <c r="Q42" s="15">
        <v>0</v>
      </c>
      <c r="R42" s="18">
        <v>7.5430000000000001</v>
      </c>
      <c r="S42" s="15">
        <v>0</v>
      </c>
      <c r="T42" s="18">
        <v>7.5430000000000001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8">
        <v>30.167000000000002</v>
      </c>
      <c r="AD42" s="18">
        <v>12.222</v>
      </c>
      <c r="AE42" s="18">
        <v>6.1109999999999998</v>
      </c>
      <c r="AF42" s="18">
        <v>3.464</v>
      </c>
    </row>
    <row r="43" spans="1:32" ht="15" hidden="1" x14ac:dyDescent="0.25">
      <c r="A43" s="16" t="s">
        <v>14</v>
      </c>
      <c r="B43" s="16" t="s">
        <v>44</v>
      </c>
      <c r="C43" s="19">
        <v>18.5</v>
      </c>
      <c r="D43" s="17">
        <v>18</v>
      </c>
      <c r="E43" s="19">
        <v>60.25</v>
      </c>
      <c r="F43" s="19">
        <v>31.25</v>
      </c>
      <c r="G43" s="19">
        <v>16.75</v>
      </c>
      <c r="H43" s="17">
        <v>3</v>
      </c>
      <c r="I43" s="19">
        <v>36.75</v>
      </c>
      <c r="J43" s="17">
        <v>36</v>
      </c>
      <c r="K43" s="19">
        <v>55.5</v>
      </c>
      <c r="L43" s="19">
        <v>30.25</v>
      </c>
      <c r="M43" s="19">
        <v>29.75</v>
      </c>
      <c r="N43" s="17">
        <v>42</v>
      </c>
      <c r="O43" s="19">
        <v>47.25</v>
      </c>
      <c r="P43" s="19">
        <v>63.75</v>
      </c>
      <c r="Q43" s="19">
        <v>70.5</v>
      </c>
      <c r="R43" s="17">
        <v>75</v>
      </c>
      <c r="S43" s="19">
        <v>82.75</v>
      </c>
      <c r="T43" s="19">
        <v>81.5</v>
      </c>
      <c r="U43" s="19">
        <v>74.5</v>
      </c>
      <c r="V43" s="19">
        <v>89.5</v>
      </c>
      <c r="W43" s="17">
        <v>95</v>
      </c>
      <c r="X43" s="17">
        <v>81</v>
      </c>
      <c r="Y43" s="17">
        <v>96</v>
      </c>
      <c r="Z43" s="19">
        <v>84.5</v>
      </c>
      <c r="AA43" s="19">
        <v>63.25</v>
      </c>
      <c r="AB43" s="19">
        <v>70.25</v>
      </c>
      <c r="AC43" s="19">
        <v>53.75</v>
      </c>
      <c r="AD43" s="19">
        <v>49.543999999999997</v>
      </c>
      <c r="AE43" s="19">
        <v>49.985999999999997</v>
      </c>
      <c r="AF43" s="19">
        <v>47.500999999999998</v>
      </c>
    </row>
    <row r="44" spans="1:32" ht="15" hidden="1" x14ac:dyDescent="0.25">
      <c r="A44" s="16" t="s">
        <v>14</v>
      </c>
      <c r="B44" s="16" t="s">
        <v>45</v>
      </c>
      <c r="C44" s="18">
        <v>2167.5940000000001</v>
      </c>
      <c r="D44" s="18">
        <v>2011.528</v>
      </c>
      <c r="E44" s="18">
        <v>1577.2940000000001</v>
      </c>
      <c r="F44" s="18">
        <v>1313.0060000000001</v>
      </c>
      <c r="G44" s="18">
        <v>719.91700000000003</v>
      </c>
      <c r="H44" s="18">
        <v>570.93899999999996</v>
      </c>
      <c r="I44" s="18">
        <v>709.38300000000004</v>
      </c>
      <c r="J44" s="18">
        <v>564.60599999999999</v>
      </c>
      <c r="K44" s="18">
        <v>577.6</v>
      </c>
      <c r="L44" s="18">
        <v>269.83300000000003</v>
      </c>
      <c r="M44" s="18">
        <v>344.65</v>
      </c>
      <c r="N44" s="18">
        <v>820.32799999999997</v>
      </c>
      <c r="O44" s="18">
        <v>916.93299999999999</v>
      </c>
      <c r="P44" s="18">
        <v>980.16700000000003</v>
      </c>
      <c r="Q44" s="18">
        <v>871.97799999999995</v>
      </c>
      <c r="R44" s="18">
        <v>823.05600000000004</v>
      </c>
      <c r="S44" s="15">
        <v>705</v>
      </c>
      <c r="T44" s="18">
        <v>741.69399999999996</v>
      </c>
      <c r="U44" s="18">
        <v>775.33299999999997</v>
      </c>
      <c r="V44" s="18">
        <v>741.08299999999997</v>
      </c>
      <c r="W44" s="18">
        <v>751.47199999999998</v>
      </c>
      <c r="X44" s="18">
        <v>927.19399999999996</v>
      </c>
      <c r="Y44" s="18">
        <v>940.36099999999999</v>
      </c>
      <c r="Z44" s="18">
        <v>928.61099999999999</v>
      </c>
      <c r="AA44" s="18">
        <v>1175.8330000000001</v>
      </c>
      <c r="AB44" s="18">
        <v>1198.1669999999999</v>
      </c>
      <c r="AC44" s="18">
        <v>1128.6669999999999</v>
      </c>
      <c r="AD44" s="18">
        <v>1152.1669999999999</v>
      </c>
      <c r="AE44" s="18">
        <v>1148.7059999999999</v>
      </c>
      <c r="AF44" s="18">
        <v>1065.2280000000001</v>
      </c>
    </row>
    <row r="45" spans="1:32" ht="15" hidden="1" x14ac:dyDescent="0.25">
      <c r="A45" s="16" t="s">
        <v>14</v>
      </c>
      <c r="B45" s="16" t="s">
        <v>46</v>
      </c>
      <c r="C45" s="19">
        <v>84.444000000000003</v>
      </c>
      <c r="D45" s="19">
        <v>84.167000000000002</v>
      </c>
      <c r="E45" s="17">
        <v>65</v>
      </c>
      <c r="F45" s="19">
        <v>55.555999999999997</v>
      </c>
      <c r="G45" s="19">
        <v>34.167000000000002</v>
      </c>
      <c r="H45" s="19">
        <v>24.167000000000002</v>
      </c>
      <c r="I45" s="19">
        <v>19.443999999999999</v>
      </c>
      <c r="J45" s="17">
        <v>65</v>
      </c>
      <c r="K45" s="19">
        <v>64.444000000000003</v>
      </c>
      <c r="L45" s="17">
        <v>80</v>
      </c>
      <c r="M45" s="17">
        <v>60</v>
      </c>
      <c r="N45" s="19">
        <v>86.667000000000002</v>
      </c>
      <c r="O45" s="19">
        <v>86.667000000000002</v>
      </c>
      <c r="P45" s="19">
        <v>52.777999999999999</v>
      </c>
      <c r="Q45" s="19">
        <v>35.555999999999997</v>
      </c>
      <c r="R45" s="19">
        <v>58.332999999999998</v>
      </c>
      <c r="S45" s="19">
        <v>117.77800000000001</v>
      </c>
      <c r="T45" s="19">
        <v>32.222000000000001</v>
      </c>
      <c r="U45" s="19">
        <v>42.222000000000001</v>
      </c>
      <c r="V45" s="19">
        <v>55.555999999999997</v>
      </c>
      <c r="W45" s="19">
        <v>50.555999999999997</v>
      </c>
      <c r="X45" s="19">
        <v>45.277999999999999</v>
      </c>
      <c r="Y45" s="19">
        <v>13.888999999999999</v>
      </c>
      <c r="Z45" s="19">
        <v>49.722000000000001</v>
      </c>
      <c r="AA45" s="19">
        <v>68.611000000000004</v>
      </c>
      <c r="AB45" s="19">
        <v>47.222000000000001</v>
      </c>
      <c r="AC45" s="19">
        <v>60.832999999999998</v>
      </c>
      <c r="AD45" s="19">
        <v>61.667000000000002</v>
      </c>
      <c r="AE45" s="19">
        <v>60.555999999999997</v>
      </c>
      <c r="AF45" s="19">
        <v>47.5</v>
      </c>
    </row>
    <row r="46" spans="1:32" ht="15" hidden="1" x14ac:dyDescent="0.25">
      <c r="A46" s="16" t="s">
        <v>14</v>
      </c>
      <c r="B46" s="16" t="s">
        <v>47</v>
      </c>
      <c r="C46" s="15">
        <v>2006</v>
      </c>
      <c r="D46" s="15">
        <v>2004</v>
      </c>
      <c r="E46" s="15">
        <v>1101</v>
      </c>
      <c r="F46" s="15">
        <v>1122</v>
      </c>
      <c r="G46" s="15">
        <v>434</v>
      </c>
      <c r="H46" s="15">
        <v>366</v>
      </c>
      <c r="I46" s="15">
        <v>341</v>
      </c>
      <c r="J46" s="15">
        <v>247</v>
      </c>
      <c r="K46" s="15">
        <v>269</v>
      </c>
      <c r="L46" s="15">
        <v>247</v>
      </c>
      <c r="M46" s="15">
        <v>224</v>
      </c>
      <c r="N46" s="15">
        <v>204</v>
      </c>
      <c r="O46" s="15">
        <v>200</v>
      </c>
      <c r="P46" s="15">
        <v>210</v>
      </c>
      <c r="Q46" s="15">
        <v>212</v>
      </c>
      <c r="R46" s="15">
        <v>210</v>
      </c>
      <c r="S46" s="15">
        <v>206</v>
      </c>
      <c r="T46" s="15">
        <v>191</v>
      </c>
      <c r="U46" s="15">
        <v>190</v>
      </c>
      <c r="V46" s="15">
        <v>175</v>
      </c>
      <c r="W46" s="15">
        <v>186</v>
      </c>
      <c r="X46" s="15">
        <v>180</v>
      </c>
      <c r="Y46" s="15">
        <v>211</v>
      </c>
      <c r="Z46" s="15">
        <v>198</v>
      </c>
      <c r="AA46" s="15">
        <v>195</v>
      </c>
      <c r="AB46" s="15">
        <v>197</v>
      </c>
      <c r="AC46" s="15">
        <v>209</v>
      </c>
      <c r="AD46" s="15">
        <v>236</v>
      </c>
      <c r="AE46" s="15">
        <v>160</v>
      </c>
      <c r="AF46" s="15">
        <v>134</v>
      </c>
    </row>
    <row r="47" spans="1:32" ht="15" x14ac:dyDescent="0.25">
      <c r="A47" s="16" t="s">
        <v>15</v>
      </c>
      <c r="B47" s="16" t="s">
        <v>42</v>
      </c>
      <c r="C47" s="19">
        <v>2932.24</v>
      </c>
      <c r="D47" s="19">
        <v>3040.48</v>
      </c>
      <c r="E47" s="19">
        <v>3099.57</v>
      </c>
      <c r="F47" s="19">
        <v>3123.6</v>
      </c>
      <c r="G47" s="19">
        <v>3495.5</v>
      </c>
      <c r="H47" s="19">
        <v>3952.61</v>
      </c>
      <c r="I47" s="19">
        <v>3301.93</v>
      </c>
      <c r="J47" s="19">
        <v>3422.17</v>
      </c>
      <c r="K47" s="19">
        <v>3432.11</v>
      </c>
      <c r="L47" s="19">
        <v>3542.5</v>
      </c>
      <c r="M47" s="19">
        <v>3685.77</v>
      </c>
      <c r="N47" s="19">
        <v>3756.86</v>
      </c>
      <c r="O47" s="19">
        <v>3768.89</v>
      </c>
      <c r="P47" s="19">
        <v>3780.92</v>
      </c>
      <c r="Q47" s="19">
        <v>3651.59</v>
      </c>
      <c r="R47" s="19">
        <v>3909.3319999999999</v>
      </c>
      <c r="S47" s="19">
        <v>3744.252</v>
      </c>
      <c r="T47" s="19">
        <v>3533.605</v>
      </c>
      <c r="U47" s="19">
        <v>3777.9569999999999</v>
      </c>
      <c r="V47" s="19">
        <v>3286.32</v>
      </c>
      <c r="W47" s="19">
        <v>3138.5790000000002</v>
      </c>
      <c r="X47" s="19">
        <v>3030.4659999999999</v>
      </c>
      <c r="Y47" s="19">
        <v>2913.991</v>
      </c>
      <c r="Z47" s="19">
        <v>2601.0790000000002</v>
      </c>
      <c r="AA47" s="19">
        <v>2388.6289999999999</v>
      </c>
      <c r="AB47" s="19">
        <v>2321.5859999999998</v>
      </c>
      <c r="AC47" s="19">
        <v>2409.8139999999999</v>
      </c>
      <c r="AD47" s="19">
        <v>2477.085</v>
      </c>
      <c r="AE47" s="19">
        <v>2598.6610000000001</v>
      </c>
      <c r="AF47" s="19">
        <v>2584.7730000000001</v>
      </c>
    </row>
    <row r="48" spans="1:32" ht="15" hidden="1" x14ac:dyDescent="0.25">
      <c r="A48" s="16" t="s">
        <v>15</v>
      </c>
      <c r="B48" s="16" t="s">
        <v>43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</row>
    <row r="49" spans="1:32" ht="15" hidden="1" x14ac:dyDescent="0.25">
      <c r="A49" s="16" t="s">
        <v>15</v>
      </c>
      <c r="B49" s="16" t="s">
        <v>44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</row>
    <row r="50" spans="1:32" ht="15" hidden="1" x14ac:dyDescent="0.25">
      <c r="A50" s="16" t="s">
        <v>15</v>
      </c>
      <c r="B50" s="16" t="s">
        <v>45</v>
      </c>
      <c r="C50" s="18">
        <v>2502.2399999999998</v>
      </c>
      <c r="D50" s="18">
        <v>2598.48</v>
      </c>
      <c r="E50" s="18">
        <v>2634.57</v>
      </c>
      <c r="F50" s="18">
        <v>2646.6</v>
      </c>
      <c r="G50" s="18">
        <v>3007.5</v>
      </c>
      <c r="H50" s="18">
        <v>3452.61</v>
      </c>
      <c r="I50" s="18">
        <v>2778.93</v>
      </c>
      <c r="J50" s="18">
        <v>2875.17</v>
      </c>
      <c r="K50" s="18">
        <v>2851.11</v>
      </c>
      <c r="L50" s="18">
        <v>3007.5</v>
      </c>
      <c r="M50" s="18">
        <v>3115.77</v>
      </c>
      <c r="N50" s="18">
        <v>3151.86</v>
      </c>
      <c r="O50" s="18">
        <v>3163.89</v>
      </c>
      <c r="P50" s="18">
        <v>3175.92</v>
      </c>
      <c r="Q50" s="18">
        <v>3043.59</v>
      </c>
      <c r="R50" s="18">
        <v>3266.0010000000002</v>
      </c>
      <c r="S50" s="18">
        <v>3130.9520000000002</v>
      </c>
      <c r="T50" s="18">
        <v>2972.8049999999998</v>
      </c>
      <c r="U50" s="18">
        <v>3216.5569999999998</v>
      </c>
      <c r="V50" s="18">
        <v>2728.32</v>
      </c>
      <c r="W50" s="18">
        <v>2580.5790000000002</v>
      </c>
      <c r="X50" s="18">
        <v>2472.4659999999999</v>
      </c>
      <c r="Y50" s="18">
        <v>2355.991</v>
      </c>
      <c r="Z50" s="18">
        <v>2043.079</v>
      </c>
      <c r="AA50" s="18">
        <v>1830.6289999999999</v>
      </c>
      <c r="AB50" s="18">
        <v>1763.586</v>
      </c>
      <c r="AC50" s="18">
        <v>1851.8140000000001</v>
      </c>
      <c r="AD50" s="18">
        <v>1919.085</v>
      </c>
      <c r="AE50" s="18">
        <v>2040.6610000000001</v>
      </c>
      <c r="AF50" s="18">
        <v>2040.6610000000001</v>
      </c>
    </row>
    <row r="51" spans="1:32" ht="15" hidden="1" x14ac:dyDescent="0.25">
      <c r="A51" s="16" t="s">
        <v>15</v>
      </c>
      <c r="B51" s="16" t="s">
        <v>46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</row>
    <row r="52" spans="1:32" ht="15" hidden="1" x14ac:dyDescent="0.25">
      <c r="A52" s="16" t="s">
        <v>15</v>
      </c>
      <c r="B52" s="16" t="s">
        <v>47</v>
      </c>
      <c r="C52" s="15">
        <v>430</v>
      </c>
      <c r="D52" s="15">
        <v>442</v>
      </c>
      <c r="E52" s="15">
        <v>465</v>
      </c>
      <c r="F52" s="15">
        <v>477</v>
      </c>
      <c r="G52" s="15">
        <v>488</v>
      </c>
      <c r="H52" s="15">
        <v>500</v>
      </c>
      <c r="I52" s="15">
        <v>523</v>
      </c>
      <c r="J52" s="15">
        <v>547</v>
      </c>
      <c r="K52" s="15">
        <v>581</v>
      </c>
      <c r="L52" s="15">
        <v>535</v>
      </c>
      <c r="M52" s="15">
        <v>570</v>
      </c>
      <c r="N52" s="15">
        <v>605</v>
      </c>
      <c r="O52" s="15">
        <v>605</v>
      </c>
      <c r="P52" s="15">
        <v>605</v>
      </c>
      <c r="Q52" s="15">
        <v>608</v>
      </c>
      <c r="R52" s="18">
        <v>643.33100000000002</v>
      </c>
      <c r="S52" s="18">
        <v>613.29999999999995</v>
      </c>
      <c r="T52" s="18">
        <v>560.79999999999995</v>
      </c>
      <c r="U52" s="18">
        <v>561.4</v>
      </c>
      <c r="V52" s="15">
        <v>558</v>
      </c>
      <c r="W52" s="15">
        <v>558</v>
      </c>
      <c r="X52" s="15">
        <v>558</v>
      </c>
      <c r="Y52" s="15">
        <v>558</v>
      </c>
      <c r="Z52" s="15">
        <v>558</v>
      </c>
      <c r="AA52" s="15">
        <v>558</v>
      </c>
      <c r="AB52" s="15">
        <v>558</v>
      </c>
      <c r="AC52" s="15">
        <v>558</v>
      </c>
      <c r="AD52" s="15">
        <v>558</v>
      </c>
      <c r="AE52" s="15">
        <v>558</v>
      </c>
      <c r="AF52" s="18">
        <v>544.11199999999997</v>
      </c>
    </row>
    <row r="53" spans="1:32" ht="15" x14ac:dyDescent="0.25">
      <c r="A53" s="16" t="s">
        <v>16</v>
      </c>
      <c r="B53" s="16" t="s">
        <v>42</v>
      </c>
      <c r="C53" s="19">
        <v>12028.017</v>
      </c>
      <c r="D53" s="19">
        <v>12862.938</v>
      </c>
      <c r="E53" s="19">
        <v>12374.909</v>
      </c>
      <c r="F53" s="19">
        <v>12499.9</v>
      </c>
      <c r="G53" s="19">
        <v>12613.65</v>
      </c>
      <c r="H53" s="19">
        <v>11769.922</v>
      </c>
      <c r="I53" s="19">
        <v>12300.549000000001</v>
      </c>
      <c r="J53" s="19">
        <v>12430.914000000001</v>
      </c>
      <c r="K53" s="19">
        <v>12672.9</v>
      </c>
      <c r="L53" s="19">
        <v>12645.28</v>
      </c>
      <c r="M53" s="19">
        <v>12983.768</v>
      </c>
      <c r="N53" s="19">
        <v>13001.306</v>
      </c>
      <c r="O53" s="19">
        <v>13557.222</v>
      </c>
      <c r="P53" s="19">
        <v>14606.916999999999</v>
      </c>
      <c r="Q53" s="19">
        <v>12980.75</v>
      </c>
      <c r="R53" s="19">
        <v>13414.278</v>
      </c>
      <c r="S53" s="19">
        <v>13736.778</v>
      </c>
      <c r="T53" s="19">
        <v>12834.25</v>
      </c>
      <c r="U53" s="19">
        <v>12757.056</v>
      </c>
      <c r="V53" s="19">
        <v>10150.666999999999</v>
      </c>
      <c r="W53" s="19">
        <v>9285.7219999999998</v>
      </c>
      <c r="X53" s="19">
        <v>7759.6670000000004</v>
      </c>
      <c r="Y53" s="19">
        <v>3308.1669999999999</v>
      </c>
      <c r="Z53" s="19">
        <v>3407.7759999999998</v>
      </c>
      <c r="AA53" s="19">
        <v>2977.0430000000001</v>
      </c>
      <c r="AB53" s="19">
        <v>2999.098</v>
      </c>
      <c r="AC53" s="19">
        <v>3148.44</v>
      </c>
      <c r="AD53" s="19">
        <v>3386.9270000000001</v>
      </c>
      <c r="AE53" s="19">
        <v>3074.6060000000002</v>
      </c>
      <c r="AF53" s="17" t="s">
        <v>85</v>
      </c>
    </row>
    <row r="54" spans="1:32" ht="15" hidden="1" x14ac:dyDescent="0.25">
      <c r="A54" s="16" t="s">
        <v>16</v>
      </c>
      <c r="B54" s="16" t="s">
        <v>43</v>
      </c>
      <c r="C54" s="18">
        <v>30.294</v>
      </c>
      <c r="D54" s="18">
        <v>38.048999999999999</v>
      </c>
      <c r="E54" s="18">
        <v>48.463999999999999</v>
      </c>
      <c r="F54" s="18">
        <v>60.456000000000003</v>
      </c>
      <c r="G54" s="18">
        <v>45.317</v>
      </c>
      <c r="H54" s="18">
        <v>60.588999999999999</v>
      </c>
      <c r="I54" s="18">
        <v>62.938000000000002</v>
      </c>
      <c r="J54" s="18">
        <v>45.692</v>
      </c>
      <c r="K54" s="18">
        <v>46.567</v>
      </c>
      <c r="L54" s="18">
        <v>72.28</v>
      </c>
      <c r="M54" s="18">
        <v>79.322999999999993</v>
      </c>
      <c r="N54" s="18">
        <v>73.555999999999997</v>
      </c>
      <c r="O54" s="15">
        <v>0</v>
      </c>
      <c r="P54" s="15">
        <v>0</v>
      </c>
      <c r="Q54" s="15">
        <v>0</v>
      </c>
      <c r="R54" s="18">
        <v>28.888999999999999</v>
      </c>
      <c r="S54" s="15">
        <v>44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8">
        <v>11.609</v>
      </c>
      <c r="AA54" s="18">
        <v>32.125999999999998</v>
      </c>
      <c r="AB54" s="18">
        <v>5.7089999999999996</v>
      </c>
      <c r="AC54" s="18">
        <v>5.6619999999999999</v>
      </c>
      <c r="AD54" s="18">
        <v>5.5819999999999999</v>
      </c>
      <c r="AE54" s="18">
        <v>6.9349999999999996</v>
      </c>
      <c r="AF54" s="15" t="s">
        <v>85</v>
      </c>
    </row>
    <row r="55" spans="1:32" ht="15" hidden="1" x14ac:dyDescent="0.25">
      <c r="A55" s="16" t="s">
        <v>16</v>
      </c>
      <c r="B55" s="16" t="s">
        <v>44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9">
        <v>2.25</v>
      </c>
      <c r="AB55" s="17">
        <v>2</v>
      </c>
      <c r="AC55" s="17">
        <v>3</v>
      </c>
      <c r="AD55" s="19">
        <v>4.3899999999999997</v>
      </c>
      <c r="AE55" s="19">
        <v>6.2729999999999997</v>
      </c>
      <c r="AF55" s="17" t="s">
        <v>85</v>
      </c>
    </row>
    <row r="56" spans="1:32" ht="15" hidden="1" x14ac:dyDescent="0.25">
      <c r="A56" s="16" t="s">
        <v>16</v>
      </c>
      <c r="B56" s="16" t="s">
        <v>45</v>
      </c>
      <c r="C56" s="18">
        <v>10409.722</v>
      </c>
      <c r="D56" s="15">
        <v>11471</v>
      </c>
      <c r="E56" s="18">
        <v>10669.278</v>
      </c>
      <c r="F56" s="18">
        <v>10363.056</v>
      </c>
      <c r="G56" s="18">
        <v>10434.722</v>
      </c>
      <c r="H56" s="18">
        <v>9685.8330000000005</v>
      </c>
      <c r="I56" s="18">
        <v>9873.3330000000005</v>
      </c>
      <c r="J56" s="18">
        <v>9861.3889999999992</v>
      </c>
      <c r="K56" s="18">
        <v>9861.3889999999992</v>
      </c>
      <c r="L56" s="18">
        <v>9861.3889999999992</v>
      </c>
      <c r="M56" s="18">
        <v>9861.3889999999992</v>
      </c>
      <c r="N56" s="18">
        <v>10002.194</v>
      </c>
      <c r="O56" s="18">
        <v>10970.056</v>
      </c>
      <c r="P56" s="18">
        <v>11740.306</v>
      </c>
      <c r="Q56" s="18">
        <v>10030.083000000001</v>
      </c>
      <c r="R56" s="18">
        <v>10254.5</v>
      </c>
      <c r="S56" s="18">
        <v>10785.5</v>
      </c>
      <c r="T56" s="18">
        <v>9735.4719999999998</v>
      </c>
      <c r="U56" s="18">
        <v>9412.6110000000008</v>
      </c>
      <c r="V56" s="18">
        <v>7368.6109999999999</v>
      </c>
      <c r="W56" s="18">
        <v>6352.3890000000001</v>
      </c>
      <c r="X56" s="18">
        <v>4843.3329999999996</v>
      </c>
      <c r="Y56" s="18">
        <v>224.77799999999999</v>
      </c>
      <c r="Z56" s="18">
        <v>332.16699999999997</v>
      </c>
      <c r="AA56" s="18">
        <v>313.27800000000002</v>
      </c>
      <c r="AB56" s="18">
        <v>361.05599999999998</v>
      </c>
      <c r="AC56" s="18">
        <v>375.5</v>
      </c>
      <c r="AD56" s="18">
        <v>401.47300000000001</v>
      </c>
      <c r="AE56" s="18">
        <v>427.03899999999999</v>
      </c>
      <c r="AF56" s="15" t="s">
        <v>85</v>
      </c>
    </row>
    <row r="57" spans="1:32" ht="15" hidden="1" x14ac:dyDescent="0.25">
      <c r="A57" s="16" t="s">
        <v>16</v>
      </c>
      <c r="B57" s="16" t="s">
        <v>46</v>
      </c>
      <c r="C57" s="17">
        <v>30</v>
      </c>
      <c r="D57" s="19">
        <v>33.889000000000003</v>
      </c>
      <c r="E57" s="19">
        <v>34.167000000000002</v>
      </c>
      <c r="F57" s="19">
        <v>36.389000000000003</v>
      </c>
      <c r="G57" s="19">
        <v>48.610999999999997</v>
      </c>
      <c r="H57" s="19">
        <v>32.5</v>
      </c>
      <c r="I57" s="19">
        <v>165.27799999999999</v>
      </c>
      <c r="J57" s="19">
        <v>140.833</v>
      </c>
      <c r="K57" s="19">
        <v>166.94399999999999</v>
      </c>
      <c r="L57" s="19">
        <v>158.61099999999999</v>
      </c>
      <c r="M57" s="19">
        <v>133.05600000000001</v>
      </c>
      <c r="N57" s="19">
        <v>145.55600000000001</v>
      </c>
      <c r="O57" s="19">
        <v>104.167</v>
      </c>
      <c r="P57" s="19">
        <v>83.611000000000004</v>
      </c>
      <c r="Q57" s="19">
        <v>161.667</v>
      </c>
      <c r="R57" s="19">
        <v>198.88900000000001</v>
      </c>
      <c r="S57" s="19">
        <v>190.27799999999999</v>
      </c>
      <c r="T57" s="19">
        <v>217.77799999999999</v>
      </c>
      <c r="U57" s="19">
        <v>239.44399999999999</v>
      </c>
      <c r="V57" s="19">
        <v>268.05599999999998</v>
      </c>
      <c r="W57" s="19">
        <v>268.33300000000003</v>
      </c>
      <c r="X57" s="19">
        <v>413.33300000000003</v>
      </c>
      <c r="Y57" s="19">
        <v>356.38900000000001</v>
      </c>
      <c r="Z57" s="17">
        <v>360</v>
      </c>
      <c r="AA57" s="19">
        <v>346.38900000000001</v>
      </c>
      <c r="AB57" s="19">
        <v>363.33300000000003</v>
      </c>
      <c r="AC57" s="19">
        <v>360.27800000000002</v>
      </c>
      <c r="AD57" s="19">
        <v>349.44400000000002</v>
      </c>
      <c r="AE57" s="19">
        <v>370.12900000000002</v>
      </c>
      <c r="AF57" s="17" t="s">
        <v>85</v>
      </c>
    </row>
    <row r="58" spans="1:32" ht="15" hidden="1" x14ac:dyDescent="0.25">
      <c r="A58" s="16" t="s">
        <v>16</v>
      </c>
      <c r="B58" s="16" t="s">
        <v>47</v>
      </c>
      <c r="C58" s="15">
        <v>1558</v>
      </c>
      <c r="D58" s="15">
        <v>1320</v>
      </c>
      <c r="E58" s="15">
        <v>1623</v>
      </c>
      <c r="F58" s="15">
        <v>2040</v>
      </c>
      <c r="G58" s="15">
        <v>2085</v>
      </c>
      <c r="H58" s="15">
        <v>1991</v>
      </c>
      <c r="I58" s="15">
        <v>2199</v>
      </c>
      <c r="J58" s="15">
        <v>2383</v>
      </c>
      <c r="K58" s="15">
        <v>2598</v>
      </c>
      <c r="L58" s="15">
        <v>2553</v>
      </c>
      <c r="M58" s="15">
        <v>2910</v>
      </c>
      <c r="N58" s="15">
        <v>2780</v>
      </c>
      <c r="O58" s="15">
        <v>2483</v>
      </c>
      <c r="P58" s="15">
        <v>2783</v>
      </c>
      <c r="Q58" s="15">
        <v>2789</v>
      </c>
      <c r="R58" s="15">
        <v>2932</v>
      </c>
      <c r="S58" s="15">
        <v>2717</v>
      </c>
      <c r="T58" s="15">
        <v>2881</v>
      </c>
      <c r="U58" s="15">
        <v>3105</v>
      </c>
      <c r="V58" s="15">
        <v>2514</v>
      </c>
      <c r="W58" s="15">
        <v>2665</v>
      </c>
      <c r="X58" s="15">
        <v>2503</v>
      </c>
      <c r="Y58" s="15">
        <v>2727</v>
      </c>
      <c r="Z58" s="15">
        <v>2704</v>
      </c>
      <c r="AA58" s="15">
        <v>2283</v>
      </c>
      <c r="AB58" s="15">
        <v>2267</v>
      </c>
      <c r="AC58" s="15">
        <v>2404</v>
      </c>
      <c r="AD58" s="18">
        <v>2626.038</v>
      </c>
      <c r="AE58" s="18">
        <v>2264.23</v>
      </c>
      <c r="AF58" s="15" t="s">
        <v>85</v>
      </c>
    </row>
    <row r="59" spans="1:32" ht="15" x14ac:dyDescent="0.25">
      <c r="A59" s="16" t="s">
        <v>17</v>
      </c>
      <c r="B59" s="16" t="s">
        <v>42</v>
      </c>
      <c r="C59" s="19">
        <v>19555.894</v>
      </c>
      <c r="D59" s="19">
        <v>21108.007000000001</v>
      </c>
      <c r="E59" s="19">
        <v>22533.629000000001</v>
      </c>
      <c r="F59" s="19">
        <v>22986.284</v>
      </c>
      <c r="G59" s="19">
        <v>24390.861000000001</v>
      </c>
      <c r="H59" s="19">
        <v>25713.763999999999</v>
      </c>
      <c r="I59" s="19">
        <v>25479.822</v>
      </c>
      <c r="J59" s="19">
        <v>24619.708999999999</v>
      </c>
      <c r="K59" s="19">
        <v>22799.266</v>
      </c>
      <c r="L59" s="19">
        <v>25829.621999999999</v>
      </c>
      <c r="M59" s="19">
        <v>30017.360000000001</v>
      </c>
      <c r="N59" s="19">
        <v>27982.874</v>
      </c>
      <c r="O59" s="19">
        <v>27558.843000000001</v>
      </c>
      <c r="P59" s="19">
        <v>34303.921000000002</v>
      </c>
      <c r="Q59" s="19">
        <v>38935.142999999996</v>
      </c>
      <c r="R59" s="19">
        <v>36251.273999999998</v>
      </c>
      <c r="S59" s="19">
        <v>32769.438999999998</v>
      </c>
      <c r="T59" s="19">
        <v>34296.233999999997</v>
      </c>
      <c r="U59" s="19">
        <v>31406.988000000001</v>
      </c>
      <c r="V59" s="19">
        <v>27499.888999999999</v>
      </c>
      <c r="W59" s="19">
        <v>26109.867999999999</v>
      </c>
      <c r="X59" s="19">
        <v>27979.234</v>
      </c>
      <c r="Y59" s="19">
        <v>31164.616999999998</v>
      </c>
      <c r="Z59" s="19">
        <v>32018.951000000001</v>
      </c>
      <c r="AA59" s="19">
        <v>30849.999</v>
      </c>
      <c r="AB59" s="19">
        <v>26444.483</v>
      </c>
      <c r="AC59" s="19">
        <v>28025.527999999998</v>
      </c>
      <c r="AD59" s="19">
        <v>28062.058000000001</v>
      </c>
      <c r="AE59" s="19">
        <v>28582.215</v>
      </c>
      <c r="AF59" s="17" t="s">
        <v>85</v>
      </c>
    </row>
    <row r="60" spans="1:32" ht="15" hidden="1" x14ac:dyDescent="0.25">
      <c r="A60" s="16" t="s">
        <v>17</v>
      </c>
      <c r="B60" s="16" t="s">
        <v>43</v>
      </c>
      <c r="C60" s="18">
        <v>88.293000000000006</v>
      </c>
      <c r="D60" s="18">
        <v>15.766999999999999</v>
      </c>
      <c r="E60" s="15">
        <v>0</v>
      </c>
      <c r="F60" s="18">
        <v>20.154</v>
      </c>
      <c r="G60" s="18">
        <v>12.093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 t="s">
        <v>85</v>
      </c>
    </row>
    <row r="61" spans="1:32" ht="15" hidden="1" x14ac:dyDescent="0.25">
      <c r="A61" s="16" t="s">
        <v>17</v>
      </c>
      <c r="B61" s="16" t="s">
        <v>44</v>
      </c>
      <c r="C61" s="19">
        <v>30.25</v>
      </c>
      <c r="D61" s="19">
        <v>19.75</v>
      </c>
      <c r="E61" s="19">
        <v>47.25</v>
      </c>
      <c r="F61" s="19">
        <v>46.000999999999998</v>
      </c>
      <c r="G61" s="19">
        <v>37.25</v>
      </c>
      <c r="H61" s="19">
        <v>101.499</v>
      </c>
      <c r="I61" s="19">
        <v>167.499</v>
      </c>
      <c r="J61" s="19">
        <v>309.99700000000001</v>
      </c>
      <c r="K61" s="19">
        <v>444.75599999999997</v>
      </c>
      <c r="L61" s="19">
        <v>944.74199999999996</v>
      </c>
      <c r="M61" s="19">
        <v>1063.241</v>
      </c>
      <c r="N61" s="19">
        <v>450.49599999999998</v>
      </c>
      <c r="O61" s="19">
        <v>589.745</v>
      </c>
      <c r="P61" s="19">
        <v>4978.9589999999998</v>
      </c>
      <c r="Q61" s="19">
        <v>6495.1959999999999</v>
      </c>
      <c r="R61" s="19">
        <v>4402.9639999999999</v>
      </c>
      <c r="S61" s="19">
        <v>3997.9670000000001</v>
      </c>
      <c r="T61" s="19">
        <v>3986.2170000000001</v>
      </c>
      <c r="U61" s="19">
        <v>3716.5210000000002</v>
      </c>
      <c r="V61" s="19">
        <v>1065.9939999999999</v>
      </c>
      <c r="W61" s="19">
        <v>1595.9960000000001</v>
      </c>
      <c r="X61" s="19">
        <v>5425.25</v>
      </c>
      <c r="Y61" s="19">
        <v>7347.8310000000001</v>
      </c>
      <c r="Z61" s="19">
        <v>7531.2910000000002</v>
      </c>
      <c r="AA61" s="19">
        <v>7297.35</v>
      </c>
      <c r="AB61" s="19">
        <v>881.00699999999995</v>
      </c>
      <c r="AC61" s="19">
        <v>972.75800000000004</v>
      </c>
      <c r="AD61" s="19">
        <v>879.76</v>
      </c>
      <c r="AE61" s="19">
        <v>1754.25</v>
      </c>
      <c r="AF61" s="17" t="s">
        <v>85</v>
      </c>
    </row>
    <row r="62" spans="1:32" ht="15" hidden="1" x14ac:dyDescent="0.25">
      <c r="A62" s="16" t="s">
        <v>17</v>
      </c>
      <c r="B62" s="16" t="s">
        <v>45</v>
      </c>
      <c r="C62" s="18">
        <v>15860.444</v>
      </c>
      <c r="D62" s="18">
        <v>17416.582999999999</v>
      </c>
      <c r="E62" s="18">
        <v>18795.472000000002</v>
      </c>
      <c r="F62" s="18">
        <v>19435.222000000002</v>
      </c>
      <c r="G62" s="18">
        <v>20292.611000000001</v>
      </c>
      <c r="H62" s="18">
        <v>20705.277999999998</v>
      </c>
      <c r="I62" s="18">
        <v>20539.194</v>
      </c>
      <c r="J62" s="18">
        <v>20159.582999999999</v>
      </c>
      <c r="K62" s="18">
        <v>18115.361000000001</v>
      </c>
      <c r="L62" s="18">
        <v>20250.111000000001</v>
      </c>
      <c r="M62" s="18">
        <v>23785.527999999998</v>
      </c>
      <c r="N62" s="18">
        <v>22200.056</v>
      </c>
      <c r="O62" s="18">
        <v>21825.722000000002</v>
      </c>
      <c r="P62" s="18">
        <v>24075.417000000001</v>
      </c>
      <c r="Q62" s="18">
        <v>27042.556</v>
      </c>
      <c r="R62" s="18">
        <v>26322.361000000001</v>
      </c>
      <c r="S62" s="18">
        <v>22697.277999999998</v>
      </c>
      <c r="T62" s="18">
        <v>24272.527999999998</v>
      </c>
      <c r="U62" s="18">
        <v>21546.194</v>
      </c>
      <c r="V62" s="18">
        <v>20219.444</v>
      </c>
      <c r="W62" s="18">
        <v>19562.277999999998</v>
      </c>
      <c r="X62" s="18">
        <v>17675.082999999999</v>
      </c>
      <c r="Y62" s="18">
        <v>18965.111000000001</v>
      </c>
      <c r="Z62" s="18">
        <v>19023.167000000001</v>
      </c>
      <c r="AA62" s="18">
        <v>17460.638999999999</v>
      </c>
      <c r="AB62" s="18">
        <v>18851.806</v>
      </c>
      <c r="AC62" s="18">
        <v>20195.194</v>
      </c>
      <c r="AD62" s="18">
        <v>20408.167000000001</v>
      </c>
      <c r="AE62" s="18">
        <v>20911.277999999998</v>
      </c>
      <c r="AF62" s="15" t="s">
        <v>85</v>
      </c>
    </row>
    <row r="63" spans="1:32" ht="15" hidden="1" x14ac:dyDescent="0.25">
      <c r="A63" s="16" t="s">
        <v>17</v>
      </c>
      <c r="B63" s="16" t="s">
        <v>46</v>
      </c>
      <c r="C63" s="19">
        <v>38.906999999999996</v>
      </c>
      <c r="D63" s="19">
        <v>38.906999999999996</v>
      </c>
      <c r="E63" s="19">
        <v>38.906999999999996</v>
      </c>
      <c r="F63" s="19">
        <v>38.906999999999996</v>
      </c>
      <c r="G63" s="19">
        <v>38.906999999999996</v>
      </c>
      <c r="H63" s="19">
        <v>38.987000000000002</v>
      </c>
      <c r="I63" s="19">
        <v>39.128</v>
      </c>
      <c r="J63" s="19">
        <v>39.128</v>
      </c>
      <c r="K63" s="19">
        <v>39.149000000000001</v>
      </c>
      <c r="L63" s="19">
        <v>51.768999999999998</v>
      </c>
      <c r="M63" s="19">
        <v>154.59100000000001</v>
      </c>
      <c r="N63" s="19">
        <v>155.322</v>
      </c>
      <c r="O63" s="19">
        <v>155.375</v>
      </c>
      <c r="P63" s="19">
        <v>197.54499999999999</v>
      </c>
      <c r="Q63" s="19">
        <v>205.392</v>
      </c>
      <c r="R63" s="19">
        <v>231.94900000000001</v>
      </c>
      <c r="S63" s="19">
        <v>271.19499999999999</v>
      </c>
      <c r="T63" s="19">
        <v>280.48899999999998</v>
      </c>
      <c r="U63" s="19">
        <v>422.27300000000002</v>
      </c>
      <c r="V63" s="19">
        <v>729.45100000000002</v>
      </c>
      <c r="W63" s="19">
        <v>802.59400000000005</v>
      </c>
      <c r="X63" s="19">
        <v>820.9</v>
      </c>
      <c r="Y63" s="19">
        <v>847.67600000000004</v>
      </c>
      <c r="Z63" s="19">
        <v>957.49300000000005</v>
      </c>
      <c r="AA63" s="19">
        <v>925.01</v>
      </c>
      <c r="AB63" s="19">
        <v>884.67</v>
      </c>
      <c r="AC63" s="19">
        <v>873.57600000000002</v>
      </c>
      <c r="AD63" s="19">
        <v>882.13199999999995</v>
      </c>
      <c r="AE63" s="19">
        <v>902.68700000000001</v>
      </c>
      <c r="AF63" s="17" t="s">
        <v>85</v>
      </c>
    </row>
    <row r="64" spans="1:32" ht="15" hidden="1" x14ac:dyDescent="0.25">
      <c r="A64" s="16" t="s">
        <v>17</v>
      </c>
      <c r="B64" s="16" t="s">
        <v>47</v>
      </c>
      <c r="C64" s="15">
        <v>3538</v>
      </c>
      <c r="D64" s="15">
        <v>3617</v>
      </c>
      <c r="E64" s="15">
        <v>3652</v>
      </c>
      <c r="F64" s="15">
        <v>3446</v>
      </c>
      <c r="G64" s="15">
        <v>4010</v>
      </c>
      <c r="H64" s="15">
        <v>4868</v>
      </c>
      <c r="I64" s="15">
        <v>4734</v>
      </c>
      <c r="J64" s="15">
        <v>4111</v>
      </c>
      <c r="K64" s="15">
        <v>4200</v>
      </c>
      <c r="L64" s="15">
        <v>4583</v>
      </c>
      <c r="M64" s="15">
        <v>5014</v>
      </c>
      <c r="N64" s="15">
        <v>5177</v>
      </c>
      <c r="O64" s="15">
        <v>4988</v>
      </c>
      <c r="P64" s="15">
        <v>5052</v>
      </c>
      <c r="Q64" s="15">
        <v>5192</v>
      </c>
      <c r="R64" s="15">
        <v>5294</v>
      </c>
      <c r="S64" s="15">
        <v>5803</v>
      </c>
      <c r="T64" s="15">
        <v>5757</v>
      </c>
      <c r="U64" s="15">
        <v>5722</v>
      </c>
      <c r="V64" s="15">
        <v>5485</v>
      </c>
      <c r="W64" s="15">
        <v>4149</v>
      </c>
      <c r="X64" s="15">
        <v>4058</v>
      </c>
      <c r="Y64" s="15">
        <v>4004</v>
      </c>
      <c r="Z64" s="15">
        <v>4507</v>
      </c>
      <c r="AA64" s="15">
        <v>5167</v>
      </c>
      <c r="AB64" s="15">
        <v>5827</v>
      </c>
      <c r="AC64" s="15">
        <v>5984</v>
      </c>
      <c r="AD64" s="15">
        <v>5892</v>
      </c>
      <c r="AE64" s="15">
        <v>5014</v>
      </c>
      <c r="AF64" s="15" t="s">
        <v>85</v>
      </c>
    </row>
    <row r="65" spans="1:32" ht="15" x14ac:dyDescent="0.25">
      <c r="A65" s="16" t="s">
        <v>18</v>
      </c>
      <c r="B65" s="16" t="s">
        <v>42</v>
      </c>
      <c r="C65" s="19">
        <v>40803.171000000002</v>
      </c>
      <c r="D65" s="19">
        <v>40908.75</v>
      </c>
      <c r="E65" s="19">
        <v>42182.98</v>
      </c>
      <c r="F65" s="19">
        <v>42450.112000000001</v>
      </c>
      <c r="G65" s="19">
        <v>42048.843000000001</v>
      </c>
      <c r="H65" s="19">
        <v>42418.682000000001</v>
      </c>
      <c r="I65" s="19">
        <v>44051.785000000003</v>
      </c>
      <c r="J65" s="19">
        <v>43621.625</v>
      </c>
      <c r="K65" s="19">
        <v>44735.044000000002</v>
      </c>
      <c r="L65" s="19">
        <v>44373.845000000001</v>
      </c>
      <c r="M65" s="19">
        <v>45036.046999999999</v>
      </c>
      <c r="N65" s="19">
        <v>45595.877999999997</v>
      </c>
      <c r="O65" s="19">
        <v>43971.99</v>
      </c>
      <c r="P65" s="19">
        <v>43109.014000000003</v>
      </c>
      <c r="Q65" s="19">
        <v>49103.023999999998</v>
      </c>
      <c r="R65" s="19">
        <v>48959.008999999998</v>
      </c>
      <c r="S65" s="19">
        <v>48033.874000000003</v>
      </c>
      <c r="T65" s="19">
        <v>46899.498</v>
      </c>
      <c r="U65" s="19">
        <v>47913.696000000004</v>
      </c>
      <c r="V65" s="19">
        <v>48920.919000000002</v>
      </c>
      <c r="W65" s="19">
        <v>47930.440999999999</v>
      </c>
      <c r="X65" s="19">
        <v>48160.330999999998</v>
      </c>
      <c r="Y65" s="19">
        <v>46684.95</v>
      </c>
      <c r="Z65" s="19">
        <v>49401.220999999998</v>
      </c>
      <c r="AA65" s="19">
        <v>48677.896000000001</v>
      </c>
      <c r="AB65" s="19">
        <v>48980.868999999999</v>
      </c>
      <c r="AC65" s="19">
        <v>47528.006999999998</v>
      </c>
      <c r="AD65" s="19">
        <v>46558.625999999997</v>
      </c>
      <c r="AE65" s="19">
        <v>47484.258999999998</v>
      </c>
      <c r="AF65" s="19">
        <v>47106.563000000002</v>
      </c>
    </row>
    <row r="66" spans="1:32" ht="15" hidden="1" x14ac:dyDescent="0.25">
      <c r="A66" s="16" t="s">
        <v>18</v>
      </c>
      <c r="B66" s="16" t="s">
        <v>43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8">
        <v>25.088999999999999</v>
      </c>
      <c r="Y66" s="18">
        <v>25.088999999999999</v>
      </c>
      <c r="Z66" s="18">
        <v>25.088999999999999</v>
      </c>
      <c r="AA66" s="18">
        <v>25.088999999999999</v>
      </c>
      <c r="AB66" s="18">
        <v>25.088999999999999</v>
      </c>
      <c r="AC66" s="18">
        <v>23.332999999999998</v>
      </c>
      <c r="AD66" s="18">
        <v>23.969000000000001</v>
      </c>
      <c r="AE66" s="18">
        <v>18.241</v>
      </c>
      <c r="AF66" s="18">
        <v>16.783000000000001</v>
      </c>
    </row>
    <row r="67" spans="1:32" ht="15" hidden="1" x14ac:dyDescent="0.25">
      <c r="A67" s="16" t="s">
        <v>18</v>
      </c>
      <c r="B67" s="16" t="s">
        <v>44</v>
      </c>
      <c r="C67" s="19">
        <v>1582.2539999999999</v>
      </c>
      <c r="D67" s="19">
        <v>2297.75</v>
      </c>
      <c r="E67" s="19">
        <v>2681.0070000000001</v>
      </c>
      <c r="F67" s="19">
        <v>2410.973</v>
      </c>
      <c r="G67" s="19">
        <v>2183.482</v>
      </c>
      <c r="H67" s="19">
        <v>2286.9870000000001</v>
      </c>
      <c r="I67" s="19">
        <v>2410.98</v>
      </c>
      <c r="J67" s="19">
        <v>2451.5140000000001</v>
      </c>
      <c r="K67" s="19">
        <v>2932.2660000000001</v>
      </c>
      <c r="L67" s="19">
        <v>2932.2339999999999</v>
      </c>
      <c r="M67" s="19">
        <v>3440.9630000000002</v>
      </c>
      <c r="N67" s="19">
        <v>3964.239</v>
      </c>
      <c r="O67" s="19">
        <v>3723.24</v>
      </c>
      <c r="P67" s="19">
        <v>3482.9810000000002</v>
      </c>
      <c r="Q67" s="19">
        <v>3798.7809999999999</v>
      </c>
      <c r="R67" s="19">
        <v>3410.712</v>
      </c>
      <c r="S67" s="19">
        <v>3088.9830000000002</v>
      </c>
      <c r="T67" s="19">
        <v>2824.7190000000001</v>
      </c>
      <c r="U67" s="19">
        <v>2678.2350000000001</v>
      </c>
      <c r="V67" s="19">
        <v>2342.4740000000002</v>
      </c>
      <c r="W67" s="19">
        <v>2382.0329999999999</v>
      </c>
      <c r="X67" s="19">
        <v>1818.4390000000001</v>
      </c>
      <c r="Y67" s="19">
        <v>2232.587</v>
      </c>
      <c r="Z67" s="19">
        <v>1875.894</v>
      </c>
      <c r="AA67" s="19">
        <v>2049.8130000000001</v>
      </c>
      <c r="AB67" s="19">
        <v>1831.46</v>
      </c>
      <c r="AC67" s="19">
        <v>1920.748</v>
      </c>
      <c r="AD67" s="19">
        <v>1920.9280000000001</v>
      </c>
      <c r="AE67" s="19">
        <v>2181.9960000000001</v>
      </c>
      <c r="AF67" s="19">
        <v>2196.0540000000001</v>
      </c>
    </row>
    <row r="68" spans="1:32" ht="15" hidden="1" x14ac:dyDescent="0.25">
      <c r="A68" s="16" t="s">
        <v>18</v>
      </c>
      <c r="B68" s="16" t="s">
        <v>45</v>
      </c>
      <c r="C68" s="18">
        <v>36598.527999999998</v>
      </c>
      <c r="D68" s="18">
        <v>35827.610999999997</v>
      </c>
      <c r="E68" s="18">
        <v>36684.639000000003</v>
      </c>
      <c r="F68" s="18">
        <v>37282.472000000002</v>
      </c>
      <c r="G68" s="18">
        <v>36722.027999999998</v>
      </c>
      <c r="H68" s="18">
        <v>36987.305999999997</v>
      </c>
      <c r="I68" s="18">
        <v>38228.805999999997</v>
      </c>
      <c r="J68" s="18">
        <v>37921.944000000003</v>
      </c>
      <c r="K68" s="18">
        <v>38571.167000000001</v>
      </c>
      <c r="L68" s="18">
        <v>38310.832999999999</v>
      </c>
      <c r="M68" s="18">
        <v>38345.472000000002</v>
      </c>
      <c r="N68" s="18">
        <v>38183.472000000002</v>
      </c>
      <c r="O68" s="18">
        <v>36677.582999999999</v>
      </c>
      <c r="P68" s="18">
        <v>35773.033000000003</v>
      </c>
      <c r="Q68" s="18">
        <v>37834.410000000003</v>
      </c>
      <c r="R68" s="18">
        <v>37118.408000000003</v>
      </c>
      <c r="S68" s="18">
        <v>36288.78</v>
      </c>
      <c r="T68" s="18">
        <v>35924.722999999998</v>
      </c>
      <c r="U68" s="18">
        <v>37307.237999999998</v>
      </c>
      <c r="V68" s="18">
        <v>37711.455999999998</v>
      </c>
      <c r="W68" s="18">
        <v>36422.086000000003</v>
      </c>
      <c r="X68" s="18">
        <v>36598.790999999997</v>
      </c>
      <c r="Y68" s="18">
        <v>34269.245999999999</v>
      </c>
      <c r="Z68" s="18">
        <v>36991.31</v>
      </c>
      <c r="AA68" s="18">
        <v>36580.237999999998</v>
      </c>
      <c r="AB68" s="18">
        <v>36352.302000000003</v>
      </c>
      <c r="AC68" s="18">
        <v>33818.07</v>
      </c>
      <c r="AD68" s="18">
        <v>32260.999</v>
      </c>
      <c r="AE68" s="18">
        <v>32602.850999999999</v>
      </c>
      <c r="AF68" s="18">
        <v>32189.5</v>
      </c>
    </row>
    <row r="69" spans="1:32" ht="15" hidden="1" x14ac:dyDescent="0.25">
      <c r="A69" s="16" t="s">
        <v>18</v>
      </c>
      <c r="B69" s="16" t="s">
        <v>46</v>
      </c>
      <c r="C69" s="19">
        <v>516.38900000000001</v>
      </c>
      <c r="D69" s="19">
        <v>516.38900000000001</v>
      </c>
      <c r="E69" s="19">
        <v>523.33299999999997</v>
      </c>
      <c r="F69" s="19">
        <v>521.66700000000003</v>
      </c>
      <c r="G69" s="19">
        <v>523.33299999999997</v>
      </c>
      <c r="H69" s="19">
        <v>526.38900000000001</v>
      </c>
      <c r="I69" s="17">
        <v>525</v>
      </c>
      <c r="J69" s="19">
        <v>524.16700000000003</v>
      </c>
      <c r="K69" s="19">
        <v>523.61099999999999</v>
      </c>
      <c r="L69" s="19">
        <v>522.77800000000002</v>
      </c>
      <c r="M69" s="19">
        <v>523.61099999999999</v>
      </c>
      <c r="N69" s="19">
        <v>569.16700000000003</v>
      </c>
      <c r="O69" s="19">
        <v>569.16700000000003</v>
      </c>
      <c r="P69" s="17">
        <v>570</v>
      </c>
      <c r="Q69" s="19">
        <v>570.83299999999997</v>
      </c>
      <c r="R69" s="19">
        <v>1103.8889999999999</v>
      </c>
      <c r="S69" s="19">
        <v>1171.1110000000001</v>
      </c>
      <c r="T69" s="19">
        <v>1243.056</v>
      </c>
      <c r="U69" s="19">
        <v>1322.222</v>
      </c>
      <c r="V69" s="19">
        <v>1406.989</v>
      </c>
      <c r="W69" s="19">
        <v>1510.3219999999999</v>
      </c>
      <c r="X69" s="19">
        <v>1634.88</v>
      </c>
      <c r="Y69" s="19">
        <v>1766.2280000000001</v>
      </c>
      <c r="Z69" s="19">
        <v>1827.454</v>
      </c>
      <c r="AA69" s="19">
        <v>1875.9590000000001</v>
      </c>
      <c r="AB69" s="19">
        <v>1994.229</v>
      </c>
      <c r="AC69" s="19">
        <v>2958.1170000000002</v>
      </c>
      <c r="AD69" s="19">
        <v>3541.6080000000002</v>
      </c>
      <c r="AE69" s="19">
        <v>4105.6850000000004</v>
      </c>
      <c r="AF69" s="19">
        <v>4219.1610000000001</v>
      </c>
    </row>
    <row r="70" spans="1:32" ht="15" hidden="1" x14ac:dyDescent="0.25">
      <c r="A70" s="16" t="s">
        <v>18</v>
      </c>
      <c r="B70" s="16" t="s">
        <v>47</v>
      </c>
      <c r="C70" s="15">
        <v>2106</v>
      </c>
      <c r="D70" s="15">
        <v>2267</v>
      </c>
      <c r="E70" s="15">
        <v>2294</v>
      </c>
      <c r="F70" s="15">
        <v>2235</v>
      </c>
      <c r="G70" s="15">
        <v>2620</v>
      </c>
      <c r="H70" s="15">
        <v>2618</v>
      </c>
      <c r="I70" s="15">
        <v>2887</v>
      </c>
      <c r="J70" s="15">
        <v>2724</v>
      </c>
      <c r="K70" s="15">
        <v>2708</v>
      </c>
      <c r="L70" s="15">
        <v>2608</v>
      </c>
      <c r="M70" s="15">
        <v>2726</v>
      </c>
      <c r="N70" s="15">
        <v>2879</v>
      </c>
      <c r="O70" s="15">
        <v>3002</v>
      </c>
      <c r="P70" s="15">
        <v>3283</v>
      </c>
      <c r="Q70" s="15">
        <v>6899</v>
      </c>
      <c r="R70" s="15">
        <v>7326</v>
      </c>
      <c r="S70" s="15">
        <v>7485</v>
      </c>
      <c r="T70" s="15">
        <v>6907</v>
      </c>
      <c r="U70" s="15">
        <v>6606</v>
      </c>
      <c r="V70" s="15">
        <v>7460</v>
      </c>
      <c r="W70" s="15">
        <v>7616</v>
      </c>
      <c r="X70" s="18">
        <v>8083.1319999999996</v>
      </c>
      <c r="Y70" s="18">
        <v>8391.7990000000009</v>
      </c>
      <c r="Z70" s="18">
        <v>8681.473</v>
      </c>
      <c r="AA70" s="18">
        <v>8038.91</v>
      </c>
      <c r="AB70" s="18">
        <v>8701.5640000000003</v>
      </c>
      <c r="AC70" s="18">
        <v>8705.1839999999993</v>
      </c>
      <c r="AD70" s="18">
        <v>8721.4339999999993</v>
      </c>
      <c r="AE70" s="18">
        <v>8432.2469999999994</v>
      </c>
      <c r="AF70" s="18">
        <v>8268.4840000000004</v>
      </c>
    </row>
    <row r="71" spans="1:32" ht="15" x14ac:dyDescent="0.25">
      <c r="A71" s="16" t="s">
        <v>19</v>
      </c>
      <c r="B71" s="16" t="s">
        <v>42</v>
      </c>
      <c r="C71" s="19">
        <v>5094.05</v>
      </c>
      <c r="D71" s="19">
        <v>2985.8319999999999</v>
      </c>
      <c r="E71" s="19">
        <v>2643.7759999999998</v>
      </c>
      <c r="F71" s="19">
        <v>2545.7559999999999</v>
      </c>
      <c r="G71" s="19">
        <v>2557.6469999999999</v>
      </c>
      <c r="H71" s="19">
        <v>2373.1</v>
      </c>
      <c r="I71" s="19">
        <v>2196.1329999999998</v>
      </c>
      <c r="J71" s="19">
        <v>2421.1019999999999</v>
      </c>
      <c r="K71" s="19">
        <v>2632.0520000000001</v>
      </c>
      <c r="L71" s="19">
        <v>3093.663</v>
      </c>
      <c r="M71" s="19">
        <v>3092.1460000000002</v>
      </c>
      <c r="N71" s="19">
        <v>2866.328</v>
      </c>
      <c r="O71" s="19">
        <v>2634.1010000000001</v>
      </c>
      <c r="P71" s="19">
        <v>2668.47</v>
      </c>
      <c r="Q71" s="19">
        <v>2467.6750000000002</v>
      </c>
      <c r="R71" s="19">
        <v>2533.1480000000001</v>
      </c>
      <c r="S71" s="19">
        <v>2543.886</v>
      </c>
      <c r="T71" s="19">
        <v>2488.5230000000001</v>
      </c>
      <c r="U71" s="19">
        <v>2661.096</v>
      </c>
      <c r="V71" s="19">
        <v>2605.259</v>
      </c>
      <c r="W71" s="19">
        <v>2558.527</v>
      </c>
      <c r="X71" s="19">
        <v>2598.5169999999998</v>
      </c>
      <c r="Y71" s="19">
        <v>2407.8560000000002</v>
      </c>
      <c r="Z71" s="19">
        <v>2374.2510000000002</v>
      </c>
      <c r="AA71" s="19">
        <v>2470.0459999999998</v>
      </c>
      <c r="AB71" s="19">
        <v>2441.0540000000001</v>
      </c>
      <c r="AC71" s="19">
        <v>2475.8670000000002</v>
      </c>
      <c r="AD71" s="19">
        <v>2462.788</v>
      </c>
      <c r="AE71" s="19">
        <v>2535.9360000000001</v>
      </c>
      <c r="AF71" s="19">
        <v>2570.1149999999998</v>
      </c>
    </row>
    <row r="72" spans="1:32" ht="15" hidden="1" x14ac:dyDescent="0.25">
      <c r="A72" s="16" t="s">
        <v>19</v>
      </c>
      <c r="B72" s="16" t="s">
        <v>43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</row>
    <row r="73" spans="1:32" ht="15" hidden="1" x14ac:dyDescent="0.25">
      <c r="A73" s="16" t="s">
        <v>19</v>
      </c>
      <c r="B73" s="16" t="s">
        <v>44</v>
      </c>
      <c r="C73" s="19">
        <v>237.5</v>
      </c>
      <c r="D73" s="19">
        <v>248.25</v>
      </c>
      <c r="E73" s="19">
        <v>313.5</v>
      </c>
      <c r="F73" s="19">
        <v>205.25</v>
      </c>
      <c r="G73" s="19">
        <v>140.5</v>
      </c>
      <c r="H73" s="19">
        <v>147.25</v>
      </c>
      <c r="I73" s="19">
        <v>239.5</v>
      </c>
      <c r="J73" s="19">
        <v>213.75</v>
      </c>
      <c r="K73" s="19">
        <v>180.5</v>
      </c>
      <c r="L73" s="19">
        <v>120.75</v>
      </c>
      <c r="M73" s="19">
        <v>137.75</v>
      </c>
      <c r="N73" s="19">
        <v>224.25</v>
      </c>
      <c r="O73" s="19">
        <v>230.75</v>
      </c>
      <c r="P73" s="17">
        <v>189</v>
      </c>
      <c r="Q73" s="19">
        <v>184.25</v>
      </c>
      <c r="R73" s="19">
        <v>220.5</v>
      </c>
      <c r="S73" s="19">
        <v>179.5</v>
      </c>
      <c r="T73" s="17">
        <v>170</v>
      </c>
      <c r="U73" s="19">
        <v>194.5</v>
      </c>
      <c r="V73" s="17">
        <v>185</v>
      </c>
      <c r="W73" s="19">
        <v>209.75</v>
      </c>
      <c r="X73" s="17">
        <v>203</v>
      </c>
      <c r="Y73" s="19">
        <v>195.5</v>
      </c>
      <c r="Z73" s="19">
        <v>198.25</v>
      </c>
      <c r="AA73" s="19">
        <v>208.5</v>
      </c>
      <c r="AB73" s="19">
        <v>205.75</v>
      </c>
      <c r="AC73" s="19">
        <v>268.75</v>
      </c>
      <c r="AD73" s="19">
        <v>231.333</v>
      </c>
      <c r="AE73" s="19">
        <v>226.12200000000001</v>
      </c>
      <c r="AF73" s="19">
        <v>256.91300000000001</v>
      </c>
    </row>
    <row r="74" spans="1:32" ht="15" hidden="1" x14ac:dyDescent="0.25">
      <c r="A74" s="16" t="s">
        <v>19</v>
      </c>
      <c r="B74" s="16" t="s">
        <v>45</v>
      </c>
      <c r="C74" s="18">
        <v>4656.55</v>
      </c>
      <c r="D74" s="18">
        <v>2608.7060000000001</v>
      </c>
      <c r="E74" s="18">
        <v>2183.9670000000001</v>
      </c>
      <c r="F74" s="18">
        <v>2258.0610000000001</v>
      </c>
      <c r="G74" s="18">
        <v>2340.6469999999999</v>
      </c>
      <c r="H74" s="18">
        <v>2091.5059999999999</v>
      </c>
      <c r="I74" s="18">
        <v>1818.8140000000001</v>
      </c>
      <c r="J74" s="18">
        <v>2092.1</v>
      </c>
      <c r="K74" s="18">
        <v>2329.1999999999998</v>
      </c>
      <c r="L74" s="18">
        <v>2847.1329999999998</v>
      </c>
      <c r="M74" s="18">
        <v>2823.2109999999998</v>
      </c>
      <c r="N74" s="18">
        <v>2509.3000000000002</v>
      </c>
      <c r="O74" s="18">
        <v>2270.4560000000001</v>
      </c>
      <c r="P74" s="18">
        <v>2353.5030000000002</v>
      </c>
      <c r="Q74" s="18">
        <v>2151.9360000000001</v>
      </c>
      <c r="R74" s="18">
        <v>2175.5439999999999</v>
      </c>
      <c r="S74" s="18">
        <v>2223.6419999999998</v>
      </c>
      <c r="T74" s="18">
        <v>2176.1860000000001</v>
      </c>
      <c r="U74" s="18">
        <v>2318.433</v>
      </c>
      <c r="V74" s="18">
        <v>2270.4560000000001</v>
      </c>
      <c r="W74" s="18">
        <v>2188.0500000000002</v>
      </c>
      <c r="X74" s="18">
        <v>2234.864</v>
      </c>
      <c r="Y74" s="18">
        <v>2045.683</v>
      </c>
      <c r="Z74" s="18">
        <v>1985.8420000000001</v>
      </c>
      <c r="AA74" s="18">
        <v>2010.7329999999999</v>
      </c>
      <c r="AB74" s="18">
        <v>1998.35</v>
      </c>
      <c r="AC74" s="18">
        <v>1962.8779999999999</v>
      </c>
      <c r="AD74" s="18">
        <v>1980.405</v>
      </c>
      <c r="AE74" s="18">
        <v>2051.136</v>
      </c>
      <c r="AF74" s="18">
        <v>2051.1880000000001</v>
      </c>
    </row>
    <row r="75" spans="1:32" ht="15" hidden="1" x14ac:dyDescent="0.25">
      <c r="A75" s="16" t="s">
        <v>19</v>
      </c>
      <c r="B75" s="16" t="s">
        <v>46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9">
        <v>1.034</v>
      </c>
      <c r="Z75" s="17">
        <v>0</v>
      </c>
      <c r="AA75" s="19">
        <v>46.944000000000003</v>
      </c>
      <c r="AB75" s="19">
        <v>46.944000000000003</v>
      </c>
      <c r="AC75" s="19">
        <v>47.222000000000001</v>
      </c>
      <c r="AD75" s="17">
        <v>44</v>
      </c>
      <c r="AE75" s="19">
        <v>41.222000000000001</v>
      </c>
      <c r="AF75" s="19">
        <v>38.360999999999997</v>
      </c>
    </row>
    <row r="76" spans="1:32" ht="15" hidden="1" x14ac:dyDescent="0.25">
      <c r="A76" s="16" t="s">
        <v>19</v>
      </c>
      <c r="B76" s="16" t="s">
        <v>47</v>
      </c>
      <c r="C76" s="15">
        <v>200</v>
      </c>
      <c r="D76" s="18">
        <v>128.876</v>
      </c>
      <c r="E76" s="18">
        <v>146.309</v>
      </c>
      <c r="F76" s="15">
        <v>73</v>
      </c>
      <c r="G76" s="15">
        <v>74</v>
      </c>
      <c r="H76" s="18">
        <v>126.84399999999999</v>
      </c>
      <c r="I76" s="18">
        <v>130.31899999999999</v>
      </c>
      <c r="J76" s="18">
        <v>115.252</v>
      </c>
      <c r="K76" s="18">
        <v>122.352</v>
      </c>
      <c r="L76" s="18">
        <v>125.78</v>
      </c>
      <c r="M76" s="18">
        <v>131.185</v>
      </c>
      <c r="N76" s="18">
        <v>132.77799999999999</v>
      </c>
      <c r="O76" s="18">
        <v>132.39500000000001</v>
      </c>
      <c r="P76" s="18">
        <v>125.967</v>
      </c>
      <c r="Q76" s="18">
        <v>131.489</v>
      </c>
      <c r="R76" s="18">
        <v>137.10400000000001</v>
      </c>
      <c r="S76" s="18">
        <v>140.744</v>
      </c>
      <c r="T76" s="18">
        <v>142.33699999999999</v>
      </c>
      <c r="U76" s="18">
        <v>148.16300000000001</v>
      </c>
      <c r="V76" s="18">
        <v>149.803</v>
      </c>
      <c r="W76" s="18">
        <v>147.11600000000001</v>
      </c>
      <c r="X76" s="18">
        <v>148.709</v>
      </c>
      <c r="Y76" s="18">
        <v>139.25</v>
      </c>
      <c r="Z76" s="18">
        <v>138.49299999999999</v>
      </c>
      <c r="AA76" s="18">
        <v>142.202</v>
      </c>
      <c r="AB76" s="18">
        <v>141.398</v>
      </c>
      <c r="AC76" s="18">
        <v>142.85</v>
      </c>
      <c r="AD76" s="18">
        <v>141.80000000000001</v>
      </c>
      <c r="AE76" s="18">
        <v>148.9</v>
      </c>
      <c r="AF76" s="18">
        <v>148.958</v>
      </c>
    </row>
    <row r="77" spans="1:32" ht="15" x14ac:dyDescent="0.25">
      <c r="A77" s="16" t="s">
        <v>20</v>
      </c>
      <c r="B77" s="16" t="s">
        <v>42</v>
      </c>
      <c r="C77" s="19">
        <v>33821.639000000003</v>
      </c>
      <c r="D77" s="19">
        <v>31486.917000000001</v>
      </c>
      <c r="E77" s="19">
        <v>32439.361000000001</v>
      </c>
      <c r="F77" s="19">
        <v>35278.694000000003</v>
      </c>
      <c r="G77" s="19">
        <v>35201.860999999997</v>
      </c>
      <c r="H77" s="19">
        <v>35141.639000000003</v>
      </c>
      <c r="I77" s="19">
        <v>35448.917000000001</v>
      </c>
      <c r="J77" s="19">
        <v>34420.167000000001</v>
      </c>
      <c r="K77" s="19">
        <v>34432.832999999999</v>
      </c>
      <c r="L77" s="19">
        <v>33676.805999999997</v>
      </c>
      <c r="M77" s="19">
        <v>33785.972000000002</v>
      </c>
      <c r="N77" s="19">
        <v>34559.582999999999</v>
      </c>
      <c r="O77" s="19">
        <v>34334.667000000001</v>
      </c>
      <c r="P77" s="19">
        <v>34882.860999999997</v>
      </c>
      <c r="Q77" s="19">
        <v>34435.194000000003</v>
      </c>
      <c r="R77" s="19">
        <v>34993.860999999997</v>
      </c>
      <c r="S77" s="19">
        <v>34692.360999999997</v>
      </c>
      <c r="T77" s="19">
        <v>33525.332999999999</v>
      </c>
      <c r="U77" s="19">
        <v>32584.888999999999</v>
      </c>
      <c r="V77" s="19">
        <v>32986.777999999998</v>
      </c>
      <c r="W77" s="19">
        <v>31592.306</v>
      </c>
      <c r="X77" s="19">
        <v>31432.417000000001</v>
      </c>
      <c r="Y77" s="19">
        <v>30532.111000000001</v>
      </c>
      <c r="Z77" s="19">
        <v>30263.556</v>
      </c>
      <c r="AA77" s="19">
        <v>30061.361000000001</v>
      </c>
      <c r="AB77" s="19">
        <v>30976.417000000001</v>
      </c>
      <c r="AC77" s="19">
        <v>30821.832999999999</v>
      </c>
      <c r="AD77" s="19">
        <v>31351.621999999999</v>
      </c>
      <c r="AE77" s="19">
        <v>32543.502</v>
      </c>
      <c r="AF77" s="17" t="s">
        <v>85</v>
      </c>
    </row>
    <row r="78" spans="1:32" ht="15" hidden="1" x14ac:dyDescent="0.25">
      <c r="A78" s="16" t="s">
        <v>20</v>
      </c>
      <c r="B78" s="16" t="s">
        <v>43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 t="s">
        <v>85</v>
      </c>
    </row>
    <row r="79" spans="1:32" ht="15" hidden="1" x14ac:dyDescent="0.25">
      <c r="A79" s="16" t="s">
        <v>20</v>
      </c>
      <c r="B79" s="16" t="s">
        <v>44</v>
      </c>
      <c r="C79" s="19">
        <v>258.75</v>
      </c>
      <c r="D79" s="19">
        <v>998.75</v>
      </c>
      <c r="E79" s="19">
        <v>1045.25</v>
      </c>
      <c r="F79" s="19">
        <v>1156.25</v>
      </c>
      <c r="G79" s="19">
        <v>1111.75</v>
      </c>
      <c r="H79" s="19">
        <v>1355.25</v>
      </c>
      <c r="I79" s="19">
        <v>1402.75</v>
      </c>
      <c r="J79" s="19">
        <v>1371.5</v>
      </c>
      <c r="K79" s="17">
        <v>1359</v>
      </c>
      <c r="L79" s="19">
        <v>1387.75</v>
      </c>
      <c r="M79" s="19">
        <v>1362.25</v>
      </c>
      <c r="N79" s="19">
        <v>1419.25</v>
      </c>
      <c r="O79" s="19">
        <v>1400.5</v>
      </c>
      <c r="P79" s="19">
        <v>1543.75</v>
      </c>
      <c r="Q79" s="19">
        <v>1608.75</v>
      </c>
      <c r="R79" s="19">
        <v>1963.25</v>
      </c>
      <c r="S79" s="19">
        <v>1724.75</v>
      </c>
      <c r="T79" s="19">
        <v>1816.5</v>
      </c>
      <c r="U79" s="17">
        <v>1591</v>
      </c>
      <c r="V79" s="17">
        <v>1648</v>
      </c>
      <c r="W79" s="19">
        <v>1654.25</v>
      </c>
      <c r="X79" s="19">
        <v>1514.25</v>
      </c>
      <c r="Y79" s="19">
        <v>1495.5</v>
      </c>
      <c r="Z79" s="17">
        <v>1492</v>
      </c>
      <c r="AA79" s="19">
        <v>1409.75</v>
      </c>
      <c r="AB79" s="19">
        <v>1609.75</v>
      </c>
      <c r="AC79" s="19">
        <v>1510.5</v>
      </c>
      <c r="AD79" s="19">
        <v>1581.3309999999999</v>
      </c>
      <c r="AE79" s="19">
        <v>1590.819</v>
      </c>
      <c r="AF79" s="17" t="s">
        <v>85</v>
      </c>
    </row>
    <row r="80" spans="1:32" ht="15" hidden="1" x14ac:dyDescent="0.25">
      <c r="A80" s="16" t="s">
        <v>20</v>
      </c>
      <c r="B80" s="16" t="s">
        <v>45</v>
      </c>
      <c r="C80" s="18">
        <v>29334.888999999999</v>
      </c>
      <c r="D80" s="18">
        <v>26257.167000000001</v>
      </c>
      <c r="E80" s="18">
        <v>27063.111000000001</v>
      </c>
      <c r="F80" s="18">
        <v>29517.444</v>
      </c>
      <c r="G80" s="18">
        <v>29435.111000000001</v>
      </c>
      <c r="H80" s="18">
        <v>29771.388999999999</v>
      </c>
      <c r="I80" s="18">
        <v>29939.167000000001</v>
      </c>
      <c r="J80" s="18">
        <v>28694.667000000001</v>
      </c>
      <c r="K80" s="18">
        <v>28586.832999999999</v>
      </c>
      <c r="L80" s="18">
        <v>27607.056</v>
      </c>
      <c r="M80" s="15">
        <v>27232</v>
      </c>
      <c r="N80" s="18">
        <v>27686.777999999998</v>
      </c>
      <c r="O80" s="18">
        <v>27753.888999999999</v>
      </c>
      <c r="P80" s="18">
        <v>27886.556</v>
      </c>
      <c r="Q80" s="18">
        <v>27414.277999999998</v>
      </c>
      <c r="R80" s="18">
        <v>27438.5</v>
      </c>
      <c r="S80" s="18">
        <v>27224.722000000002</v>
      </c>
      <c r="T80" s="18">
        <v>25789.277999999998</v>
      </c>
      <c r="U80" s="18">
        <v>25088.832999999999</v>
      </c>
      <c r="V80" s="18">
        <v>25311.388999999999</v>
      </c>
      <c r="W80" s="18">
        <v>24188.722000000002</v>
      </c>
      <c r="X80" s="18">
        <v>23774.167000000001</v>
      </c>
      <c r="Y80" s="15">
        <v>22810</v>
      </c>
      <c r="Z80" s="18">
        <v>22758.5</v>
      </c>
      <c r="AA80" s="18">
        <v>22751.888999999999</v>
      </c>
      <c r="AB80" s="18">
        <v>23185.056</v>
      </c>
      <c r="AC80" s="18">
        <v>23283.444</v>
      </c>
      <c r="AD80" s="18">
        <v>23376.222000000002</v>
      </c>
      <c r="AE80" s="18">
        <v>24761.667000000001</v>
      </c>
      <c r="AF80" s="15" t="s">
        <v>85</v>
      </c>
    </row>
    <row r="81" spans="1:32" ht="15" hidden="1" x14ac:dyDescent="0.25">
      <c r="A81" s="16" t="s">
        <v>20</v>
      </c>
      <c r="B81" s="16" t="s">
        <v>46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9">
        <v>284.72199999999998</v>
      </c>
      <c r="N81" s="19">
        <v>290.55599999999998</v>
      </c>
      <c r="O81" s="19">
        <v>290.27800000000002</v>
      </c>
      <c r="P81" s="19">
        <v>290.55599999999998</v>
      </c>
      <c r="Q81" s="19">
        <v>285.55599999999998</v>
      </c>
      <c r="R81" s="19">
        <v>286.94400000000002</v>
      </c>
      <c r="S81" s="19">
        <v>289.72199999999998</v>
      </c>
      <c r="T81" s="19">
        <v>290.55599999999998</v>
      </c>
      <c r="U81" s="19">
        <v>292.22199999999998</v>
      </c>
      <c r="V81" s="19">
        <v>298.33300000000003</v>
      </c>
      <c r="W81" s="19">
        <v>193.05600000000001</v>
      </c>
      <c r="X81" s="19">
        <v>196.11099999999999</v>
      </c>
      <c r="Y81" s="19">
        <v>223.88900000000001</v>
      </c>
      <c r="Z81" s="19">
        <v>231.94399999999999</v>
      </c>
      <c r="AA81" s="19">
        <v>433.33300000000003</v>
      </c>
      <c r="AB81" s="19">
        <v>583.61099999999999</v>
      </c>
      <c r="AC81" s="19">
        <v>587.77800000000002</v>
      </c>
      <c r="AD81" s="19">
        <v>590.95799999999997</v>
      </c>
      <c r="AE81" s="19">
        <v>579.976</v>
      </c>
      <c r="AF81" s="17" t="s">
        <v>85</v>
      </c>
    </row>
    <row r="82" spans="1:32" ht="15" hidden="1" x14ac:dyDescent="0.25">
      <c r="A82" s="16" t="s">
        <v>20</v>
      </c>
      <c r="B82" s="16" t="s">
        <v>47</v>
      </c>
      <c r="C82" s="15">
        <v>4228</v>
      </c>
      <c r="D82" s="15">
        <v>4231</v>
      </c>
      <c r="E82" s="15">
        <v>4331</v>
      </c>
      <c r="F82" s="15">
        <v>4605</v>
      </c>
      <c r="G82" s="15">
        <v>4655</v>
      </c>
      <c r="H82" s="15">
        <v>4015</v>
      </c>
      <c r="I82" s="15">
        <v>4107</v>
      </c>
      <c r="J82" s="15">
        <v>4354</v>
      </c>
      <c r="K82" s="15">
        <v>4487</v>
      </c>
      <c r="L82" s="15">
        <v>4682</v>
      </c>
      <c r="M82" s="15">
        <v>4907</v>
      </c>
      <c r="N82" s="15">
        <v>5163</v>
      </c>
      <c r="O82" s="15">
        <v>4890</v>
      </c>
      <c r="P82" s="15">
        <v>5162</v>
      </c>
      <c r="Q82" s="15">
        <v>5113</v>
      </c>
      <c r="R82" s="15">
        <v>5291</v>
      </c>
      <c r="S82" s="15">
        <v>5429</v>
      </c>
      <c r="T82" s="15">
        <v>5589</v>
      </c>
      <c r="U82" s="15">
        <v>5602</v>
      </c>
      <c r="V82" s="15">
        <v>5581</v>
      </c>
      <c r="W82" s="15">
        <v>5541</v>
      </c>
      <c r="X82" s="15">
        <v>5839</v>
      </c>
      <c r="Y82" s="15">
        <v>5823</v>
      </c>
      <c r="Z82" s="15">
        <v>5545</v>
      </c>
      <c r="AA82" s="15">
        <v>5205</v>
      </c>
      <c r="AB82" s="15">
        <v>5488</v>
      </c>
      <c r="AC82" s="15">
        <v>5314</v>
      </c>
      <c r="AD82" s="18">
        <v>5681.1570000000002</v>
      </c>
      <c r="AE82" s="18">
        <v>5486.4470000000001</v>
      </c>
      <c r="AF82" s="15" t="s">
        <v>85</v>
      </c>
    </row>
    <row r="83" spans="1:32" ht="15" x14ac:dyDescent="0.25">
      <c r="A83" s="16" t="s">
        <v>21</v>
      </c>
      <c r="B83" s="16" t="s">
        <v>42</v>
      </c>
      <c r="C83" s="19">
        <v>6684.2579999999998</v>
      </c>
      <c r="D83" s="19">
        <v>5632.6610000000001</v>
      </c>
      <c r="E83" s="19">
        <v>3754.1689999999999</v>
      </c>
      <c r="F83" s="19">
        <v>2896.8670000000002</v>
      </c>
      <c r="G83" s="19">
        <v>2190.8249999999998</v>
      </c>
      <c r="H83" s="19">
        <v>1443.183</v>
      </c>
      <c r="I83" s="19">
        <v>1441.056</v>
      </c>
      <c r="J83" s="19">
        <v>1429.5029999999999</v>
      </c>
      <c r="K83" s="19">
        <v>1308.8330000000001</v>
      </c>
      <c r="L83" s="19">
        <v>1214.528</v>
      </c>
      <c r="M83" s="19">
        <v>1166.0360000000001</v>
      </c>
      <c r="N83" s="19">
        <v>1192.9639999999999</v>
      </c>
      <c r="O83" s="19">
        <v>1202.325</v>
      </c>
      <c r="P83" s="19">
        <v>1296.4059999999999</v>
      </c>
      <c r="Q83" s="19">
        <v>1451.278</v>
      </c>
      <c r="R83" s="19">
        <v>1469.5940000000001</v>
      </c>
      <c r="S83" s="19">
        <v>1577.3420000000001</v>
      </c>
      <c r="T83" s="19">
        <v>1661.2139999999999</v>
      </c>
      <c r="U83" s="19">
        <v>1406.0060000000001</v>
      </c>
      <c r="V83" s="19">
        <v>1510.825</v>
      </c>
      <c r="W83" s="19">
        <v>1688.924</v>
      </c>
      <c r="X83" s="19">
        <v>1640.1469999999999</v>
      </c>
      <c r="Y83" s="19">
        <v>1654.0889999999999</v>
      </c>
      <c r="Z83" s="19">
        <v>1717.7860000000001</v>
      </c>
      <c r="AA83" s="19">
        <v>1698.623</v>
      </c>
      <c r="AB83" s="19">
        <v>1808.0139999999999</v>
      </c>
      <c r="AC83" s="19">
        <v>1947.16</v>
      </c>
      <c r="AD83" s="19">
        <v>2152.6750000000002</v>
      </c>
      <c r="AE83" s="19">
        <v>2101.3519999999999</v>
      </c>
      <c r="AF83" s="19">
        <v>2344.549</v>
      </c>
    </row>
    <row r="84" spans="1:32" ht="15" hidden="1" x14ac:dyDescent="0.25">
      <c r="A84" s="16" t="s">
        <v>21</v>
      </c>
      <c r="B84" s="16" t="s">
        <v>43</v>
      </c>
      <c r="C84" s="18">
        <v>142.30000000000001</v>
      </c>
      <c r="D84" s="18">
        <v>102.77200000000001</v>
      </c>
      <c r="E84" s="18">
        <v>102.77200000000001</v>
      </c>
      <c r="F84" s="18">
        <v>79.055999999999997</v>
      </c>
      <c r="G84" s="18">
        <v>150.20599999999999</v>
      </c>
      <c r="H84" s="18">
        <v>94.867000000000004</v>
      </c>
      <c r="I84" s="18">
        <v>47.433</v>
      </c>
      <c r="J84" s="18">
        <v>39.527999999999999</v>
      </c>
      <c r="K84" s="18">
        <v>31.622</v>
      </c>
      <c r="L84" s="18">
        <v>23.716999999999999</v>
      </c>
      <c r="M84" s="18">
        <v>15.811</v>
      </c>
      <c r="N84" s="18">
        <v>23.716999999999999</v>
      </c>
      <c r="O84" s="18">
        <v>23.716999999999999</v>
      </c>
      <c r="P84" s="18">
        <v>14.567</v>
      </c>
      <c r="Q84" s="18">
        <v>14.567</v>
      </c>
      <c r="R84" s="18">
        <v>14.567</v>
      </c>
      <c r="S84" s="18">
        <v>14.567</v>
      </c>
      <c r="T84" s="18">
        <v>14.567</v>
      </c>
      <c r="U84" s="18">
        <v>14.567</v>
      </c>
      <c r="V84" s="18">
        <v>7.2830000000000004</v>
      </c>
      <c r="W84" s="18">
        <v>7.2830000000000004</v>
      </c>
      <c r="X84" s="18">
        <v>7.2830000000000004</v>
      </c>
      <c r="Y84" s="18">
        <v>14.567</v>
      </c>
      <c r="Z84" s="18">
        <v>6.6829999999999998</v>
      </c>
      <c r="AA84" s="18">
        <v>6.7119999999999997</v>
      </c>
      <c r="AB84" s="15">
        <v>0</v>
      </c>
      <c r="AC84" s="15">
        <v>0</v>
      </c>
      <c r="AD84" s="18">
        <v>0.13400000000000001</v>
      </c>
      <c r="AE84" s="18">
        <v>2.7E-2</v>
      </c>
      <c r="AF84" s="18">
        <v>0.10199999999999999</v>
      </c>
    </row>
    <row r="85" spans="1:32" ht="15" hidden="1" x14ac:dyDescent="0.25">
      <c r="A85" s="16" t="s">
        <v>21</v>
      </c>
      <c r="B85" s="16" t="s">
        <v>44</v>
      </c>
      <c r="C85" s="17">
        <v>443</v>
      </c>
      <c r="D85" s="19">
        <v>433.5</v>
      </c>
      <c r="E85" s="19">
        <v>373.25</v>
      </c>
      <c r="F85" s="17">
        <v>177</v>
      </c>
      <c r="G85" s="17">
        <v>196</v>
      </c>
      <c r="H85" s="17">
        <v>178</v>
      </c>
      <c r="I85" s="19">
        <v>194.25</v>
      </c>
      <c r="J85" s="19">
        <v>157.25</v>
      </c>
      <c r="K85" s="19">
        <v>166.5</v>
      </c>
      <c r="L85" s="19">
        <v>138.75</v>
      </c>
      <c r="M85" s="19">
        <v>140.25</v>
      </c>
      <c r="N85" s="19">
        <v>168.5</v>
      </c>
      <c r="O85" s="19">
        <v>177.25</v>
      </c>
      <c r="P85" s="19">
        <v>205.5</v>
      </c>
      <c r="Q85" s="19">
        <v>251.5</v>
      </c>
      <c r="R85" s="17">
        <v>205</v>
      </c>
      <c r="S85" s="19">
        <v>195.75</v>
      </c>
      <c r="T85" s="19">
        <v>176.75</v>
      </c>
      <c r="U85" s="19">
        <v>130.25</v>
      </c>
      <c r="V85" s="19">
        <v>65.5</v>
      </c>
      <c r="W85" s="19">
        <v>177.5</v>
      </c>
      <c r="X85" s="19">
        <v>140.25</v>
      </c>
      <c r="Y85" s="19">
        <v>186.75</v>
      </c>
      <c r="Z85" s="19">
        <v>181.25</v>
      </c>
      <c r="AA85" s="19">
        <v>172.5</v>
      </c>
      <c r="AB85" s="17">
        <v>142</v>
      </c>
      <c r="AC85" s="19">
        <v>151.999</v>
      </c>
      <c r="AD85" s="19">
        <v>92.575000000000003</v>
      </c>
      <c r="AE85" s="19">
        <v>74.007000000000005</v>
      </c>
      <c r="AF85" s="19">
        <v>59.176000000000002</v>
      </c>
    </row>
    <row r="86" spans="1:32" ht="15" hidden="1" x14ac:dyDescent="0.25">
      <c r="A86" s="16" t="s">
        <v>21</v>
      </c>
      <c r="B86" s="16" t="s">
        <v>45</v>
      </c>
      <c r="C86" s="18">
        <v>1903.6310000000001</v>
      </c>
      <c r="D86" s="18">
        <v>2125.9499999999998</v>
      </c>
      <c r="E86" s="18">
        <v>1428.5419999999999</v>
      </c>
      <c r="F86" s="18">
        <v>1341.317</v>
      </c>
      <c r="G86" s="18">
        <v>1021.997</v>
      </c>
      <c r="H86" s="18">
        <v>755.16700000000003</v>
      </c>
      <c r="I86" s="18">
        <v>814.90300000000002</v>
      </c>
      <c r="J86" s="18">
        <v>838.31100000000004</v>
      </c>
      <c r="K86" s="18">
        <v>790.15599999999995</v>
      </c>
      <c r="L86" s="18">
        <v>708.06100000000004</v>
      </c>
      <c r="M86" s="18">
        <v>708.58600000000001</v>
      </c>
      <c r="N86" s="18">
        <v>719.96900000000005</v>
      </c>
      <c r="O86" s="18">
        <v>719.96900000000005</v>
      </c>
      <c r="P86" s="18">
        <v>779.39400000000001</v>
      </c>
      <c r="Q86" s="18">
        <v>850.21100000000001</v>
      </c>
      <c r="R86" s="18">
        <v>921.02800000000002</v>
      </c>
      <c r="S86" s="18">
        <v>1050.8579999999999</v>
      </c>
      <c r="T86" s="18">
        <v>1121.675</v>
      </c>
      <c r="U86" s="18">
        <v>1027.6890000000001</v>
      </c>
      <c r="V86" s="18">
        <v>1063.097</v>
      </c>
      <c r="W86" s="18">
        <v>1121.2639999999999</v>
      </c>
      <c r="X86" s="18">
        <v>1181.9469999999999</v>
      </c>
      <c r="Y86" s="18">
        <v>1099.328</v>
      </c>
      <c r="Z86" s="18">
        <v>1111.1310000000001</v>
      </c>
      <c r="AA86" s="18">
        <v>1122.5219999999999</v>
      </c>
      <c r="AB86" s="18">
        <v>1217.7919999999999</v>
      </c>
      <c r="AC86" s="18">
        <v>1277.2170000000001</v>
      </c>
      <c r="AD86" s="18">
        <v>1397.9059999999999</v>
      </c>
      <c r="AE86" s="18">
        <v>1426.614</v>
      </c>
      <c r="AF86" s="18">
        <v>1578.5889999999999</v>
      </c>
    </row>
    <row r="87" spans="1:32" ht="15" hidden="1" x14ac:dyDescent="0.25">
      <c r="A87" s="16" t="s">
        <v>21</v>
      </c>
      <c r="B87" s="16" t="s">
        <v>46</v>
      </c>
      <c r="C87" s="19">
        <v>310.83300000000003</v>
      </c>
      <c r="D87" s="19">
        <v>313.88900000000001</v>
      </c>
      <c r="E87" s="19">
        <v>321.11099999999999</v>
      </c>
      <c r="F87" s="19">
        <v>329.72199999999998</v>
      </c>
      <c r="G87" s="19">
        <v>328.88900000000001</v>
      </c>
      <c r="H87" s="19">
        <v>73.055999999999997</v>
      </c>
      <c r="I87" s="19">
        <v>74.167000000000002</v>
      </c>
      <c r="J87" s="19">
        <v>142.22200000000001</v>
      </c>
      <c r="K87" s="19">
        <v>148.61099999999999</v>
      </c>
      <c r="L87" s="19">
        <v>156.38900000000001</v>
      </c>
      <c r="M87" s="19">
        <v>143.05600000000001</v>
      </c>
      <c r="N87" s="19">
        <v>132.22200000000001</v>
      </c>
      <c r="O87" s="19">
        <v>118.611</v>
      </c>
      <c r="P87" s="19">
        <v>118.056</v>
      </c>
      <c r="Q87" s="19">
        <v>147.22200000000001</v>
      </c>
      <c r="R87" s="19">
        <v>137.22200000000001</v>
      </c>
      <c r="S87" s="19">
        <v>131.38900000000001</v>
      </c>
      <c r="T87" s="19">
        <v>183.333</v>
      </c>
      <c r="U87" s="19">
        <v>82.5</v>
      </c>
      <c r="V87" s="17">
        <v>195</v>
      </c>
      <c r="W87" s="19">
        <v>153.76599999999999</v>
      </c>
      <c r="X87" s="19">
        <v>101.667</v>
      </c>
      <c r="Y87" s="19">
        <v>139.55600000000001</v>
      </c>
      <c r="Z87" s="19">
        <v>210.72200000000001</v>
      </c>
      <c r="AA87" s="19">
        <v>160.94399999999999</v>
      </c>
      <c r="AB87" s="19">
        <v>202.333</v>
      </c>
      <c r="AC87" s="19">
        <v>227.05600000000001</v>
      </c>
      <c r="AD87" s="19">
        <v>347.36900000000003</v>
      </c>
      <c r="AE87" s="19">
        <v>290.34699999999998</v>
      </c>
      <c r="AF87" s="19">
        <v>413.18700000000001</v>
      </c>
    </row>
    <row r="88" spans="1:32" ht="15" hidden="1" x14ac:dyDescent="0.25">
      <c r="A88" s="16" t="s">
        <v>21</v>
      </c>
      <c r="B88" s="16" t="s">
        <v>47</v>
      </c>
      <c r="C88" s="15">
        <v>1652</v>
      </c>
      <c r="D88" s="15">
        <v>1511</v>
      </c>
      <c r="E88" s="15">
        <v>1091</v>
      </c>
      <c r="F88" s="15">
        <v>590</v>
      </c>
      <c r="G88" s="15">
        <v>378</v>
      </c>
      <c r="H88" s="15">
        <v>235</v>
      </c>
      <c r="I88" s="15">
        <v>191</v>
      </c>
      <c r="J88" s="15">
        <v>174</v>
      </c>
      <c r="K88" s="15">
        <v>165</v>
      </c>
      <c r="L88" s="15">
        <v>169</v>
      </c>
      <c r="M88" s="15">
        <v>145</v>
      </c>
      <c r="N88" s="15">
        <v>138</v>
      </c>
      <c r="O88" s="15">
        <v>145</v>
      </c>
      <c r="P88" s="15">
        <v>155</v>
      </c>
      <c r="Q88" s="15">
        <v>155</v>
      </c>
      <c r="R88" s="15">
        <v>149</v>
      </c>
      <c r="S88" s="15">
        <v>157</v>
      </c>
      <c r="T88" s="15">
        <v>136</v>
      </c>
      <c r="U88" s="15">
        <v>131</v>
      </c>
      <c r="V88" s="15">
        <v>128</v>
      </c>
      <c r="W88" s="15">
        <v>133</v>
      </c>
      <c r="X88" s="15">
        <v>129</v>
      </c>
      <c r="Y88" s="15">
        <v>140</v>
      </c>
      <c r="Z88" s="15">
        <v>143</v>
      </c>
      <c r="AA88" s="15">
        <v>159</v>
      </c>
      <c r="AB88" s="15">
        <v>157</v>
      </c>
      <c r="AC88" s="15">
        <v>172</v>
      </c>
      <c r="AD88" s="18">
        <v>182.70099999999999</v>
      </c>
      <c r="AE88" s="18">
        <v>178.31100000000001</v>
      </c>
      <c r="AF88" s="18">
        <v>179.19800000000001</v>
      </c>
    </row>
    <row r="89" spans="1:32" ht="15" x14ac:dyDescent="0.25">
      <c r="A89" s="16" t="s">
        <v>22</v>
      </c>
      <c r="B89" s="16" t="s">
        <v>42</v>
      </c>
      <c r="C89" s="19">
        <v>9273.5939999999991</v>
      </c>
      <c r="D89" s="19">
        <v>7982.8310000000001</v>
      </c>
      <c r="E89" s="19">
        <v>5002.4440000000004</v>
      </c>
      <c r="F89" s="19">
        <v>3419.7919999999999</v>
      </c>
      <c r="G89" s="19">
        <v>2725.3670000000002</v>
      </c>
      <c r="H89" s="19">
        <v>2367.75</v>
      </c>
      <c r="I89" s="19">
        <v>2371.806</v>
      </c>
      <c r="J89" s="19">
        <v>2053.8609999999999</v>
      </c>
      <c r="K89" s="19">
        <v>1877.319</v>
      </c>
      <c r="L89" s="19">
        <v>1316.231</v>
      </c>
      <c r="M89" s="19">
        <v>1157.682</v>
      </c>
      <c r="N89" s="19">
        <v>1150.19</v>
      </c>
      <c r="O89" s="19">
        <v>1170.674</v>
      </c>
      <c r="P89" s="19">
        <v>1184.086</v>
      </c>
      <c r="Q89" s="19">
        <v>1224.0350000000001</v>
      </c>
      <c r="R89" s="19">
        <v>1213.011</v>
      </c>
      <c r="S89" s="19">
        <v>1283.4639999999999</v>
      </c>
      <c r="T89" s="19">
        <v>1365.546</v>
      </c>
      <c r="U89" s="19">
        <v>1321.0650000000001</v>
      </c>
      <c r="V89" s="19">
        <v>1191.1179999999999</v>
      </c>
      <c r="W89" s="19">
        <v>1270.893</v>
      </c>
      <c r="X89" s="19">
        <v>1263.5830000000001</v>
      </c>
      <c r="Y89" s="19">
        <v>1262.048</v>
      </c>
      <c r="Z89" s="19">
        <v>1211.7190000000001</v>
      </c>
      <c r="AA89" s="19">
        <v>1208.152</v>
      </c>
      <c r="AB89" s="19">
        <v>1136.597</v>
      </c>
      <c r="AC89" s="19">
        <v>1213.567</v>
      </c>
      <c r="AD89" s="19">
        <v>1270.462</v>
      </c>
      <c r="AE89" s="19">
        <v>1252.038</v>
      </c>
      <c r="AF89" s="19">
        <v>1287.345</v>
      </c>
    </row>
    <row r="90" spans="1:32" ht="15" hidden="1" x14ac:dyDescent="0.25">
      <c r="A90" s="16" t="s">
        <v>22</v>
      </c>
      <c r="B90" s="16" t="s">
        <v>43</v>
      </c>
      <c r="C90" s="18">
        <v>432.62200000000001</v>
      </c>
      <c r="D90" s="18">
        <v>453.55599999999998</v>
      </c>
      <c r="E90" s="18">
        <v>55.822000000000003</v>
      </c>
      <c r="F90" s="18">
        <v>48.844000000000001</v>
      </c>
      <c r="G90" s="18">
        <v>34.889000000000003</v>
      </c>
      <c r="H90" s="18">
        <v>13.956</v>
      </c>
      <c r="I90" s="18">
        <v>27.911000000000001</v>
      </c>
      <c r="J90" s="18">
        <v>13.956</v>
      </c>
      <c r="K90" s="18">
        <v>13.956</v>
      </c>
      <c r="L90" s="18">
        <v>6.9779999999999998</v>
      </c>
      <c r="M90" s="18">
        <v>6.3070000000000004</v>
      </c>
      <c r="N90" s="18">
        <v>6.3070000000000004</v>
      </c>
      <c r="O90" s="18">
        <v>6.3070000000000004</v>
      </c>
      <c r="P90" s="18">
        <v>12.614000000000001</v>
      </c>
      <c r="Q90" s="18">
        <v>6.3070000000000004</v>
      </c>
      <c r="R90" s="18">
        <v>12.614000000000001</v>
      </c>
      <c r="S90" s="18">
        <v>12.614000000000001</v>
      </c>
      <c r="T90" s="18">
        <v>6.3070000000000004</v>
      </c>
      <c r="U90" s="18">
        <v>6.3070000000000004</v>
      </c>
      <c r="V90" s="18">
        <v>6.3070000000000004</v>
      </c>
      <c r="W90" s="18">
        <v>6.3070000000000004</v>
      </c>
      <c r="X90" s="18">
        <v>6.9779999999999998</v>
      </c>
      <c r="Y90" s="18">
        <v>6.9779999999999998</v>
      </c>
      <c r="Z90" s="18">
        <v>13.956</v>
      </c>
      <c r="AA90" s="18">
        <v>20.933</v>
      </c>
      <c r="AB90" s="18">
        <v>20.933</v>
      </c>
      <c r="AC90" s="18">
        <v>27.911000000000001</v>
      </c>
      <c r="AD90" s="18">
        <v>25.12</v>
      </c>
      <c r="AE90" s="18">
        <v>25.12</v>
      </c>
      <c r="AF90" s="18">
        <v>20.236000000000001</v>
      </c>
    </row>
    <row r="91" spans="1:32" ht="15" hidden="1" x14ac:dyDescent="0.25">
      <c r="A91" s="16" t="s">
        <v>22</v>
      </c>
      <c r="B91" s="16" t="s">
        <v>44</v>
      </c>
      <c r="C91" s="19">
        <v>818.25</v>
      </c>
      <c r="D91" s="17">
        <v>980</v>
      </c>
      <c r="E91" s="19">
        <v>507.5</v>
      </c>
      <c r="F91" s="19">
        <v>315.75</v>
      </c>
      <c r="G91" s="19">
        <v>335.25</v>
      </c>
      <c r="H91" s="19">
        <v>332.5</v>
      </c>
      <c r="I91" s="19">
        <v>255.25</v>
      </c>
      <c r="J91" s="19">
        <v>310.5</v>
      </c>
      <c r="K91" s="19">
        <v>266.5</v>
      </c>
      <c r="L91" s="19">
        <v>213.5</v>
      </c>
      <c r="M91" s="19">
        <v>276.25</v>
      </c>
      <c r="N91" s="19">
        <v>324.25</v>
      </c>
      <c r="O91" s="19">
        <v>324.75</v>
      </c>
      <c r="P91" s="19">
        <v>307.25</v>
      </c>
      <c r="Q91" s="19">
        <v>353.5</v>
      </c>
      <c r="R91" s="17">
        <v>331</v>
      </c>
      <c r="S91" s="17">
        <v>439</v>
      </c>
      <c r="T91" s="19">
        <v>465.25</v>
      </c>
      <c r="U91" s="19">
        <v>397.25</v>
      </c>
      <c r="V91" s="19">
        <v>314.5</v>
      </c>
      <c r="W91" s="19">
        <v>362.75</v>
      </c>
      <c r="X91" s="19">
        <v>353.5</v>
      </c>
      <c r="Y91" s="17">
        <v>321</v>
      </c>
      <c r="Z91" s="19">
        <v>297.75</v>
      </c>
      <c r="AA91" s="19">
        <v>241.75</v>
      </c>
      <c r="AB91" s="19">
        <v>242.25</v>
      </c>
      <c r="AC91" s="19">
        <v>249.5</v>
      </c>
      <c r="AD91" s="19">
        <v>253.00299999999999</v>
      </c>
      <c r="AE91" s="19">
        <v>243.24799999999999</v>
      </c>
      <c r="AF91" s="19">
        <v>240.505</v>
      </c>
    </row>
    <row r="92" spans="1:32" ht="15" hidden="1" x14ac:dyDescent="0.25">
      <c r="A92" s="16" t="s">
        <v>22</v>
      </c>
      <c r="B92" s="16" t="s">
        <v>45</v>
      </c>
      <c r="C92" s="18">
        <v>4451.5559999999996</v>
      </c>
      <c r="D92" s="18">
        <v>3158.942</v>
      </c>
      <c r="E92" s="18">
        <v>2299.067</v>
      </c>
      <c r="F92" s="18">
        <v>2114.6970000000001</v>
      </c>
      <c r="G92" s="18">
        <v>1546.7829999999999</v>
      </c>
      <c r="H92" s="18">
        <v>1322.239</v>
      </c>
      <c r="I92" s="18">
        <v>1378.4780000000001</v>
      </c>
      <c r="J92" s="18">
        <v>1060.9059999999999</v>
      </c>
      <c r="K92" s="18">
        <v>930.08600000000001</v>
      </c>
      <c r="L92" s="18">
        <v>635.30799999999999</v>
      </c>
      <c r="M92" s="18">
        <v>474.625</v>
      </c>
      <c r="N92" s="18">
        <v>391.24400000000003</v>
      </c>
      <c r="O92" s="18">
        <v>426.89400000000001</v>
      </c>
      <c r="P92" s="18">
        <v>438.77800000000002</v>
      </c>
      <c r="Q92" s="18">
        <v>474.67200000000003</v>
      </c>
      <c r="R92" s="18">
        <v>486.23099999999999</v>
      </c>
      <c r="S92" s="18">
        <v>452.46100000000001</v>
      </c>
      <c r="T92" s="18">
        <v>479.12799999999999</v>
      </c>
      <c r="U92" s="18">
        <v>491.09199999999998</v>
      </c>
      <c r="V92" s="18">
        <v>455.2</v>
      </c>
      <c r="W92" s="18">
        <v>502.97500000000002</v>
      </c>
      <c r="X92" s="18">
        <v>514.02200000000005</v>
      </c>
      <c r="Y92" s="18">
        <v>550.82000000000005</v>
      </c>
      <c r="Z92" s="18">
        <v>526.90300000000002</v>
      </c>
      <c r="AA92" s="18">
        <v>575.60699999999997</v>
      </c>
      <c r="AB92" s="18">
        <v>501.16399999999999</v>
      </c>
      <c r="AC92" s="18">
        <v>537.68299999999999</v>
      </c>
      <c r="AD92" s="18">
        <v>561.85199999999998</v>
      </c>
      <c r="AE92" s="18">
        <v>541.125</v>
      </c>
      <c r="AF92" s="18">
        <v>593.11099999999999</v>
      </c>
    </row>
    <row r="93" spans="1:32" ht="15" hidden="1" x14ac:dyDescent="0.25">
      <c r="A93" s="16" t="s">
        <v>22</v>
      </c>
      <c r="B93" s="16" t="s">
        <v>46</v>
      </c>
      <c r="C93" s="19">
        <v>51.944000000000003</v>
      </c>
      <c r="D93" s="19">
        <v>45.277999999999999</v>
      </c>
      <c r="E93" s="19">
        <v>45.277999999999999</v>
      </c>
      <c r="F93" s="19">
        <v>59.722000000000001</v>
      </c>
      <c r="G93" s="19">
        <v>78.888999999999996</v>
      </c>
      <c r="H93" s="19">
        <v>58.610999999999997</v>
      </c>
      <c r="I93" s="19">
        <v>70.278000000000006</v>
      </c>
      <c r="J93" s="19">
        <v>80.832999999999998</v>
      </c>
      <c r="K93" s="19">
        <v>100.27800000000001</v>
      </c>
      <c r="L93" s="19">
        <v>109.72199999999999</v>
      </c>
      <c r="M93" s="19">
        <v>75.555999999999997</v>
      </c>
      <c r="N93" s="19">
        <v>105.556</v>
      </c>
      <c r="O93" s="19">
        <v>116.111</v>
      </c>
      <c r="P93" s="19">
        <v>147.77799999999999</v>
      </c>
      <c r="Q93" s="19">
        <v>92.5</v>
      </c>
      <c r="R93" s="19">
        <v>73.888999999999996</v>
      </c>
      <c r="S93" s="19">
        <v>75.832999999999998</v>
      </c>
      <c r="T93" s="19">
        <v>104.444</v>
      </c>
      <c r="U93" s="19">
        <v>114.72199999999999</v>
      </c>
      <c r="V93" s="17">
        <v>130</v>
      </c>
      <c r="W93" s="19">
        <v>130.55600000000001</v>
      </c>
      <c r="X93" s="19">
        <v>145.833</v>
      </c>
      <c r="Y93" s="19">
        <v>137.77799999999999</v>
      </c>
      <c r="Z93" s="19">
        <v>135.55600000000001</v>
      </c>
      <c r="AA93" s="19">
        <v>138.61099999999999</v>
      </c>
      <c r="AB93" s="19">
        <v>126.667</v>
      </c>
      <c r="AC93" s="19">
        <v>136.38900000000001</v>
      </c>
      <c r="AD93" s="19">
        <v>171.38900000000001</v>
      </c>
      <c r="AE93" s="19">
        <v>175.833</v>
      </c>
      <c r="AF93" s="19">
        <v>175.27799999999999</v>
      </c>
    </row>
    <row r="94" spans="1:32" ht="15" hidden="1" x14ac:dyDescent="0.25">
      <c r="A94" s="16" t="s">
        <v>22</v>
      </c>
      <c r="B94" s="16" t="s">
        <v>47</v>
      </c>
      <c r="C94" s="15">
        <v>2697</v>
      </c>
      <c r="D94" s="15">
        <v>2592</v>
      </c>
      <c r="E94" s="15">
        <v>1797</v>
      </c>
      <c r="F94" s="15">
        <v>703</v>
      </c>
      <c r="G94" s="15">
        <v>574</v>
      </c>
      <c r="H94" s="15">
        <v>521</v>
      </c>
      <c r="I94" s="15">
        <v>501</v>
      </c>
      <c r="J94" s="15">
        <v>426</v>
      </c>
      <c r="K94" s="15">
        <v>414</v>
      </c>
      <c r="L94" s="15">
        <v>226</v>
      </c>
      <c r="M94" s="15">
        <v>188</v>
      </c>
      <c r="N94" s="15">
        <v>197</v>
      </c>
      <c r="O94" s="15">
        <v>188</v>
      </c>
      <c r="P94" s="15">
        <v>166</v>
      </c>
      <c r="Q94" s="15">
        <v>179</v>
      </c>
      <c r="R94" s="15">
        <v>189</v>
      </c>
      <c r="S94" s="15">
        <v>193</v>
      </c>
      <c r="T94" s="15">
        <v>202</v>
      </c>
      <c r="U94" s="15">
        <v>193</v>
      </c>
      <c r="V94" s="15">
        <v>179</v>
      </c>
      <c r="W94" s="15">
        <v>171</v>
      </c>
      <c r="X94" s="15">
        <v>164</v>
      </c>
      <c r="Y94" s="15">
        <v>179</v>
      </c>
      <c r="Z94" s="15">
        <v>171</v>
      </c>
      <c r="AA94" s="15">
        <v>177</v>
      </c>
      <c r="AB94" s="15">
        <v>188</v>
      </c>
      <c r="AC94" s="15">
        <v>202</v>
      </c>
      <c r="AD94" s="18">
        <v>200.5</v>
      </c>
      <c r="AE94" s="18">
        <v>209.6</v>
      </c>
      <c r="AF94" s="18">
        <v>211.1</v>
      </c>
    </row>
    <row r="95" spans="1:32" ht="15" x14ac:dyDescent="0.25">
      <c r="A95" s="16" t="s">
        <v>23</v>
      </c>
      <c r="B95" s="16" t="s">
        <v>42</v>
      </c>
      <c r="C95" s="19">
        <v>132.00700000000001</v>
      </c>
      <c r="D95" s="19">
        <v>144.80799999999999</v>
      </c>
      <c r="E95" s="19">
        <v>145.80799999999999</v>
      </c>
      <c r="F95" s="19">
        <v>133.00700000000001</v>
      </c>
      <c r="G95" s="19">
        <v>144.80799999999999</v>
      </c>
      <c r="H95" s="19">
        <v>132.00700000000001</v>
      </c>
      <c r="I95" s="19">
        <v>143.80799999999999</v>
      </c>
      <c r="J95" s="19">
        <v>151.61000000000001</v>
      </c>
      <c r="K95" s="19">
        <v>151.88800000000001</v>
      </c>
      <c r="L95" s="19">
        <v>175.04599999999999</v>
      </c>
      <c r="M95" s="19">
        <v>204.148</v>
      </c>
      <c r="N95" s="19">
        <v>234.21299999999999</v>
      </c>
      <c r="O95" s="19">
        <v>226.30699999999999</v>
      </c>
      <c r="P95" s="19">
        <v>247.798</v>
      </c>
      <c r="Q95" s="19">
        <v>253.13800000000001</v>
      </c>
      <c r="R95" s="19">
        <v>260.15699999999998</v>
      </c>
      <c r="S95" s="19">
        <v>270.36399999999998</v>
      </c>
      <c r="T95" s="19">
        <v>290.26</v>
      </c>
      <c r="U95" s="19">
        <v>300.78399999999999</v>
      </c>
      <c r="V95" s="19">
        <v>346.53</v>
      </c>
      <c r="W95" s="19">
        <v>340.51600000000002</v>
      </c>
      <c r="X95" s="19">
        <v>290.72699999999998</v>
      </c>
      <c r="Y95" s="19">
        <v>290.55399999999997</v>
      </c>
      <c r="Z95" s="19">
        <v>307.01600000000002</v>
      </c>
      <c r="AA95" s="19">
        <v>294.83100000000002</v>
      </c>
      <c r="AB95" s="19">
        <v>291.12200000000001</v>
      </c>
      <c r="AC95" s="19">
        <v>336.07900000000001</v>
      </c>
      <c r="AD95" s="19">
        <v>287.48899999999998</v>
      </c>
      <c r="AE95" s="19">
        <v>271.33499999999998</v>
      </c>
      <c r="AF95" s="19">
        <v>265.81700000000001</v>
      </c>
    </row>
    <row r="96" spans="1:32" ht="15" hidden="1" x14ac:dyDescent="0.25">
      <c r="A96" s="16" t="s">
        <v>23</v>
      </c>
      <c r="B96" s="16" t="s">
        <v>43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</row>
    <row r="97" spans="1:32" ht="15" hidden="1" x14ac:dyDescent="0.25">
      <c r="A97" s="16" t="s">
        <v>23</v>
      </c>
      <c r="B97" s="16" t="s">
        <v>44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9">
        <v>0.28999999999999998</v>
      </c>
      <c r="N97" s="19">
        <v>0.193</v>
      </c>
      <c r="O97" s="19">
        <v>0.188</v>
      </c>
      <c r="P97" s="19">
        <v>0.313</v>
      </c>
      <c r="Q97" s="19">
        <v>0.32900000000000001</v>
      </c>
      <c r="R97" s="19">
        <v>0.29699999999999999</v>
      </c>
      <c r="S97" s="19">
        <v>0.38900000000000001</v>
      </c>
      <c r="T97" s="19">
        <v>0.315</v>
      </c>
      <c r="U97" s="19">
        <v>0.33</v>
      </c>
      <c r="V97" s="19">
        <v>0.31</v>
      </c>
      <c r="W97" s="19">
        <v>0.373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9">
        <v>8.0000000000000002E-3</v>
      </c>
      <c r="AE97" s="19">
        <v>8.9999999999999993E-3</v>
      </c>
      <c r="AF97" s="19">
        <v>0.01</v>
      </c>
    </row>
    <row r="98" spans="1:32" ht="15" hidden="1" x14ac:dyDescent="0.25">
      <c r="A98" s="16" t="s">
        <v>23</v>
      </c>
      <c r="B98" s="16" t="s">
        <v>45</v>
      </c>
      <c r="C98" s="18">
        <v>59.006999999999998</v>
      </c>
      <c r="D98" s="18">
        <v>70.808000000000007</v>
      </c>
      <c r="E98" s="18">
        <v>70.808000000000007</v>
      </c>
      <c r="F98" s="18">
        <v>59.006999999999998</v>
      </c>
      <c r="G98" s="18">
        <v>70.808000000000007</v>
      </c>
      <c r="H98" s="18">
        <v>59.006999999999998</v>
      </c>
      <c r="I98" s="18">
        <v>70.808000000000007</v>
      </c>
      <c r="J98" s="18">
        <v>82.61</v>
      </c>
      <c r="K98" s="18">
        <v>82.61</v>
      </c>
      <c r="L98" s="18">
        <v>106.21299999999999</v>
      </c>
      <c r="M98" s="18">
        <v>168.17</v>
      </c>
      <c r="N98" s="18">
        <v>189.86099999999999</v>
      </c>
      <c r="O98" s="18">
        <v>187.93700000000001</v>
      </c>
      <c r="P98" s="18">
        <v>199.86799999999999</v>
      </c>
      <c r="Q98" s="18">
        <v>193.35400000000001</v>
      </c>
      <c r="R98" s="18">
        <v>196.13900000000001</v>
      </c>
      <c r="S98" s="18">
        <v>201.155</v>
      </c>
      <c r="T98" s="18">
        <v>215.6</v>
      </c>
      <c r="U98" s="18">
        <v>217.01599999999999</v>
      </c>
      <c r="V98" s="18">
        <v>243.53299999999999</v>
      </c>
      <c r="W98" s="18">
        <v>248.86799999999999</v>
      </c>
      <c r="X98" s="18">
        <v>197.47300000000001</v>
      </c>
      <c r="Y98" s="18">
        <v>205.42699999999999</v>
      </c>
      <c r="Z98" s="18">
        <v>225.40700000000001</v>
      </c>
      <c r="AA98" s="18">
        <v>226.06700000000001</v>
      </c>
      <c r="AB98" s="18">
        <v>225.1</v>
      </c>
      <c r="AC98" s="18">
        <v>264.89400000000001</v>
      </c>
      <c r="AD98" s="18">
        <v>211.87</v>
      </c>
      <c r="AE98" s="18">
        <v>189.18799999999999</v>
      </c>
      <c r="AF98" s="18">
        <v>207.52699999999999</v>
      </c>
    </row>
    <row r="99" spans="1:32" ht="15" hidden="1" x14ac:dyDescent="0.25">
      <c r="A99" s="16" t="s">
        <v>23</v>
      </c>
      <c r="B99" s="16" t="s">
        <v>46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9">
        <v>0.27800000000000002</v>
      </c>
      <c r="L99" s="19">
        <v>0.83299999999999996</v>
      </c>
      <c r="M99" s="19">
        <v>2.085</v>
      </c>
      <c r="N99" s="19">
        <v>5.3810000000000002</v>
      </c>
      <c r="O99" s="19">
        <v>6.9039999999999999</v>
      </c>
      <c r="P99" s="19">
        <v>14.095000000000001</v>
      </c>
      <c r="Q99" s="19">
        <v>21.946000000000002</v>
      </c>
      <c r="R99" s="19">
        <v>31.744</v>
      </c>
      <c r="S99" s="19">
        <v>38.831000000000003</v>
      </c>
      <c r="T99" s="19">
        <v>44.606000000000002</v>
      </c>
      <c r="U99" s="19">
        <v>53.831000000000003</v>
      </c>
      <c r="V99" s="19">
        <v>66.012</v>
      </c>
      <c r="W99" s="19">
        <v>51.963000000000001</v>
      </c>
      <c r="X99" s="19">
        <v>46.911000000000001</v>
      </c>
      <c r="Y99" s="19">
        <v>47.252000000000002</v>
      </c>
      <c r="Z99" s="19">
        <v>41.841999999999999</v>
      </c>
      <c r="AA99" s="19">
        <v>29.991</v>
      </c>
      <c r="AB99" s="19">
        <v>29.21</v>
      </c>
      <c r="AC99" s="19">
        <v>36.911000000000001</v>
      </c>
      <c r="AD99" s="19">
        <v>42.454999999999998</v>
      </c>
      <c r="AE99" s="19">
        <v>51.015000000000001</v>
      </c>
      <c r="AF99" s="19">
        <v>27.242999999999999</v>
      </c>
    </row>
    <row r="100" spans="1:32" ht="15" hidden="1" x14ac:dyDescent="0.25">
      <c r="A100" s="16" t="s">
        <v>23</v>
      </c>
      <c r="B100" s="16" t="s">
        <v>47</v>
      </c>
      <c r="C100" s="15">
        <v>73</v>
      </c>
      <c r="D100" s="15">
        <v>74</v>
      </c>
      <c r="E100" s="15">
        <v>75</v>
      </c>
      <c r="F100" s="15">
        <v>74</v>
      </c>
      <c r="G100" s="15">
        <v>74</v>
      </c>
      <c r="H100" s="15">
        <v>73</v>
      </c>
      <c r="I100" s="15">
        <v>73</v>
      </c>
      <c r="J100" s="15">
        <v>69</v>
      </c>
      <c r="K100" s="15">
        <v>69</v>
      </c>
      <c r="L100" s="15">
        <v>68</v>
      </c>
      <c r="M100" s="18">
        <v>33.603000000000002</v>
      </c>
      <c r="N100" s="18">
        <v>38.779000000000003</v>
      </c>
      <c r="O100" s="18">
        <v>31.277999999999999</v>
      </c>
      <c r="P100" s="18">
        <v>33.521000000000001</v>
      </c>
      <c r="Q100" s="18">
        <v>37.509</v>
      </c>
      <c r="R100" s="18">
        <v>31.978000000000002</v>
      </c>
      <c r="S100" s="18">
        <v>29.99</v>
      </c>
      <c r="T100" s="18">
        <v>29.74</v>
      </c>
      <c r="U100" s="18">
        <v>29.608000000000001</v>
      </c>
      <c r="V100" s="18">
        <v>36.673999999999999</v>
      </c>
      <c r="W100" s="18">
        <v>39.311999999999998</v>
      </c>
      <c r="X100" s="18">
        <v>46.344000000000001</v>
      </c>
      <c r="Y100" s="18">
        <v>37.875</v>
      </c>
      <c r="Z100" s="18">
        <v>39.768000000000001</v>
      </c>
      <c r="AA100" s="18">
        <v>38.771999999999998</v>
      </c>
      <c r="AB100" s="18">
        <v>36.811999999999998</v>
      </c>
      <c r="AC100" s="18">
        <v>34.274000000000001</v>
      </c>
      <c r="AD100" s="18">
        <v>33.155000000000001</v>
      </c>
      <c r="AE100" s="18">
        <v>31.123000000000001</v>
      </c>
      <c r="AF100" s="18">
        <v>31.036999999999999</v>
      </c>
    </row>
    <row r="101" spans="1:32" ht="15" x14ac:dyDescent="0.25">
      <c r="A101" s="16" t="s">
        <v>24</v>
      </c>
      <c r="B101" s="16" t="s">
        <v>42</v>
      </c>
      <c r="C101" s="19">
        <v>13223.902</v>
      </c>
      <c r="D101" s="19">
        <v>11161.589</v>
      </c>
      <c r="E101" s="19">
        <v>8811.2939999999999</v>
      </c>
      <c r="F101" s="19">
        <v>7809.8059999999996</v>
      </c>
      <c r="G101" s="19">
        <v>7948.9889999999996</v>
      </c>
      <c r="H101" s="19">
        <v>7726.3980000000001</v>
      </c>
      <c r="I101" s="19">
        <v>8261.4330000000009</v>
      </c>
      <c r="J101" s="19">
        <v>8058.6570000000002</v>
      </c>
      <c r="K101" s="19">
        <v>8258.1029999999992</v>
      </c>
      <c r="L101" s="19">
        <v>8403.634</v>
      </c>
      <c r="M101" s="19">
        <v>7794.6629999999996</v>
      </c>
      <c r="N101" s="19">
        <v>7360.4939999999997</v>
      </c>
      <c r="O101" s="19">
        <v>7603.5469999999996</v>
      </c>
      <c r="P101" s="19">
        <v>7166.076</v>
      </c>
      <c r="Q101" s="19">
        <v>6822.6279999999997</v>
      </c>
      <c r="R101" s="19">
        <v>6518.8490000000002</v>
      </c>
      <c r="S101" s="19">
        <v>6400.9110000000001</v>
      </c>
      <c r="T101" s="19">
        <v>5795.9530000000004</v>
      </c>
      <c r="U101" s="19">
        <v>6126.1940000000004</v>
      </c>
      <c r="V101" s="19">
        <v>5132.2</v>
      </c>
      <c r="W101" s="19">
        <v>5669.2309999999998</v>
      </c>
      <c r="X101" s="19">
        <v>5612.9780000000001</v>
      </c>
      <c r="Y101" s="19">
        <v>4631.4309999999996</v>
      </c>
      <c r="Z101" s="19">
        <v>6057.5420000000004</v>
      </c>
      <c r="AA101" s="19">
        <v>6897.25</v>
      </c>
      <c r="AB101" s="19">
        <v>6704.4579999999996</v>
      </c>
      <c r="AC101" s="19">
        <v>7533.8509999999997</v>
      </c>
      <c r="AD101" s="19">
        <v>7075.64</v>
      </c>
      <c r="AE101" s="19">
        <v>7526.7039999999997</v>
      </c>
      <c r="AF101" s="19">
        <v>7852.1689999999999</v>
      </c>
    </row>
    <row r="102" spans="1:32" ht="15" hidden="1" x14ac:dyDescent="0.25">
      <c r="A102" s="16" t="s">
        <v>24</v>
      </c>
      <c r="B102" s="16" t="s">
        <v>43</v>
      </c>
      <c r="C102" s="18">
        <v>270.92899999999997</v>
      </c>
      <c r="D102" s="18">
        <v>176.06100000000001</v>
      </c>
      <c r="E102" s="18">
        <v>160.6</v>
      </c>
      <c r="F102" s="18">
        <v>254.834</v>
      </c>
      <c r="G102" s="18">
        <v>297.43400000000003</v>
      </c>
      <c r="H102" s="18">
        <v>464.12</v>
      </c>
      <c r="I102" s="18">
        <v>313.46100000000001</v>
      </c>
      <c r="J102" s="18">
        <v>305.46300000000002</v>
      </c>
      <c r="K102" s="18">
        <v>176.714</v>
      </c>
      <c r="L102" s="18">
        <v>278.55099999999999</v>
      </c>
      <c r="M102" s="18">
        <v>312.91300000000001</v>
      </c>
      <c r="N102" s="18">
        <v>240.911</v>
      </c>
      <c r="O102" s="18">
        <v>209.881</v>
      </c>
      <c r="P102" s="18">
        <v>198.964</v>
      </c>
      <c r="Q102" s="18">
        <v>57.017000000000003</v>
      </c>
      <c r="R102" s="18">
        <v>49.265000000000001</v>
      </c>
      <c r="S102" s="18">
        <v>35.633000000000003</v>
      </c>
      <c r="T102" s="18">
        <v>36.453000000000003</v>
      </c>
      <c r="U102" s="18">
        <v>26.667000000000002</v>
      </c>
      <c r="V102" s="18">
        <v>9.6720000000000006</v>
      </c>
      <c r="W102" s="18">
        <v>4.7859999999999996</v>
      </c>
      <c r="X102" s="18">
        <v>6.7</v>
      </c>
      <c r="Y102" s="18">
        <v>4.9580000000000002</v>
      </c>
      <c r="Z102" s="18">
        <v>10.958</v>
      </c>
      <c r="AA102" s="15">
        <v>0</v>
      </c>
      <c r="AB102" s="18">
        <v>5.2080000000000002</v>
      </c>
      <c r="AC102" s="18">
        <v>5.0460000000000003</v>
      </c>
      <c r="AD102" s="18">
        <v>3.4630000000000001</v>
      </c>
      <c r="AE102" s="18">
        <v>10.348000000000001</v>
      </c>
      <c r="AF102" s="18">
        <v>17.018999999999998</v>
      </c>
    </row>
    <row r="103" spans="1:32" ht="15" hidden="1" x14ac:dyDescent="0.25">
      <c r="A103" s="16" t="s">
        <v>24</v>
      </c>
      <c r="B103" s="16" t="s">
        <v>44</v>
      </c>
      <c r="C103" s="19">
        <v>2163.25</v>
      </c>
      <c r="D103" s="19">
        <v>2253.25</v>
      </c>
      <c r="E103" s="19">
        <v>1585.5</v>
      </c>
      <c r="F103" s="17">
        <v>1394</v>
      </c>
      <c r="G103" s="17">
        <v>1608</v>
      </c>
      <c r="H103" s="19">
        <v>1716.5</v>
      </c>
      <c r="I103" s="19">
        <v>2457.75</v>
      </c>
      <c r="J103" s="19">
        <v>2437.75</v>
      </c>
      <c r="K103" s="19">
        <v>2445.75</v>
      </c>
      <c r="L103" s="19">
        <v>2597.25</v>
      </c>
      <c r="M103" s="19">
        <v>2271.5</v>
      </c>
      <c r="N103" s="19">
        <v>2529.5</v>
      </c>
      <c r="O103" s="19">
        <v>2554.75</v>
      </c>
      <c r="P103" s="19">
        <v>2347.75</v>
      </c>
      <c r="Q103" s="17">
        <v>2484</v>
      </c>
      <c r="R103" s="19">
        <v>2556.75</v>
      </c>
      <c r="S103" s="19">
        <v>2254.5</v>
      </c>
      <c r="T103" s="17">
        <v>1766</v>
      </c>
      <c r="U103" s="19">
        <v>1932.25</v>
      </c>
      <c r="V103" s="19">
        <v>1445.25</v>
      </c>
      <c r="W103" s="19">
        <v>1435.5</v>
      </c>
      <c r="X103" s="19">
        <v>1444.5</v>
      </c>
      <c r="Y103" s="17">
        <v>1096</v>
      </c>
      <c r="Z103" s="19">
        <v>1230.75</v>
      </c>
      <c r="AA103" s="19">
        <v>1702.25</v>
      </c>
      <c r="AB103" s="19">
        <v>1280.75</v>
      </c>
      <c r="AC103" s="19">
        <v>1727.155</v>
      </c>
      <c r="AD103" s="19">
        <v>1423.75</v>
      </c>
      <c r="AE103" s="19">
        <v>1259.5</v>
      </c>
      <c r="AF103" s="19">
        <v>1505.75</v>
      </c>
    </row>
    <row r="104" spans="1:32" ht="15" hidden="1" x14ac:dyDescent="0.25">
      <c r="A104" s="16" t="s">
        <v>24</v>
      </c>
      <c r="B104" s="16" t="s">
        <v>45</v>
      </c>
      <c r="C104" s="18">
        <v>7858.8890000000001</v>
      </c>
      <c r="D104" s="18">
        <v>6105.3890000000001</v>
      </c>
      <c r="E104" s="18">
        <v>4728.4719999999998</v>
      </c>
      <c r="F104" s="18">
        <v>4310.6940000000004</v>
      </c>
      <c r="G104" s="18">
        <v>4394.9440000000004</v>
      </c>
      <c r="H104" s="18">
        <v>3906.5</v>
      </c>
      <c r="I104" s="18">
        <v>4075.3890000000001</v>
      </c>
      <c r="J104" s="18">
        <v>4050.2779999999998</v>
      </c>
      <c r="K104" s="18">
        <v>4265.9719999999998</v>
      </c>
      <c r="L104" s="18">
        <v>4180.2219999999998</v>
      </c>
      <c r="M104" s="18">
        <v>3937.75</v>
      </c>
      <c r="N104" s="18">
        <v>3304.194</v>
      </c>
      <c r="O104" s="18">
        <v>3450.4169999999999</v>
      </c>
      <c r="P104" s="18">
        <v>3234.4720000000002</v>
      </c>
      <c r="Q104" s="18">
        <v>2937.944</v>
      </c>
      <c r="R104" s="18">
        <v>2699.7779999999998</v>
      </c>
      <c r="S104" s="18">
        <v>2922.2779999999998</v>
      </c>
      <c r="T104" s="18">
        <v>2750.7779999999998</v>
      </c>
      <c r="U104" s="18">
        <v>2940.7220000000002</v>
      </c>
      <c r="V104" s="15">
        <v>2589</v>
      </c>
      <c r="W104" s="18">
        <v>3161.5</v>
      </c>
      <c r="X104" s="18">
        <v>3082.6109999999999</v>
      </c>
      <c r="Y104" s="18">
        <v>2427.556</v>
      </c>
      <c r="Z104" s="18">
        <v>3854.7779999999998</v>
      </c>
      <c r="AA104" s="18">
        <v>3876.7220000000002</v>
      </c>
      <c r="AB104" s="18">
        <v>4056.444</v>
      </c>
      <c r="AC104" s="18">
        <v>4340.0940000000001</v>
      </c>
      <c r="AD104" s="18">
        <v>4153.9830000000002</v>
      </c>
      <c r="AE104" s="18">
        <v>4615.1329999999998</v>
      </c>
      <c r="AF104" s="18">
        <v>4666.3999999999996</v>
      </c>
    </row>
    <row r="105" spans="1:32" ht="15" hidden="1" x14ac:dyDescent="0.25">
      <c r="A105" s="16" t="s">
        <v>24</v>
      </c>
      <c r="B105" s="16" t="s">
        <v>46</v>
      </c>
      <c r="C105" s="19">
        <v>130.27799999999999</v>
      </c>
      <c r="D105" s="19">
        <v>341.66699999999997</v>
      </c>
      <c r="E105" s="19">
        <v>378.61099999999999</v>
      </c>
      <c r="F105" s="19">
        <v>466.38900000000001</v>
      </c>
      <c r="G105" s="19">
        <v>406.11099999999999</v>
      </c>
      <c r="H105" s="19">
        <v>390.55599999999998</v>
      </c>
      <c r="I105" s="19">
        <v>384.44400000000002</v>
      </c>
      <c r="J105" s="19">
        <v>371.94400000000002</v>
      </c>
      <c r="K105" s="19">
        <v>371.66699999999997</v>
      </c>
      <c r="L105" s="19">
        <v>343.61099999999999</v>
      </c>
      <c r="M105" s="19">
        <v>316.11099999999999</v>
      </c>
      <c r="N105" s="19">
        <v>318.33300000000003</v>
      </c>
      <c r="O105" s="19">
        <v>333.33300000000003</v>
      </c>
      <c r="P105" s="19">
        <v>324.44400000000002</v>
      </c>
      <c r="Q105" s="19">
        <v>267.77800000000002</v>
      </c>
      <c r="R105" s="19">
        <v>285.27800000000002</v>
      </c>
      <c r="S105" s="19">
        <v>290.27800000000002</v>
      </c>
      <c r="T105" s="19">
        <v>293.05599999999998</v>
      </c>
      <c r="U105" s="19">
        <v>283.61099999999999</v>
      </c>
      <c r="V105" s="19">
        <v>303.33300000000003</v>
      </c>
      <c r="W105" s="19">
        <v>311.94400000000002</v>
      </c>
      <c r="X105" s="19">
        <v>316.94400000000002</v>
      </c>
      <c r="Y105" s="19">
        <v>324.02800000000002</v>
      </c>
      <c r="Z105" s="19">
        <v>250.55600000000001</v>
      </c>
      <c r="AA105" s="19">
        <v>511.11099999999999</v>
      </c>
      <c r="AB105" s="19">
        <v>502.77800000000002</v>
      </c>
      <c r="AC105" s="19">
        <v>571.38900000000001</v>
      </c>
      <c r="AD105" s="19">
        <v>599.72199999999998</v>
      </c>
      <c r="AE105" s="19">
        <v>655.55600000000004</v>
      </c>
      <c r="AF105" s="19">
        <v>645.55600000000004</v>
      </c>
    </row>
    <row r="106" spans="1:32" ht="15" hidden="1" x14ac:dyDescent="0.25">
      <c r="A106" s="16" t="s">
        <v>24</v>
      </c>
      <c r="B106" s="16" t="s">
        <v>47</v>
      </c>
      <c r="C106" s="15">
        <v>1930</v>
      </c>
      <c r="D106" s="15">
        <v>1783</v>
      </c>
      <c r="E106" s="15">
        <v>1487</v>
      </c>
      <c r="F106" s="15">
        <v>1315</v>
      </c>
      <c r="G106" s="15">
        <v>1220</v>
      </c>
      <c r="H106" s="15">
        <v>1224</v>
      </c>
      <c r="I106" s="15">
        <v>979</v>
      </c>
      <c r="J106" s="15">
        <v>841</v>
      </c>
      <c r="K106" s="15">
        <v>998</v>
      </c>
      <c r="L106" s="15">
        <v>1004</v>
      </c>
      <c r="M106" s="15">
        <v>955</v>
      </c>
      <c r="N106" s="15">
        <v>962</v>
      </c>
      <c r="O106" s="15">
        <v>1051</v>
      </c>
      <c r="P106" s="15">
        <v>1056</v>
      </c>
      <c r="Q106" s="15">
        <v>1072</v>
      </c>
      <c r="R106" s="15">
        <v>925</v>
      </c>
      <c r="S106" s="15">
        <v>896</v>
      </c>
      <c r="T106" s="15">
        <v>948</v>
      </c>
      <c r="U106" s="15">
        <v>941</v>
      </c>
      <c r="V106" s="15">
        <v>783</v>
      </c>
      <c r="W106" s="15">
        <v>753</v>
      </c>
      <c r="X106" s="15">
        <v>760</v>
      </c>
      <c r="Y106" s="15">
        <v>775</v>
      </c>
      <c r="Z106" s="15">
        <v>708</v>
      </c>
      <c r="AA106" s="15">
        <v>803</v>
      </c>
      <c r="AB106" s="15">
        <v>854</v>
      </c>
      <c r="AC106" s="15">
        <v>886</v>
      </c>
      <c r="AD106" s="15">
        <v>890</v>
      </c>
      <c r="AE106" s="15">
        <v>982</v>
      </c>
      <c r="AF106" s="15">
        <v>1013</v>
      </c>
    </row>
    <row r="107" spans="1:32" ht="15" x14ac:dyDescent="0.25">
      <c r="A107" s="16" t="s">
        <v>25</v>
      </c>
      <c r="B107" s="16" t="s">
        <v>42</v>
      </c>
      <c r="C107" s="19">
        <v>43798.243999999999</v>
      </c>
      <c r="D107" s="19">
        <v>49141.247000000003</v>
      </c>
      <c r="E107" s="19">
        <v>48363.148000000001</v>
      </c>
      <c r="F107" s="19">
        <v>50668.641000000003</v>
      </c>
      <c r="G107" s="19">
        <v>48443.788</v>
      </c>
      <c r="H107" s="19">
        <v>48975.432000000001</v>
      </c>
      <c r="I107" s="19">
        <v>54112.917999999998</v>
      </c>
      <c r="J107" s="19">
        <v>48015.39</v>
      </c>
      <c r="K107" s="19">
        <v>47899.667000000001</v>
      </c>
      <c r="L107" s="19">
        <v>47079.707999999999</v>
      </c>
      <c r="M107" s="19">
        <v>47524.478000000003</v>
      </c>
      <c r="N107" s="19">
        <v>46439.7</v>
      </c>
      <c r="O107" s="19">
        <v>43396.072999999997</v>
      </c>
      <c r="P107" s="19">
        <v>43362.966</v>
      </c>
      <c r="Q107" s="19">
        <v>43857.99</v>
      </c>
      <c r="R107" s="19">
        <v>45122.656999999999</v>
      </c>
      <c r="S107" s="19">
        <v>39913.396000000001</v>
      </c>
      <c r="T107" s="19">
        <v>40303.563000000002</v>
      </c>
      <c r="U107" s="19">
        <v>40850.813000000002</v>
      </c>
      <c r="V107" s="19">
        <v>41026.788</v>
      </c>
      <c r="W107" s="19">
        <v>46740.571000000004</v>
      </c>
      <c r="X107" s="19">
        <v>41887.817999999999</v>
      </c>
      <c r="Y107" s="19">
        <v>42822.584000000003</v>
      </c>
      <c r="Z107" s="19">
        <v>42929.773999999998</v>
      </c>
      <c r="AA107" s="19">
        <v>39433.665999999997</v>
      </c>
      <c r="AB107" s="19">
        <v>42017.523000000001</v>
      </c>
      <c r="AC107" s="19">
        <v>42427.781000000003</v>
      </c>
      <c r="AD107" s="19">
        <v>42517.677000000003</v>
      </c>
      <c r="AE107" s="19">
        <v>45099.654000000002</v>
      </c>
      <c r="AF107" s="19">
        <v>46149.258000000002</v>
      </c>
    </row>
    <row r="108" spans="1:32" ht="15" hidden="1" x14ac:dyDescent="0.25">
      <c r="A108" s="16" t="s">
        <v>25</v>
      </c>
      <c r="B108" s="16" t="s">
        <v>43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</row>
    <row r="109" spans="1:32" ht="15" hidden="1" x14ac:dyDescent="0.25">
      <c r="A109" s="16" t="s">
        <v>25</v>
      </c>
      <c r="B109" s="16" t="s">
        <v>44</v>
      </c>
      <c r="C109" s="19">
        <v>35538.881999999998</v>
      </c>
      <c r="D109" s="19">
        <v>40247.616000000002</v>
      </c>
      <c r="E109" s="19">
        <v>39082.120000000003</v>
      </c>
      <c r="F109" s="19">
        <v>40822.614000000001</v>
      </c>
      <c r="G109" s="19">
        <v>37830.874000000003</v>
      </c>
      <c r="H109" s="19">
        <v>37751.624000000003</v>
      </c>
      <c r="I109" s="19">
        <v>41989.36</v>
      </c>
      <c r="J109" s="19">
        <v>35467.631999999998</v>
      </c>
      <c r="K109" s="19">
        <v>34885.633999999998</v>
      </c>
      <c r="L109" s="19">
        <v>33754.387999999999</v>
      </c>
      <c r="M109" s="19">
        <v>34382.135000000002</v>
      </c>
      <c r="N109" s="19">
        <v>33415.389000000003</v>
      </c>
      <c r="O109" s="19">
        <v>31089.146000000001</v>
      </c>
      <c r="P109" s="19">
        <v>31180.646000000001</v>
      </c>
      <c r="Q109" s="19">
        <v>31760.894</v>
      </c>
      <c r="R109" s="19">
        <v>32172.393</v>
      </c>
      <c r="S109" s="19">
        <v>27105.16</v>
      </c>
      <c r="T109" s="19">
        <v>27073.91</v>
      </c>
      <c r="U109" s="19">
        <v>27567.407999999999</v>
      </c>
      <c r="V109" s="19">
        <v>27254.159</v>
      </c>
      <c r="W109" s="19">
        <v>32778.391000000003</v>
      </c>
      <c r="X109" s="19">
        <v>28019.406999999999</v>
      </c>
      <c r="Y109" s="19">
        <v>28593.904999999999</v>
      </c>
      <c r="Z109" s="19">
        <v>27873.656999999999</v>
      </c>
      <c r="AA109" s="19">
        <v>24090.42</v>
      </c>
      <c r="AB109" s="19">
        <v>24936.442999999999</v>
      </c>
      <c r="AC109" s="19">
        <v>25485.876</v>
      </c>
      <c r="AD109" s="19">
        <v>24891.475999999999</v>
      </c>
      <c r="AE109" s="19">
        <v>25884.215</v>
      </c>
      <c r="AF109" s="19">
        <v>24936.359</v>
      </c>
    </row>
    <row r="110" spans="1:32" ht="15" hidden="1" x14ac:dyDescent="0.25">
      <c r="A110" s="16" t="s">
        <v>25</v>
      </c>
      <c r="B110" s="16" t="s">
        <v>45</v>
      </c>
      <c r="C110" s="18">
        <v>5085.6959999999999</v>
      </c>
      <c r="D110" s="18">
        <v>5054.7420000000002</v>
      </c>
      <c r="E110" s="18">
        <v>4919.0829999999996</v>
      </c>
      <c r="F110" s="18">
        <v>4919.6930000000002</v>
      </c>
      <c r="G110" s="18">
        <v>4956.1369999999997</v>
      </c>
      <c r="H110" s="18">
        <v>5132.8630000000003</v>
      </c>
      <c r="I110" s="18">
        <v>4831.3909999999996</v>
      </c>
      <c r="J110" s="18">
        <v>4430.8130000000001</v>
      </c>
      <c r="K110" s="18">
        <v>4431.9780000000001</v>
      </c>
      <c r="L110" s="18">
        <v>4666.7640000000001</v>
      </c>
      <c r="M110" s="18">
        <v>4789.3980000000001</v>
      </c>
      <c r="N110" s="18">
        <v>4767.2</v>
      </c>
      <c r="O110" s="18">
        <v>4549.3710000000001</v>
      </c>
      <c r="P110" s="18">
        <v>4523.098</v>
      </c>
      <c r="Q110" s="18">
        <v>4380.5959999999995</v>
      </c>
      <c r="R110" s="18">
        <v>4547.0420000000004</v>
      </c>
      <c r="S110" s="18">
        <v>4463.2370000000001</v>
      </c>
      <c r="T110" s="18">
        <v>4499.1530000000002</v>
      </c>
      <c r="U110" s="18">
        <v>4435.96</v>
      </c>
      <c r="V110" s="18">
        <v>4386.8509999999997</v>
      </c>
      <c r="W110" s="18">
        <v>4569.0690000000004</v>
      </c>
      <c r="X110" s="18">
        <v>4588.6329999999998</v>
      </c>
      <c r="Y110" s="18">
        <v>4251.5240000000003</v>
      </c>
      <c r="Z110" s="18">
        <v>4480.6329999999998</v>
      </c>
      <c r="AA110" s="18">
        <v>4223.643</v>
      </c>
      <c r="AB110" s="18">
        <v>4924.5129999999999</v>
      </c>
      <c r="AC110" s="18">
        <v>4608.3649999999998</v>
      </c>
      <c r="AD110" s="18">
        <v>4423.2420000000002</v>
      </c>
      <c r="AE110" s="18">
        <v>4294.857</v>
      </c>
      <c r="AF110" s="18">
        <v>4844.1080000000002</v>
      </c>
    </row>
    <row r="111" spans="1:32" ht="15" hidden="1" x14ac:dyDescent="0.25">
      <c r="A111" s="16" t="s">
        <v>25</v>
      </c>
      <c r="B111" s="16" t="s">
        <v>46</v>
      </c>
      <c r="C111" s="19">
        <v>24.167000000000002</v>
      </c>
      <c r="D111" s="19">
        <v>24.167000000000002</v>
      </c>
      <c r="E111" s="19">
        <v>24.443999999999999</v>
      </c>
      <c r="F111" s="17">
        <v>25</v>
      </c>
      <c r="G111" s="19">
        <v>25.277999999999999</v>
      </c>
      <c r="H111" s="19">
        <v>25.832999999999998</v>
      </c>
      <c r="I111" s="19">
        <v>26.111000000000001</v>
      </c>
      <c r="J111" s="19">
        <v>26.667000000000002</v>
      </c>
      <c r="K111" s="19">
        <v>26.388999999999999</v>
      </c>
      <c r="L111" s="19">
        <v>26.111000000000001</v>
      </c>
      <c r="M111" s="19">
        <v>25.832999999999998</v>
      </c>
      <c r="N111" s="19">
        <v>25.556000000000001</v>
      </c>
      <c r="O111" s="19">
        <v>25.277999999999999</v>
      </c>
      <c r="P111" s="19">
        <v>25.277999999999999</v>
      </c>
      <c r="Q111" s="17">
        <v>25</v>
      </c>
      <c r="R111" s="19">
        <v>77.221999999999994</v>
      </c>
      <c r="S111" s="19">
        <v>242.22200000000001</v>
      </c>
      <c r="T111" s="19">
        <v>399.72199999999998</v>
      </c>
      <c r="U111" s="19">
        <v>586.38900000000001</v>
      </c>
      <c r="V111" s="19">
        <v>763.61099999999999</v>
      </c>
      <c r="W111" s="19">
        <v>941.11099999999999</v>
      </c>
      <c r="X111" s="19">
        <v>970.83299999999997</v>
      </c>
      <c r="Y111" s="19">
        <v>1280.8330000000001</v>
      </c>
      <c r="Z111" s="19">
        <v>1526.1110000000001</v>
      </c>
      <c r="AA111" s="19">
        <v>1783.6110000000001</v>
      </c>
      <c r="AB111" s="19">
        <v>2204.3440000000001</v>
      </c>
      <c r="AC111" s="19">
        <v>2363.8890000000001</v>
      </c>
      <c r="AD111" s="19">
        <v>2623.886</v>
      </c>
      <c r="AE111" s="19">
        <v>3176.0219999999999</v>
      </c>
      <c r="AF111" s="19">
        <v>3978.241</v>
      </c>
    </row>
    <row r="112" spans="1:32" ht="15" hidden="1" x14ac:dyDescent="0.25">
      <c r="A112" s="16" t="s">
        <v>25</v>
      </c>
      <c r="B112" s="16" t="s">
        <v>47</v>
      </c>
      <c r="C112" s="15">
        <v>2622</v>
      </c>
      <c r="D112" s="15">
        <v>3085</v>
      </c>
      <c r="E112" s="15">
        <v>3300</v>
      </c>
      <c r="F112" s="15">
        <v>3433</v>
      </c>
      <c r="G112" s="15">
        <v>3759</v>
      </c>
      <c r="H112" s="15">
        <v>3739</v>
      </c>
      <c r="I112" s="15">
        <v>3918</v>
      </c>
      <c r="J112" s="15">
        <v>4015</v>
      </c>
      <c r="K112" s="15">
        <v>4064</v>
      </c>
      <c r="L112" s="15">
        <v>4328</v>
      </c>
      <c r="M112" s="15">
        <v>4201</v>
      </c>
      <c r="N112" s="15">
        <v>4326</v>
      </c>
      <c r="O112" s="15">
        <v>4277</v>
      </c>
      <c r="P112" s="15">
        <v>4612</v>
      </c>
      <c r="Q112" s="15">
        <v>5109</v>
      </c>
      <c r="R112" s="15">
        <v>5751</v>
      </c>
      <c r="S112" s="15">
        <v>5745</v>
      </c>
      <c r="T112" s="15">
        <v>6298</v>
      </c>
      <c r="U112" s="15">
        <v>6528</v>
      </c>
      <c r="V112" s="15">
        <v>7083</v>
      </c>
      <c r="W112" s="15">
        <v>6927</v>
      </c>
      <c r="X112" s="15">
        <v>6962</v>
      </c>
      <c r="Y112" s="18">
        <v>7449.0990000000002</v>
      </c>
      <c r="Z112" s="18">
        <v>7886.5950000000003</v>
      </c>
      <c r="AA112" s="18">
        <v>8173.2139999999999</v>
      </c>
      <c r="AB112" s="15">
        <v>8980</v>
      </c>
      <c r="AC112" s="18">
        <v>8941.8729999999996</v>
      </c>
      <c r="AD112" s="18">
        <v>9551.4940000000006</v>
      </c>
      <c r="AE112" s="18">
        <v>10800.203</v>
      </c>
      <c r="AF112" s="18">
        <v>11446.236999999999</v>
      </c>
    </row>
    <row r="113" spans="1:32" ht="15" x14ac:dyDescent="0.25">
      <c r="A113" s="16" t="s">
        <v>26</v>
      </c>
      <c r="B113" s="16" t="s">
        <v>42</v>
      </c>
      <c r="C113" s="19">
        <v>6812.0780000000004</v>
      </c>
      <c r="D113" s="19">
        <v>6876.4260000000004</v>
      </c>
      <c r="E113" s="19">
        <v>6666.0290000000005</v>
      </c>
      <c r="F113" s="19">
        <v>6359.9070000000002</v>
      </c>
      <c r="G113" s="19">
        <v>5977.3829999999998</v>
      </c>
      <c r="H113" s="19">
        <v>6276.6620000000003</v>
      </c>
      <c r="I113" s="19">
        <v>6536.125</v>
      </c>
      <c r="J113" s="19">
        <v>6544.7280000000001</v>
      </c>
      <c r="K113" s="19">
        <v>6464.4340000000002</v>
      </c>
      <c r="L113" s="19">
        <v>6357.1869999999999</v>
      </c>
      <c r="M113" s="19">
        <v>6140.6639999999998</v>
      </c>
      <c r="N113" s="19">
        <v>6327.9790000000003</v>
      </c>
      <c r="O113" s="19">
        <v>6136.68</v>
      </c>
      <c r="P113" s="19">
        <v>6297.0590000000002</v>
      </c>
      <c r="Q113" s="19">
        <v>6378.5569999999998</v>
      </c>
      <c r="R113" s="19">
        <v>6125.2650000000003</v>
      </c>
      <c r="S113" s="19">
        <v>6082.1270000000004</v>
      </c>
      <c r="T113" s="19">
        <v>5982.9219999999996</v>
      </c>
      <c r="U113" s="19">
        <v>6058.9930000000004</v>
      </c>
      <c r="V113" s="19">
        <v>5965.6440000000002</v>
      </c>
      <c r="W113" s="19">
        <v>6205.9740000000002</v>
      </c>
      <c r="X113" s="19">
        <v>6012.7380000000003</v>
      </c>
      <c r="Y113" s="19">
        <v>6095.2950000000001</v>
      </c>
      <c r="Z113" s="19">
        <v>6367.5550000000003</v>
      </c>
      <c r="AA113" s="19">
        <v>6133.8819999999996</v>
      </c>
      <c r="AB113" s="19">
        <v>6211.1629999999996</v>
      </c>
      <c r="AC113" s="19">
        <v>6352.1030000000001</v>
      </c>
      <c r="AD113" s="19">
        <v>6429.3720000000003</v>
      </c>
      <c r="AE113" s="19">
        <v>6163.8220000000001</v>
      </c>
      <c r="AF113" s="19">
        <v>6064.723</v>
      </c>
    </row>
    <row r="114" spans="1:32" ht="15" hidden="1" x14ac:dyDescent="0.25">
      <c r="A114" s="16" t="s">
        <v>26</v>
      </c>
      <c r="B114" s="16" t="s">
        <v>43</v>
      </c>
      <c r="C114" s="18">
        <v>156.38900000000001</v>
      </c>
      <c r="D114" s="18">
        <v>177.583</v>
      </c>
      <c r="E114" s="18">
        <v>158.94399999999999</v>
      </c>
      <c r="F114" s="18">
        <v>129.833</v>
      </c>
      <c r="G114" s="18">
        <v>116.556</v>
      </c>
      <c r="H114" s="18">
        <v>111.056</v>
      </c>
      <c r="I114" s="18">
        <v>102.556</v>
      </c>
      <c r="J114" s="18">
        <v>81.528000000000006</v>
      </c>
      <c r="K114" s="18">
        <v>68.388999999999996</v>
      </c>
      <c r="L114" s="18">
        <v>68.597999999999999</v>
      </c>
      <c r="M114" s="18">
        <v>47.936999999999998</v>
      </c>
      <c r="N114" s="18">
        <v>47.975999999999999</v>
      </c>
      <c r="O114" s="18">
        <v>34.683999999999997</v>
      </c>
      <c r="P114" s="18">
        <v>26.681000000000001</v>
      </c>
      <c r="Q114" s="18">
        <v>26.669</v>
      </c>
      <c r="R114" s="18">
        <v>34.734999999999999</v>
      </c>
      <c r="S114" s="18">
        <v>29.518000000000001</v>
      </c>
      <c r="T114" s="18">
        <v>36.027000000000001</v>
      </c>
      <c r="U114" s="18">
        <v>37.658999999999999</v>
      </c>
      <c r="V114" s="18">
        <v>15.016</v>
      </c>
      <c r="W114" s="18">
        <v>15.585000000000001</v>
      </c>
      <c r="X114" s="18">
        <v>10.234</v>
      </c>
      <c r="Y114" s="18">
        <v>10.827</v>
      </c>
      <c r="Z114" s="18">
        <v>8.3420000000000005</v>
      </c>
      <c r="AA114" s="18">
        <v>6.8449999999999998</v>
      </c>
      <c r="AB114" s="18">
        <v>5.5670000000000002</v>
      </c>
      <c r="AC114" s="18">
        <v>5.3419999999999996</v>
      </c>
      <c r="AD114" s="18">
        <v>7.6630000000000003</v>
      </c>
      <c r="AE114" s="18">
        <v>6.6230000000000002</v>
      </c>
      <c r="AF114" s="18">
        <v>4.7119999999999997</v>
      </c>
    </row>
    <row r="115" spans="1:32" ht="15" hidden="1" x14ac:dyDescent="0.25">
      <c r="A115" s="16" t="s">
        <v>26</v>
      </c>
      <c r="B115" s="16" t="s">
        <v>44</v>
      </c>
      <c r="C115" s="19">
        <v>101.75</v>
      </c>
      <c r="D115" s="19">
        <v>122.25</v>
      </c>
      <c r="E115" s="19">
        <v>119.75</v>
      </c>
      <c r="F115" s="19">
        <v>131.75</v>
      </c>
      <c r="G115" s="19">
        <v>125.5</v>
      </c>
      <c r="H115" s="19">
        <v>135.5</v>
      </c>
      <c r="I115" s="19">
        <v>152.5</v>
      </c>
      <c r="J115" s="19">
        <v>156.75</v>
      </c>
      <c r="K115" s="19">
        <v>169.5</v>
      </c>
      <c r="L115" s="19">
        <v>160.25</v>
      </c>
      <c r="M115" s="19">
        <v>149.5</v>
      </c>
      <c r="N115" s="19">
        <v>167.25</v>
      </c>
      <c r="O115" s="19">
        <v>156.25</v>
      </c>
      <c r="P115" s="19">
        <v>165.25</v>
      </c>
      <c r="Q115" s="19">
        <v>161.25</v>
      </c>
      <c r="R115" s="19">
        <v>213.994</v>
      </c>
      <c r="S115" s="19">
        <v>201.49799999999999</v>
      </c>
      <c r="T115" s="19">
        <v>205.19499999999999</v>
      </c>
      <c r="U115" s="19">
        <v>209.08600000000001</v>
      </c>
      <c r="V115" s="19">
        <v>206.572</v>
      </c>
      <c r="W115" s="19">
        <v>234.13900000000001</v>
      </c>
      <c r="X115" s="19">
        <v>198.959</v>
      </c>
      <c r="Y115" s="19">
        <v>127.658</v>
      </c>
      <c r="Z115" s="19">
        <v>141.095</v>
      </c>
      <c r="AA115" s="19">
        <v>155.62700000000001</v>
      </c>
      <c r="AB115" s="19">
        <v>171.87899999999999</v>
      </c>
      <c r="AC115" s="19">
        <v>205.864</v>
      </c>
      <c r="AD115" s="19">
        <v>281.47699999999998</v>
      </c>
      <c r="AE115" s="19">
        <v>251.09800000000001</v>
      </c>
      <c r="AF115" s="19">
        <v>300.05399999999997</v>
      </c>
    </row>
    <row r="116" spans="1:32" ht="15" hidden="1" x14ac:dyDescent="0.25">
      <c r="A116" s="16" t="s">
        <v>26</v>
      </c>
      <c r="B116" s="16" t="s">
        <v>45</v>
      </c>
      <c r="C116" s="18">
        <v>4335.7780000000002</v>
      </c>
      <c r="D116" s="18">
        <v>4168.4170000000004</v>
      </c>
      <c r="E116" s="18">
        <v>4031.4169999999999</v>
      </c>
      <c r="F116" s="18">
        <v>3670.1669999999999</v>
      </c>
      <c r="G116" s="18">
        <v>3464.0279999999998</v>
      </c>
      <c r="H116" s="18">
        <v>3552.6669999999999</v>
      </c>
      <c r="I116" s="18">
        <v>3605.0279999999998</v>
      </c>
      <c r="J116" s="18">
        <v>3628.4169999999999</v>
      </c>
      <c r="K116" s="18">
        <v>3661.3330000000001</v>
      </c>
      <c r="L116" s="18">
        <v>3747.114</v>
      </c>
      <c r="M116" s="18">
        <v>3632.4670000000001</v>
      </c>
      <c r="N116" s="18">
        <v>3618.35</v>
      </c>
      <c r="O116" s="18">
        <v>3479.3609999999999</v>
      </c>
      <c r="P116" s="18">
        <v>3547.5940000000001</v>
      </c>
      <c r="Q116" s="18">
        <v>3512.431</v>
      </c>
      <c r="R116" s="18">
        <v>3192.65</v>
      </c>
      <c r="S116" s="18">
        <v>3059.9380000000001</v>
      </c>
      <c r="T116" s="18">
        <v>2953.723</v>
      </c>
      <c r="U116" s="18">
        <v>2932.1979999999999</v>
      </c>
      <c r="V116" s="18">
        <v>2745.4630000000002</v>
      </c>
      <c r="W116" s="18">
        <v>2722.57</v>
      </c>
      <c r="X116" s="18">
        <v>2668.5540000000001</v>
      </c>
      <c r="Y116" s="18">
        <v>2656.4050000000002</v>
      </c>
      <c r="Z116" s="18">
        <v>2718.241</v>
      </c>
      <c r="AA116" s="18">
        <v>2705.9870000000001</v>
      </c>
      <c r="AB116" s="18">
        <v>2674.1930000000002</v>
      </c>
      <c r="AC116" s="18">
        <v>2691.1610000000001</v>
      </c>
      <c r="AD116" s="18">
        <v>2592.2869999999998</v>
      </c>
      <c r="AE116" s="18">
        <v>2570.8029999999999</v>
      </c>
      <c r="AF116" s="18">
        <v>2532.788</v>
      </c>
    </row>
    <row r="117" spans="1:32" ht="15" hidden="1" x14ac:dyDescent="0.25">
      <c r="A117" s="16" t="s">
        <v>26</v>
      </c>
      <c r="B117" s="16" t="s">
        <v>46</v>
      </c>
      <c r="C117" s="19">
        <v>1121.1610000000001</v>
      </c>
      <c r="D117" s="19">
        <v>1257.6759999999999</v>
      </c>
      <c r="E117" s="19">
        <v>1203.4179999999999</v>
      </c>
      <c r="F117" s="19">
        <v>1240.5450000000001</v>
      </c>
      <c r="G117" s="19">
        <v>1124.355</v>
      </c>
      <c r="H117" s="19">
        <v>1263.5509999999999</v>
      </c>
      <c r="I117" s="19">
        <v>1391.9870000000001</v>
      </c>
      <c r="J117" s="19">
        <v>1361.0889999999999</v>
      </c>
      <c r="K117" s="19">
        <v>1288.1559999999999</v>
      </c>
      <c r="L117" s="19">
        <v>1439.559</v>
      </c>
      <c r="M117" s="19">
        <v>1400.539</v>
      </c>
      <c r="N117" s="19">
        <v>1581.681</v>
      </c>
      <c r="O117" s="19">
        <v>1517.162</v>
      </c>
      <c r="P117" s="19">
        <v>1602.5889999999999</v>
      </c>
      <c r="Q117" s="19">
        <v>1721.6510000000001</v>
      </c>
      <c r="R117" s="19">
        <v>1673.259</v>
      </c>
      <c r="S117" s="19">
        <v>1736.905</v>
      </c>
      <c r="T117" s="19">
        <v>1675.4970000000001</v>
      </c>
      <c r="U117" s="19">
        <v>1713.979</v>
      </c>
      <c r="V117" s="19">
        <v>1777.3119999999999</v>
      </c>
      <c r="W117" s="19">
        <v>1973.8689999999999</v>
      </c>
      <c r="X117" s="19">
        <v>1902.383</v>
      </c>
      <c r="Y117" s="19">
        <v>2036.471</v>
      </c>
      <c r="Z117" s="19">
        <v>2211.6190000000001</v>
      </c>
      <c r="AA117" s="19">
        <v>2050.114</v>
      </c>
      <c r="AB117" s="19">
        <v>2102.1610000000001</v>
      </c>
      <c r="AC117" s="19">
        <v>2140.616</v>
      </c>
      <c r="AD117" s="19">
        <v>2224.672</v>
      </c>
      <c r="AE117" s="19">
        <v>2023.298</v>
      </c>
      <c r="AF117" s="19">
        <v>1879.9849999999999</v>
      </c>
    </row>
    <row r="118" spans="1:32" ht="15" hidden="1" x14ac:dyDescent="0.25">
      <c r="A118" s="16" t="s">
        <v>26</v>
      </c>
      <c r="B118" s="16" t="s">
        <v>47</v>
      </c>
      <c r="C118" s="15">
        <v>1057</v>
      </c>
      <c r="D118" s="15">
        <v>1103</v>
      </c>
      <c r="E118" s="15">
        <v>1105</v>
      </c>
      <c r="F118" s="15">
        <v>1134</v>
      </c>
      <c r="G118" s="15">
        <v>1095</v>
      </c>
      <c r="H118" s="15">
        <v>1155</v>
      </c>
      <c r="I118" s="15">
        <v>1216</v>
      </c>
      <c r="J118" s="15">
        <v>1250</v>
      </c>
      <c r="K118" s="15">
        <v>1209</v>
      </c>
      <c r="L118" s="15">
        <v>875</v>
      </c>
      <c r="M118" s="15">
        <v>848</v>
      </c>
      <c r="N118" s="15">
        <v>848</v>
      </c>
      <c r="O118" s="15">
        <v>882</v>
      </c>
      <c r="P118" s="15">
        <v>883</v>
      </c>
      <c r="Q118" s="15">
        <v>881</v>
      </c>
      <c r="R118" s="18">
        <v>931.95</v>
      </c>
      <c r="S118" s="18">
        <v>982.40599999999995</v>
      </c>
      <c r="T118" s="18">
        <v>1032.864</v>
      </c>
      <c r="U118" s="18">
        <v>1083.3209999999999</v>
      </c>
      <c r="V118" s="18">
        <v>1133.778</v>
      </c>
      <c r="W118" s="18">
        <v>1161.6880000000001</v>
      </c>
      <c r="X118" s="18">
        <v>1136.434</v>
      </c>
      <c r="Y118" s="18">
        <v>1155.5840000000001</v>
      </c>
      <c r="Z118" s="18">
        <v>1164.837</v>
      </c>
      <c r="AA118" s="18">
        <v>1102.748</v>
      </c>
      <c r="AB118" s="18">
        <v>1133.7650000000001</v>
      </c>
      <c r="AC118" s="18">
        <v>1181.0360000000001</v>
      </c>
      <c r="AD118" s="18">
        <v>1187.6079999999999</v>
      </c>
      <c r="AE118" s="18">
        <v>1184.365</v>
      </c>
      <c r="AF118" s="18">
        <v>1220.3109999999999</v>
      </c>
    </row>
    <row r="119" spans="1:32" ht="15" x14ac:dyDescent="0.25">
      <c r="A119" s="16" t="s">
        <v>27</v>
      </c>
      <c r="B119" s="16" t="s">
        <v>42</v>
      </c>
      <c r="C119" s="19">
        <v>39455.811999999998</v>
      </c>
      <c r="D119" s="19">
        <v>42789.709000000003</v>
      </c>
      <c r="E119" s="19">
        <v>44975.868999999999</v>
      </c>
      <c r="F119" s="19">
        <v>55082.148999999998</v>
      </c>
      <c r="G119" s="19">
        <v>57878.112999999998</v>
      </c>
      <c r="H119" s="19">
        <v>55694.917000000001</v>
      </c>
      <c r="I119" s="19">
        <v>57838.790999999997</v>
      </c>
      <c r="J119" s="19">
        <v>60055.148999999998</v>
      </c>
      <c r="K119" s="19">
        <v>55146.521999999997</v>
      </c>
      <c r="L119" s="19">
        <v>56253.042000000001</v>
      </c>
      <c r="M119" s="19">
        <v>54027.260999999999</v>
      </c>
      <c r="N119" s="19">
        <v>53599.06</v>
      </c>
      <c r="O119" s="19">
        <v>50934.972000000002</v>
      </c>
      <c r="P119" s="19">
        <v>48748.606</v>
      </c>
      <c r="Q119" s="19">
        <v>50019.275999999998</v>
      </c>
      <c r="R119" s="19">
        <v>51614.747000000003</v>
      </c>
      <c r="S119" s="19">
        <v>44418.665999999997</v>
      </c>
      <c r="T119" s="19">
        <v>40830.65</v>
      </c>
      <c r="U119" s="19">
        <v>42332.712</v>
      </c>
      <c r="V119" s="19">
        <v>41538.159</v>
      </c>
      <c r="W119" s="19">
        <v>43383.491999999998</v>
      </c>
      <c r="X119" s="19">
        <v>42794.53</v>
      </c>
      <c r="Y119" s="19">
        <v>42641.118000000002</v>
      </c>
      <c r="Z119" s="19">
        <v>41615.713000000003</v>
      </c>
      <c r="AA119" s="19">
        <v>39784.864000000001</v>
      </c>
      <c r="AB119" s="19">
        <v>38727.135000000002</v>
      </c>
      <c r="AC119" s="19">
        <v>41141.945</v>
      </c>
      <c r="AD119" s="19">
        <v>45136.107000000004</v>
      </c>
      <c r="AE119" s="19">
        <v>45577.233999999997</v>
      </c>
      <c r="AF119" s="19">
        <v>44349.851000000002</v>
      </c>
    </row>
    <row r="120" spans="1:32" ht="15" hidden="1" x14ac:dyDescent="0.25">
      <c r="A120" s="16" t="s">
        <v>27</v>
      </c>
      <c r="B120" s="16" t="s">
        <v>43</v>
      </c>
      <c r="C120" s="18">
        <v>10911.618</v>
      </c>
      <c r="D120" s="18">
        <v>16573.431</v>
      </c>
      <c r="E120" s="18">
        <v>17952.786</v>
      </c>
      <c r="F120" s="18">
        <v>17756.370999999999</v>
      </c>
      <c r="G120" s="18">
        <v>18383.751</v>
      </c>
      <c r="H120" s="18">
        <v>17832.862000000001</v>
      </c>
      <c r="I120" s="18">
        <v>18866.762999999999</v>
      </c>
      <c r="J120" s="18">
        <v>16348.01</v>
      </c>
      <c r="K120" s="18">
        <v>14668.106</v>
      </c>
      <c r="L120" s="18">
        <v>15386.041999999999</v>
      </c>
      <c r="M120" s="18">
        <v>10440.65</v>
      </c>
      <c r="N120" s="18">
        <v>11638.393</v>
      </c>
      <c r="O120" s="18">
        <v>9737.9169999999995</v>
      </c>
      <c r="P120" s="18">
        <v>9466.0779999999995</v>
      </c>
      <c r="Q120" s="18">
        <v>9940.7209999999995</v>
      </c>
      <c r="R120" s="18">
        <v>10827.413</v>
      </c>
      <c r="S120" s="18">
        <v>12776.694</v>
      </c>
      <c r="T120" s="18">
        <v>11307.871999999999</v>
      </c>
      <c r="U120" s="18">
        <v>12582.295</v>
      </c>
      <c r="V120" s="18">
        <v>12474.993</v>
      </c>
      <c r="W120" s="18">
        <v>13862.492</v>
      </c>
      <c r="X120" s="18">
        <v>12175.78</v>
      </c>
      <c r="Y120" s="18">
        <v>12639.368</v>
      </c>
      <c r="Z120" s="18">
        <v>12353.769</v>
      </c>
      <c r="AA120" s="18">
        <v>11753.316000000001</v>
      </c>
      <c r="AB120" s="18">
        <v>10675.385</v>
      </c>
      <c r="AC120" s="18">
        <v>11353.668</v>
      </c>
      <c r="AD120" s="18">
        <v>11273.073</v>
      </c>
      <c r="AE120" s="18">
        <v>10579.700999999999</v>
      </c>
      <c r="AF120" s="18">
        <v>8548.7810000000009</v>
      </c>
    </row>
    <row r="121" spans="1:32" ht="15" hidden="1" x14ac:dyDescent="0.25">
      <c r="A121" s="16" t="s">
        <v>27</v>
      </c>
      <c r="B121" s="16" t="s">
        <v>44</v>
      </c>
      <c r="C121" s="19">
        <v>124.5</v>
      </c>
      <c r="D121" s="19">
        <v>76.5</v>
      </c>
      <c r="E121" s="19">
        <v>15.25</v>
      </c>
      <c r="F121" s="19">
        <v>36.75</v>
      </c>
      <c r="G121" s="17">
        <v>59</v>
      </c>
      <c r="H121" s="19">
        <v>67.5</v>
      </c>
      <c r="I121" s="19">
        <v>118.75</v>
      </c>
      <c r="J121" s="19">
        <v>158.5</v>
      </c>
      <c r="K121" s="19">
        <v>241.25</v>
      </c>
      <c r="L121" s="19">
        <v>132.25</v>
      </c>
      <c r="M121" s="19">
        <v>148.75</v>
      </c>
      <c r="N121" s="19">
        <v>215.75</v>
      </c>
      <c r="O121" s="17">
        <v>254</v>
      </c>
      <c r="P121" s="19">
        <v>332.5</v>
      </c>
      <c r="Q121" s="19">
        <v>328.25</v>
      </c>
      <c r="R121" s="17">
        <v>301</v>
      </c>
      <c r="S121" s="19">
        <v>414.5</v>
      </c>
      <c r="T121" s="19">
        <v>511.25</v>
      </c>
      <c r="U121" s="19">
        <v>527.75</v>
      </c>
      <c r="V121" s="17">
        <v>438</v>
      </c>
      <c r="W121" s="19">
        <v>412.75</v>
      </c>
      <c r="X121" s="19">
        <v>425.25</v>
      </c>
      <c r="Y121" s="17">
        <v>499</v>
      </c>
      <c r="Z121" s="17">
        <v>417</v>
      </c>
      <c r="AA121" s="19">
        <v>399.5</v>
      </c>
      <c r="AB121" s="19">
        <v>317.75</v>
      </c>
      <c r="AC121" s="19">
        <v>362.5</v>
      </c>
      <c r="AD121" s="19">
        <v>421.94299999999998</v>
      </c>
      <c r="AE121" s="19">
        <v>351.83499999999998</v>
      </c>
      <c r="AF121" s="19">
        <v>432.79700000000003</v>
      </c>
    </row>
    <row r="122" spans="1:32" ht="15" hidden="1" x14ac:dyDescent="0.25">
      <c r="A122" s="16" t="s">
        <v>27</v>
      </c>
      <c r="B122" s="16" t="s">
        <v>45</v>
      </c>
      <c r="C122" s="18">
        <v>16024.888999999999</v>
      </c>
      <c r="D122" s="18">
        <v>15239.778</v>
      </c>
      <c r="E122" s="18">
        <v>17293.444</v>
      </c>
      <c r="F122" s="18">
        <v>24822.917000000001</v>
      </c>
      <c r="G122" s="18">
        <v>27788.527999999998</v>
      </c>
      <c r="H122" s="18">
        <v>26744.5</v>
      </c>
      <c r="I122" s="18">
        <v>28036.111000000001</v>
      </c>
      <c r="J122" s="18">
        <v>33049.082999999999</v>
      </c>
      <c r="K122" s="18">
        <v>29887.027999999998</v>
      </c>
      <c r="L122" s="18">
        <v>30615.082999999999</v>
      </c>
      <c r="M122" s="18">
        <v>33653.139000000003</v>
      </c>
      <c r="N122" s="18">
        <v>31506.027999999998</v>
      </c>
      <c r="O122" s="18">
        <v>30975.722000000002</v>
      </c>
      <c r="P122" s="18">
        <v>31908.194</v>
      </c>
      <c r="Q122" s="18">
        <v>32502.527999999998</v>
      </c>
      <c r="R122" s="18">
        <v>33471.889000000003</v>
      </c>
      <c r="S122" s="18">
        <v>23920.082999999999</v>
      </c>
      <c r="T122" s="18">
        <v>21957.917000000001</v>
      </c>
      <c r="U122" s="18">
        <v>22015.944</v>
      </c>
      <c r="V122" s="18">
        <v>21418.056</v>
      </c>
      <c r="W122" s="18">
        <v>21318.082999999999</v>
      </c>
      <c r="X122" s="18">
        <v>21611.277999999998</v>
      </c>
      <c r="Y122" s="18">
        <v>21777.082999999999</v>
      </c>
      <c r="Z122" s="18">
        <v>21133.888999999999</v>
      </c>
      <c r="AA122" s="18">
        <v>20428.048999999999</v>
      </c>
      <c r="AB122" s="18">
        <v>20249.167000000001</v>
      </c>
      <c r="AC122" s="18">
        <v>21478.611000000001</v>
      </c>
      <c r="AD122" s="18">
        <v>25455.510999999999</v>
      </c>
      <c r="AE122" s="18">
        <v>26717.960999999999</v>
      </c>
      <c r="AF122" s="18">
        <v>27772.914000000001</v>
      </c>
    </row>
    <row r="123" spans="1:32" ht="15" hidden="1" x14ac:dyDescent="0.25">
      <c r="A123" s="16" t="s">
        <v>27</v>
      </c>
      <c r="B123" s="16" t="s">
        <v>46</v>
      </c>
      <c r="C123" s="17">
        <v>0</v>
      </c>
      <c r="D123" s="17">
        <v>0</v>
      </c>
      <c r="E123" s="17">
        <v>0</v>
      </c>
      <c r="F123" s="19">
        <v>5571.3890000000001</v>
      </c>
      <c r="G123" s="19">
        <v>5101.9440000000004</v>
      </c>
      <c r="H123" s="19">
        <v>5138.8890000000001</v>
      </c>
      <c r="I123" s="19">
        <v>4879.7219999999998</v>
      </c>
      <c r="J123" s="19">
        <v>4722.2219999999998</v>
      </c>
      <c r="K123" s="17">
        <v>4750</v>
      </c>
      <c r="L123" s="19">
        <v>4751.6670000000004</v>
      </c>
      <c r="M123" s="19">
        <v>4753.6109999999999</v>
      </c>
      <c r="N123" s="19">
        <v>5292.5</v>
      </c>
      <c r="O123" s="19">
        <v>5280.5559999999996</v>
      </c>
      <c r="P123" s="19">
        <v>5282.5</v>
      </c>
      <c r="Q123" s="19">
        <v>5521.6670000000004</v>
      </c>
      <c r="R123" s="19">
        <v>5290.8329999999996</v>
      </c>
      <c r="S123" s="19">
        <v>5549.4440000000004</v>
      </c>
      <c r="T123" s="17">
        <v>5295</v>
      </c>
      <c r="U123" s="19">
        <v>5310.5559999999996</v>
      </c>
      <c r="V123" s="19">
        <v>5313.0559999999996</v>
      </c>
      <c r="W123" s="19">
        <v>5868.6109999999999</v>
      </c>
      <c r="X123" s="19">
        <v>6709.4440000000004</v>
      </c>
      <c r="Y123" s="19">
        <v>5888.8890000000001</v>
      </c>
      <c r="Z123" s="19">
        <v>5895.2780000000002</v>
      </c>
      <c r="AA123" s="17">
        <v>5455</v>
      </c>
      <c r="AB123" s="19">
        <v>5733.6109999999999</v>
      </c>
      <c r="AC123" s="19">
        <v>6064.1670000000004</v>
      </c>
      <c r="AD123" s="19">
        <v>6019.9660000000003</v>
      </c>
      <c r="AE123" s="19">
        <v>5859.241</v>
      </c>
      <c r="AF123" s="19">
        <v>5549.22</v>
      </c>
    </row>
    <row r="124" spans="1:32" ht="15" hidden="1" x14ac:dyDescent="0.25">
      <c r="A124" s="16" t="s">
        <v>27</v>
      </c>
      <c r="B124" s="16" t="s">
        <v>47</v>
      </c>
      <c r="C124" s="15">
        <v>8501</v>
      </c>
      <c r="D124" s="15">
        <v>8322</v>
      </c>
      <c r="E124" s="15">
        <v>7968</v>
      </c>
      <c r="F124" s="15">
        <v>6292</v>
      </c>
      <c r="G124" s="15">
        <v>5966</v>
      </c>
      <c r="H124" s="15">
        <v>5517</v>
      </c>
      <c r="I124" s="15">
        <v>5493</v>
      </c>
      <c r="J124" s="15">
        <v>5374</v>
      </c>
      <c r="K124" s="15">
        <v>5211</v>
      </c>
      <c r="L124" s="15">
        <v>5033</v>
      </c>
      <c r="M124" s="15">
        <v>4750</v>
      </c>
      <c r="N124" s="15">
        <v>4610</v>
      </c>
      <c r="O124" s="15">
        <v>4409</v>
      </c>
      <c r="P124" s="15">
        <v>1486</v>
      </c>
      <c r="Q124" s="15">
        <v>1455</v>
      </c>
      <c r="R124" s="15">
        <v>1495</v>
      </c>
      <c r="S124" s="15">
        <v>1521</v>
      </c>
      <c r="T124" s="15">
        <v>1500</v>
      </c>
      <c r="U124" s="15">
        <v>1622</v>
      </c>
      <c r="V124" s="15">
        <v>1606</v>
      </c>
      <c r="W124" s="15">
        <v>1616</v>
      </c>
      <c r="X124" s="15">
        <v>1595</v>
      </c>
      <c r="Y124" s="15">
        <v>1559</v>
      </c>
      <c r="Z124" s="15">
        <v>1538</v>
      </c>
      <c r="AA124" s="15">
        <v>1499</v>
      </c>
      <c r="AB124" s="15">
        <v>1504</v>
      </c>
      <c r="AC124" s="15">
        <v>1633</v>
      </c>
      <c r="AD124" s="18">
        <v>1715.614</v>
      </c>
      <c r="AE124" s="18">
        <v>1846.2739999999999</v>
      </c>
      <c r="AF124" s="18">
        <v>1832.251</v>
      </c>
    </row>
    <row r="125" spans="1:32" ht="15" x14ac:dyDescent="0.25">
      <c r="A125" s="16" t="s">
        <v>28</v>
      </c>
      <c r="B125" s="16" t="s">
        <v>42</v>
      </c>
      <c r="C125" s="19">
        <v>5426.6310000000003</v>
      </c>
      <c r="D125" s="19">
        <v>5464.9579999999996</v>
      </c>
      <c r="E125" s="19">
        <v>5465.8580000000002</v>
      </c>
      <c r="F125" s="19">
        <v>5433.3280000000004</v>
      </c>
      <c r="G125" s="19">
        <v>5552.1390000000001</v>
      </c>
      <c r="H125" s="19">
        <v>5674.9939999999997</v>
      </c>
      <c r="I125" s="19">
        <v>5658.0940000000001</v>
      </c>
      <c r="J125" s="19">
        <v>6302.9</v>
      </c>
      <c r="K125" s="19">
        <v>7103.0889999999999</v>
      </c>
      <c r="L125" s="19">
        <v>7660.0559999999996</v>
      </c>
      <c r="M125" s="19">
        <v>8439.4359999999997</v>
      </c>
      <c r="N125" s="19">
        <v>5972.058</v>
      </c>
      <c r="O125" s="19">
        <v>5587.6440000000002</v>
      </c>
      <c r="P125" s="19">
        <v>5364.5140000000001</v>
      </c>
      <c r="Q125" s="19">
        <v>6219.3329999999996</v>
      </c>
      <c r="R125" s="19">
        <v>6065.1080000000002</v>
      </c>
      <c r="S125" s="19">
        <v>4640.4579999999996</v>
      </c>
      <c r="T125" s="19">
        <v>4612.4170000000004</v>
      </c>
      <c r="U125" s="19">
        <v>4181.875</v>
      </c>
      <c r="V125" s="19">
        <v>4098.9579999999996</v>
      </c>
      <c r="W125" s="19">
        <v>4013.2080000000001</v>
      </c>
      <c r="X125" s="19">
        <v>3704.681</v>
      </c>
      <c r="Y125" s="19">
        <v>3747.8470000000002</v>
      </c>
      <c r="Z125" s="19">
        <v>3823.9029999999998</v>
      </c>
      <c r="AA125" s="19">
        <v>3924.2359999999999</v>
      </c>
      <c r="AB125" s="19">
        <v>4023.4920000000002</v>
      </c>
      <c r="AC125" s="19">
        <v>4106.1790000000001</v>
      </c>
      <c r="AD125" s="19">
        <v>4319.4579999999996</v>
      </c>
      <c r="AE125" s="19">
        <v>4467.9359999999997</v>
      </c>
      <c r="AF125" s="19">
        <v>4418.857</v>
      </c>
    </row>
    <row r="126" spans="1:32" ht="15" hidden="1" x14ac:dyDescent="0.25">
      <c r="A126" s="16" t="s">
        <v>28</v>
      </c>
      <c r="B126" s="16" t="s">
        <v>43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</row>
    <row r="127" spans="1:32" ht="15" hidden="1" x14ac:dyDescent="0.25">
      <c r="A127" s="16" t="s">
        <v>28</v>
      </c>
      <c r="B127" s="16" t="s">
        <v>44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9">
        <v>9.5</v>
      </c>
      <c r="L127" s="19">
        <v>65.75</v>
      </c>
      <c r="M127" s="19">
        <v>1.5</v>
      </c>
      <c r="N127" s="17">
        <v>23</v>
      </c>
      <c r="O127" s="19">
        <v>35.75</v>
      </c>
      <c r="P127" s="19">
        <v>39.75</v>
      </c>
      <c r="Q127" s="19">
        <v>38.5</v>
      </c>
      <c r="R127" s="19">
        <v>44.25</v>
      </c>
      <c r="S127" s="17">
        <v>48</v>
      </c>
      <c r="T127" s="19">
        <v>58.75</v>
      </c>
      <c r="U127" s="17">
        <v>71</v>
      </c>
      <c r="V127" s="19">
        <v>62.25</v>
      </c>
      <c r="W127" s="19">
        <v>44.5</v>
      </c>
      <c r="X127" s="19">
        <v>60.25</v>
      </c>
      <c r="Y127" s="19">
        <v>65.25</v>
      </c>
      <c r="Z127" s="19">
        <v>79.25</v>
      </c>
      <c r="AA127" s="19">
        <v>49.25</v>
      </c>
      <c r="AB127" s="19">
        <v>63.395000000000003</v>
      </c>
      <c r="AC127" s="19">
        <v>57.16</v>
      </c>
      <c r="AD127" s="19">
        <v>67.680999999999997</v>
      </c>
      <c r="AE127" s="19">
        <v>45.116999999999997</v>
      </c>
      <c r="AF127" s="19">
        <v>75.185000000000002</v>
      </c>
    </row>
    <row r="128" spans="1:32" ht="15" hidden="1" x14ac:dyDescent="0.25">
      <c r="A128" s="16" t="s">
        <v>28</v>
      </c>
      <c r="B128" s="16" t="s">
        <v>45</v>
      </c>
      <c r="C128" s="18">
        <v>5160.6310000000003</v>
      </c>
      <c r="D128" s="18">
        <v>5187.9579999999996</v>
      </c>
      <c r="E128" s="18">
        <v>5180.8580000000002</v>
      </c>
      <c r="F128" s="18">
        <v>5145.3280000000004</v>
      </c>
      <c r="G128" s="18">
        <v>5227.1390000000001</v>
      </c>
      <c r="H128" s="18">
        <v>5178.9939999999997</v>
      </c>
      <c r="I128" s="18">
        <v>5134.0940000000001</v>
      </c>
      <c r="J128" s="18">
        <v>5735.9</v>
      </c>
      <c r="K128" s="18">
        <v>6464.5889999999999</v>
      </c>
      <c r="L128" s="18">
        <v>6884.75</v>
      </c>
      <c r="M128" s="18">
        <v>7702.1030000000001</v>
      </c>
      <c r="N128" s="18">
        <v>5150.4470000000001</v>
      </c>
      <c r="O128" s="18">
        <v>4685.45</v>
      </c>
      <c r="P128" s="18">
        <v>4430.4859999999999</v>
      </c>
      <c r="Q128" s="18">
        <v>5235.8329999999996</v>
      </c>
      <c r="R128" s="18">
        <v>5026.8580000000002</v>
      </c>
      <c r="S128" s="18">
        <v>3663.069</v>
      </c>
      <c r="T128" s="18">
        <v>3514.1669999999999</v>
      </c>
      <c r="U128" s="18">
        <v>3170.4859999999999</v>
      </c>
      <c r="V128" s="18">
        <v>3037.7080000000001</v>
      </c>
      <c r="W128" s="18">
        <v>2977.1529999999998</v>
      </c>
      <c r="X128" s="18">
        <v>2737.431</v>
      </c>
      <c r="Y128" s="18">
        <v>2691.875</v>
      </c>
      <c r="Z128" s="18">
        <v>2810.7640000000001</v>
      </c>
      <c r="AA128" s="18">
        <v>3036.5970000000002</v>
      </c>
      <c r="AB128" s="18">
        <v>3097.431</v>
      </c>
      <c r="AC128" s="18">
        <v>3191.875</v>
      </c>
      <c r="AD128" s="18">
        <v>3236.94</v>
      </c>
      <c r="AE128" s="18">
        <v>3304.288</v>
      </c>
      <c r="AF128" s="18">
        <v>3322.4789999999998</v>
      </c>
    </row>
    <row r="129" spans="1:32" ht="15" hidden="1" x14ac:dyDescent="0.25">
      <c r="A129" s="16" t="s">
        <v>28</v>
      </c>
      <c r="B129" s="16" t="s">
        <v>46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9">
        <v>10.278</v>
      </c>
      <c r="U129" s="17">
        <v>0</v>
      </c>
      <c r="V129" s="19">
        <v>10.278</v>
      </c>
      <c r="W129" s="19">
        <v>20.556000000000001</v>
      </c>
      <c r="X129" s="17">
        <v>0</v>
      </c>
      <c r="Y129" s="19">
        <v>64.721999999999994</v>
      </c>
      <c r="Z129" s="19">
        <v>46.110999999999997</v>
      </c>
      <c r="AA129" s="19">
        <v>56.389000000000003</v>
      </c>
      <c r="AB129" s="19">
        <v>51.667000000000002</v>
      </c>
      <c r="AC129" s="19">
        <v>37.222000000000001</v>
      </c>
      <c r="AD129" s="19">
        <v>31.035</v>
      </c>
      <c r="AE129" s="19">
        <v>55.033000000000001</v>
      </c>
      <c r="AF129" s="19">
        <v>63.470999999999997</v>
      </c>
    </row>
    <row r="130" spans="1:32" ht="15" hidden="1" x14ac:dyDescent="0.25">
      <c r="A130" s="16" t="s">
        <v>28</v>
      </c>
      <c r="B130" s="16" t="s">
        <v>47</v>
      </c>
      <c r="C130" s="15">
        <v>266</v>
      </c>
      <c r="D130" s="15">
        <v>277</v>
      </c>
      <c r="E130" s="15">
        <v>285</v>
      </c>
      <c r="F130" s="15">
        <v>288</v>
      </c>
      <c r="G130" s="15">
        <v>325</v>
      </c>
      <c r="H130" s="15">
        <v>496</v>
      </c>
      <c r="I130" s="15">
        <v>524</v>
      </c>
      <c r="J130" s="15">
        <v>567</v>
      </c>
      <c r="K130" s="15">
        <v>629</v>
      </c>
      <c r="L130" s="15">
        <v>694</v>
      </c>
      <c r="M130" s="15">
        <v>715</v>
      </c>
      <c r="N130" s="15">
        <v>780</v>
      </c>
      <c r="O130" s="15">
        <v>847</v>
      </c>
      <c r="P130" s="15">
        <v>889</v>
      </c>
      <c r="Q130" s="15">
        <v>940</v>
      </c>
      <c r="R130" s="15">
        <v>989</v>
      </c>
      <c r="S130" s="15">
        <v>923</v>
      </c>
      <c r="T130" s="15">
        <v>1022</v>
      </c>
      <c r="U130" s="15">
        <v>934</v>
      </c>
      <c r="V130" s="15">
        <v>984</v>
      </c>
      <c r="W130" s="15">
        <v>966</v>
      </c>
      <c r="X130" s="15">
        <v>902</v>
      </c>
      <c r="Y130" s="15">
        <v>921</v>
      </c>
      <c r="Z130" s="15">
        <v>885</v>
      </c>
      <c r="AA130" s="15">
        <v>782</v>
      </c>
      <c r="AB130" s="15">
        <v>811</v>
      </c>
      <c r="AC130" s="18">
        <v>819.92200000000003</v>
      </c>
      <c r="AD130" s="18">
        <v>983.80200000000002</v>
      </c>
      <c r="AE130" s="18">
        <v>1063.498</v>
      </c>
      <c r="AF130" s="18">
        <v>957.72299999999996</v>
      </c>
    </row>
    <row r="131" spans="1:32" ht="15" x14ac:dyDescent="0.25">
      <c r="A131" s="16" t="s">
        <v>29</v>
      </c>
      <c r="B131" s="16" t="s">
        <v>42</v>
      </c>
      <c r="C131" s="19">
        <v>26287.905999999999</v>
      </c>
      <c r="D131" s="17">
        <v>27103</v>
      </c>
      <c r="E131" s="19">
        <v>16547.52</v>
      </c>
      <c r="F131" s="19">
        <v>13449.706</v>
      </c>
      <c r="G131" s="19">
        <v>9451.9809999999998</v>
      </c>
      <c r="H131" s="19">
        <v>11684.494000000001</v>
      </c>
      <c r="I131" s="19">
        <v>9862.4740000000002</v>
      </c>
      <c r="J131" s="19">
        <v>10663.678</v>
      </c>
      <c r="K131" s="19">
        <v>9031.9969999999994</v>
      </c>
      <c r="L131" s="19">
        <v>5442.2349999999997</v>
      </c>
      <c r="M131" s="19">
        <v>4629.7749999999996</v>
      </c>
      <c r="N131" s="19">
        <v>3355.4340000000002</v>
      </c>
      <c r="O131" s="19">
        <v>3239.5749999999998</v>
      </c>
      <c r="P131" s="19">
        <v>2816.2370000000001</v>
      </c>
      <c r="Q131" s="19">
        <v>2697.0210000000002</v>
      </c>
      <c r="R131" s="19">
        <v>2498.3409999999999</v>
      </c>
      <c r="S131" s="19">
        <v>3040.5140000000001</v>
      </c>
      <c r="T131" s="19">
        <v>3036.3510000000001</v>
      </c>
      <c r="U131" s="19">
        <v>3413.134</v>
      </c>
      <c r="V131" s="19">
        <v>4423.7730000000001</v>
      </c>
      <c r="W131" s="19">
        <v>4568.58</v>
      </c>
      <c r="X131" s="19">
        <v>5055.4309999999996</v>
      </c>
      <c r="Y131" s="19">
        <v>5789.0060000000003</v>
      </c>
      <c r="Z131" s="19">
        <v>5458.3609999999999</v>
      </c>
      <c r="AA131" s="19">
        <v>4894.9759999999997</v>
      </c>
      <c r="AB131" s="19">
        <v>5333.4120000000003</v>
      </c>
      <c r="AC131" s="19">
        <v>5271.9390000000003</v>
      </c>
      <c r="AD131" s="19">
        <v>5765.9719999999998</v>
      </c>
      <c r="AE131" s="19">
        <v>6580.5789999999997</v>
      </c>
      <c r="AF131" s="19">
        <v>6479.6679999999997</v>
      </c>
    </row>
    <row r="132" spans="1:32" ht="15" hidden="1" x14ac:dyDescent="0.25">
      <c r="A132" s="16" t="s">
        <v>29</v>
      </c>
      <c r="B132" s="16" t="s">
        <v>43</v>
      </c>
      <c r="C132" s="18">
        <v>181.15600000000001</v>
      </c>
      <c r="D132" s="15">
        <v>0</v>
      </c>
      <c r="E132" s="18">
        <v>38.520000000000003</v>
      </c>
      <c r="F132" s="18">
        <v>37.027000000000001</v>
      </c>
      <c r="G132" s="18">
        <v>24.681000000000001</v>
      </c>
      <c r="H132" s="18">
        <v>17.859000000000002</v>
      </c>
      <c r="I132" s="18">
        <v>8.4870000000000001</v>
      </c>
      <c r="J132" s="18">
        <v>6.2610000000000001</v>
      </c>
      <c r="K132" s="18">
        <v>4.2030000000000003</v>
      </c>
      <c r="L132" s="18">
        <v>2.2069999999999999</v>
      </c>
      <c r="M132" s="15">
        <v>0</v>
      </c>
      <c r="N132" s="18">
        <v>1.99</v>
      </c>
      <c r="O132" s="15">
        <v>0</v>
      </c>
      <c r="P132" s="18">
        <v>4.3179999999999996</v>
      </c>
      <c r="Q132" s="18">
        <v>4.3179999999999996</v>
      </c>
      <c r="R132" s="18">
        <v>2.1619999999999999</v>
      </c>
      <c r="S132" s="18">
        <v>4.2460000000000004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8">
        <v>8.5999999999999993E-2</v>
      </c>
      <c r="AE132" s="18">
        <v>1.077</v>
      </c>
      <c r="AF132" s="18">
        <v>0.13900000000000001</v>
      </c>
    </row>
    <row r="133" spans="1:32" ht="15" hidden="1" x14ac:dyDescent="0.25">
      <c r="A133" s="16" t="s">
        <v>29</v>
      </c>
      <c r="B133" s="16" t="s">
        <v>44</v>
      </c>
      <c r="C133" s="19">
        <v>9645.75</v>
      </c>
      <c r="D133" s="17">
        <v>9301</v>
      </c>
      <c r="E133" s="19">
        <v>477.25</v>
      </c>
      <c r="F133" s="19">
        <v>615.5</v>
      </c>
      <c r="G133" s="19">
        <v>350.25</v>
      </c>
      <c r="H133" s="17">
        <v>1317</v>
      </c>
      <c r="I133" s="19">
        <v>610.25</v>
      </c>
      <c r="J133" s="17">
        <v>831</v>
      </c>
      <c r="K133" s="17">
        <v>539</v>
      </c>
      <c r="L133" s="19">
        <v>589.5</v>
      </c>
      <c r="M133" s="19">
        <v>247.75</v>
      </c>
      <c r="N133" s="19">
        <v>176.25</v>
      </c>
      <c r="O133" s="19">
        <v>380.75</v>
      </c>
      <c r="P133" s="19">
        <v>263.75</v>
      </c>
      <c r="Q133" s="19">
        <v>400.25</v>
      </c>
      <c r="R133" s="19">
        <v>421.75</v>
      </c>
      <c r="S133" s="19">
        <v>345.25</v>
      </c>
      <c r="T133" s="19">
        <v>292.25</v>
      </c>
      <c r="U133" s="19">
        <v>553.5</v>
      </c>
      <c r="V133" s="19">
        <v>726.25</v>
      </c>
      <c r="W133" s="19">
        <v>854.75</v>
      </c>
      <c r="X133" s="19">
        <v>654.5</v>
      </c>
      <c r="Y133" s="19">
        <v>870.75</v>
      </c>
      <c r="Z133" s="19">
        <v>729.25</v>
      </c>
      <c r="AA133" s="17">
        <v>700</v>
      </c>
      <c r="AB133" s="19">
        <v>783.5</v>
      </c>
      <c r="AC133" s="19">
        <v>795.5</v>
      </c>
      <c r="AD133" s="19">
        <v>1255.8230000000001</v>
      </c>
      <c r="AE133" s="19">
        <v>1311.6179999999999</v>
      </c>
      <c r="AF133" s="19">
        <v>1220.329</v>
      </c>
    </row>
    <row r="134" spans="1:32" ht="15" hidden="1" x14ac:dyDescent="0.25">
      <c r="A134" s="16" t="s">
        <v>29</v>
      </c>
      <c r="B134" s="16" t="s">
        <v>45</v>
      </c>
      <c r="C134" s="15">
        <v>13281</v>
      </c>
      <c r="D134" s="15">
        <v>9911</v>
      </c>
      <c r="E134" s="18">
        <v>10395.861000000001</v>
      </c>
      <c r="F134" s="18">
        <v>8003.7219999999998</v>
      </c>
      <c r="G134" s="18">
        <v>5445.9440000000004</v>
      </c>
      <c r="H134" s="18">
        <v>6045.1940000000004</v>
      </c>
      <c r="I134" s="18">
        <v>5511.0829999999996</v>
      </c>
      <c r="J134" s="18">
        <v>6212.9170000000004</v>
      </c>
      <c r="K134" s="18">
        <v>5574.25</v>
      </c>
      <c r="L134" s="18">
        <v>3035.9169999999999</v>
      </c>
      <c r="M134" s="18">
        <v>3051.3609999999999</v>
      </c>
      <c r="N134" s="18">
        <v>2045.1389999999999</v>
      </c>
      <c r="O134" s="18">
        <v>1804.694</v>
      </c>
      <c r="P134" s="18">
        <v>1493.778</v>
      </c>
      <c r="Q134" s="18">
        <v>1555.4169999999999</v>
      </c>
      <c r="R134" s="18">
        <v>1363.528</v>
      </c>
      <c r="S134" s="18">
        <v>1870.9290000000001</v>
      </c>
      <c r="T134" s="18">
        <v>1475.4449999999999</v>
      </c>
      <c r="U134" s="18">
        <v>1887.4110000000001</v>
      </c>
      <c r="V134" s="18">
        <v>2733.6390000000001</v>
      </c>
      <c r="W134" s="18">
        <v>2661.1579999999999</v>
      </c>
      <c r="X134" s="18">
        <v>3212.9810000000002</v>
      </c>
      <c r="Y134" s="18">
        <v>3676.817</v>
      </c>
      <c r="Z134" s="18">
        <v>3043.549</v>
      </c>
      <c r="AA134" s="18">
        <v>2943.9009999999998</v>
      </c>
      <c r="AB134" s="18">
        <v>3245.1309999999999</v>
      </c>
      <c r="AC134" s="18">
        <v>3410.6750000000002</v>
      </c>
      <c r="AD134" s="18">
        <v>3445.143</v>
      </c>
      <c r="AE134" s="18">
        <v>4225.2039999999997</v>
      </c>
      <c r="AF134" s="18">
        <v>4136.3270000000002</v>
      </c>
    </row>
    <row r="135" spans="1:32" ht="15" hidden="1" x14ac:dyDescent="0.25">
      <c r="A135" s="16" t="s">
        <v>29</v>
      </c>
      <c r="B135" s="16" t="s">
        <v>46</v>
      </c>
      <c r="C135" s="17">
        <v>0</v>
      </c>
      <c r="D135" s="19">
        <v>116.667</v>
      </c>
      <c r="E135" s="19">
        <v>144.72200000000001</v>
      </c>
      <c r="F135" s="19">
        <v>136.667</v>
      </c>
      <c r="G135" s="19">
        <v>196.94399999999999</v>
      </c>
      <c r="H135" s="17">
        <v>110</v>
      </c>
      <c r="I135" s="17">
        <v>130</v>
      </c>
      <c r="J135" s="19">
        <v>358.61099999999999</v>
      </c>
      <c r="K135" s="19">
        <v>348.05599999999998</v>
      </c>
      <c r="L135" s="19">
        <v>167.77799999999999</v>
      </c>
      <c r="M135" s="19">
        <v>38.055999999999997</v>
      </c>
      <c r="N135" s="19">
        <v>47.5</v>
      </c>
      <c r="O135" s="19">
        <v>47.222000000000001</v>
      </c>
      <c r="P135" s="17">
        <v>20</v>
      </c>
      <c r="Q135" s="19">
        <v>18.056000000000001</v>
      </c>
      <c r="R135" s="19">
        <v>31.667000000000002</v>
      </c>
      <c r="S135" s="19">
        <v>70.555999999999997</v>
      </c>
      <c r="T135" s="19">
        <v>434.44400000000002</v>
      </c>
      <c r="U135" s="19">
        <v>155.833</v>
      </c>
      <c r="V135" s="19">
        <v>116.111</v>
      </c>
      <c r="W135" s="19">
        <v>79.167000000000002</v>
      </c>
      <c r="X135" s="19">
        <v>55.277999999999999</v>
      </c>
      <c r="Y135" s="19">
        <v>62.777999999999999</v>
      </c>
      <c r="Z135" s="19">
        <v>458.88900000000001</v>
      </c>
      <c r="AA135" s="19">
        <v>74.721999999999994</v>
      </c>
      <c r="AB135" s="19">
        <v>90.278000000000006</v>
      </c>
      <c r="AC135" s="19">
        <v>60.832999999999998</v>
      </c>
      <c r="AD135" s="19">
        <v>74.486999999999995</v>
      </c>
      <c r="AE135" s="19">
        <v>62.872999999999998</v>
      </c>
      <c r="AF135" s="19">
        <v>106.172</v>
      </c>
    </row>
    <row r="136" spans="1:32" ht="15" hidden="1" x14ac:dyDescent="0.25">
      <c r="A136" s="16" t="s">
        <v>29</v>
      </c>
      <c r="B136" s="16" t="s">
        <v>47</v>
      </c>
      <c r="C136" s="15">
        <v>3180</v>
      </c>
      <c r="D136" s="15">
        <v>4191</v>
      </c>
      <c r="E136" s="15">
        <v>2182</v>
      </c>
      <c r="F136" s="15">
        <v>1959</v>
      </c>
      <c r="G136" s="15">
        <v>1834</v>
      </c>
      <c r="H136" s="15">
        <v>1759</v>
      </c>
      <c r="I136" s="15">
        <v>1332</v>
      </c>
      <c r="J136" s="15">
        <v>1791</v>
      </c>
      <c r="K136" s="15">
        <v>1311</v>
      </c>
      <c r="L136" s="15">
        <v>786</v>
      </c>
      <c r="M136" s="15">
        <v>611</v>
      </c>
      <c r="N136" s="15">
        <v>479</v>
      </c>
      <c r="O136" s="15">
        <v>421</v>
      </c>
      <c r="P136" s="15">
        <v>343</v>
      </c>
      <c r="Q136" s="15">
        <v>373</v>
      </c>
      <c r="R136" s="15">
        <v>331</v>
      </c>
      <c r="S136" s="15">
        <v>442</v>
      </c>
      <c r="T136" s="15">
        <v>562</v>
      </c>
      <c r="U136" s="15">
        <v>554</v>
      </c>
      <c r="V136" s="15">
        <v>493</v>
      </c>
      <c r="W136" s="15">
        <v>671</v>
      </c>
      <c r="X136" s="15">
        <v>761</v>
      </c>
      <c r="Y136" s="15">
        <v>821</v>
      </c>
      <c r="Z136" s="15">
        <v>820</v>
      </c>
      <c r="AA136" s="15">
        <v>853</v>
      </c>
      <c r="AB136" s="15">
        <v>919</v>
      </c>
      <c r="AC136" s="15">
        <v>742</v>
      </c>
      <c r="AD136" s="18">
        <v>741.05499999999995</v>
      </c>
      <c r="AE136" s="18">
        <v>752.27499999999998</v>
      </c>
      <c r="AF136" s="18">
        <v>752.44899999999996</v>
      </c>
    </row>
    <row r="137" spans="1:32" ht="15" x14ac:dyDescent="0.25">
      <c r="A137" s="16" t="s">
        <v>30</v>
      </c>
      <c r="B137" s="16" t="s">
        <v>42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9">
        <v>848.05600000000004</v>
      </c>
      <c r="L137" s="19">
        <v>848.05600000000004</v>
      </c>
      <c r="M137" s="19">
        <v>909.58299999999997</v>
      </c>
      <c r="N137" s="19">
        <v>897.63900000000001</v>
      </c>
      <c r="O137" s="19">
        <v>885.69399999999996</v>
      </c>
      <c r="P137" s="19">
        <v>921.52800000000002</v>
      </c>
      <c r="Q137" s="19">
        <v>861.44399999999996</v>
      </c>
      <c r="R137" s="19">
        <v>873.38900000000001</v>
      </c>
      <c r="S137" s="19">
        <v>877.05600000000004</v>
      </c>
      <c r="T137" s="19">
        <v>865.22199999999998</v>
      </c>
      <c r="U137" s="19">
        <v>888.88900000000001</v>
      </c>
      <c r="V137" s="19">
        <v>770.55600000000004</v>
      </c>
      <c r="W137" s="19">
        <v>808.77800000000002</v>
      </c>
      <c r="X137" s="19">
        <v>785.11099999999999</v>
      </c>
      <c r="Y137" s="19">
        <v>825.88900000000001</v>
      </c>
      <c r="Z137" s="19">
        <v>814.05600000000004</v>
      </c>
      <c r="AA137" s="19">
        <v>875.625</v>
      </c>
      <c r="AB137" s="19">
        <v>862.56899999999996</v>
      </c>
      <c r="AC137" s="19">
        <v>853.44399999999996</v>
      </c>
      <c r="AD137" s="19">
        <v>848.05200000000002</v>
      </c>
      <c r="AE137" s="19">
        <v>866.67899999999997</v>
      </c>
      <c r="AF137" s="19">
        <v>858.27499999999998</v>
      </c>
    </row>
    <row r="138" spans="1:32" ht="15" hidden="1" x14ac:dyDescent="0.25">
      <c r="A138" s="16" t="s">
        <v>30</v>
      </c>
      <c r="B138" s="16" t="s">
        <v>43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</row>
    <row r="139" spans="1:32" ht="15" hidden="1" x14ac:dyDescent="0.25">
      <c r="A139" s="16" t="s">
        <v>30</v>
      </c>
      <c r="B139" s="16" t="s">
        <v>44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</row>
    <row r="140" spans="1:32" ht="15" hidden="1" x14ac:dyDescent="0.25">
      <c r="A140" s="16" t="s">
        <v>30</v>
      </c>
      <c r="B140" s="16" t="s">
        <v>45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8">
        <v>848.05600000000004</v>
      </c>
      <c r="L140" s="18">
        <v>848.05600000000004</v>
      </c>
      <c r="M140" s="18">
        <v>909.58299999999997</v>
      </c>
      <c r="N140" s="18">
        <v>897.63900000000001</v>
      </c>
      <c r="O140" s="18">
        <v>885.69399999999996</v>
      </c>
      <c r="P140" s="18">
        <v>921.52800000000002</v>
      </c>
      <c r="Q140" s="18">
        <v>861.44399999999996</v>
      </c>
      <c r="R140" s="18">
        <v>873.38900000000001</v>
      </c>
      <c r="S140" s="18">
        <v>877.05600000000004</v>
      </c>
      <c r="T140" s="18">
        <v>865.22199999999998</v>
      </c>
      <c r="U140" s="18">
        <v>888.88900000000001</v>
      </c>
      <c r="V140" s="18">
        <v>770.55600000000004</v>
      </c>
      <c r="W140" s="18">
        <v>782.38900000000001</v>
      </c>
      <c r="X140" s="18">
        <v>758.72199999999998</v>
      </c>
      <c r="Y140" s="18">
        <v>794.22199999999998</v>
      </c>
      <c r="Z140" s="18">
        <v>782.38900000000001</v>
      </c>
      <c r="AA140" s="18">
        <v>830.06899999999996</v>
      </c>
      <c r="AB140" s="18">
        <v>830.06899999999996</v>
      </c>
      <c r="AC140" s="18">
        <v>817.88900000000001</v>
      </c>
      <c r="AD140" s="18">
        <v>817.94600000000003</v>
      </c>
      <c r="AE140" s="18">
        <v>818.84500000000003</v>
      </c>
      <c r="AF140" s="18">
        <v>810.173</v>
      </c>
    </row>
    <row r="141" spans="1:32" ht="15" hidden="1" x14ac:dyDescent="0.25">
      <c r="A141" s="16" t="s">
        <v>30</v>
      </c>
      <c r="B141" s="16" t="s">
        <v>46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9">
        <v>26.388999999999999</v>
      </c>
      <c r="X141" s="19">
        <v>26.388999999999999</v>
      </c>
      <c r="Y141" s="19">
        <v>31.667000000000002</v>
      </c>
      <c r="Z141" s="19">
        <v>31.667000000000002</v>
      </c>
      <c r="AA141" s="19">
        <v>45.555999999999997</v>
      </c>
      <c r="AB141" s="19">
        <v>32.5</v>
      </c>
      <c r="AC141" s="19">
        <v>35.555999999999997</v>
      </c>
      <c r="AD141" s="19">
        <v>30.106000000000002</v>
      </c>
      <c r="AE141" s="19">
        <v>30.981000000000002</v>
      </c>
      <c r="AF141" s="19">
        <v>30.981000000000002</v>
      </c>
    </row>
    <row r="142" spans="1:32" ht="15" hidden="1" x14ac:dyDescent="0.25">
      <c r="A142" s="16" t="s">
        <v>30</v>
      </c>
      <c r="B142" s="16" t="s">
        <v>47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8">
        <v>16.853000000000002</v>
      </c>
      <c r="AF142" s="18">
        <v>17.122</v>
      </c>
    </row>
    <row r="143" spans="1:32" ht="15" x14ac:dyDescent="0.25">
      <c r="A143" s="16" t="s">
        <v>31</v>
      </c>
      <c r="B143" s="16" t="s">
        <v>42</v>
      </c>
      <c r="C143" s="19">
        <v>8244.4390000000003</v>
      </c>
      <c r="D143" s="19">
        <v>5975.2759999999998</v>
      </c>
      <c r="E143" s="19">
        <v>4830.7579999999998</v>
      </c>
      <c r="F143" s="19">
        <v>5807.2479999999996</v>
      </c>
      <c r="G143" s="19">
        <v>3665.085</v>
      </c>
      <c r="H143" s="19">
        <v>3507.2260000000001</v>
      </c>
      <c r="I143" s="19">
        <v>3337.8359999999998</v>
      </c>
      <c r="J143" s="19">
        <v>3610.2660000000001</v>
      </c>
      <c r="K143" s="19">
        <v>3018.2469999999998</v>
      </c>
      <c r="L143" s="19">
        <v>2642.8049999999998</v>
      </c>
      <c r="M143" s="19">
        <v>2407.6129999999998</v>
      </c>
      <c r="N143" s="19">
        <v>2104.8409999999999</v>
      </c>
      <c r="O143" s="19">
        <v>1737.6780000000001</v>
      </c>
      <c r="P143" s="19">
        <v>1851.307</v>
      </c>
      <c r="Q143" s="19">
        <v>1881.422</v>
      </c>
      <c r="R143" s="19">
        <v>1923.1089999999999</v>
      </c>
      <c r="S143" s="19">
        <v>1652.903</v>
      </c>
      <c r="T143" s="19">
        <v>1590.075</v>
      </c>
      <c r="U143" s="19">
        <v>1637.4179999999999</v>
      </c>
      <c r="V143" s="19">
        <v>1512.125</v>
      </c>
      <c r="W143" s="19">
        <v>1565.873</v>
      </c>
      <c r="X143" s="19">
        <v>1833.4680000000001</v>
      </c>
      <c r="Y143" s="19">
        <v>1668.6420000000001</v>
      </c>
      <c r="Z143" s="19">
        <v>1524.1769999999999</v>
      </c>
      <c r="AA143" s="19">
        <v>1595.7429999999999</v>
      </c>
      <c r="AB143" s="19">
        <v>1747.953</v>
      </c>
      <c r="AC143" s="19">
        <v>1729.884</v>
      </c>
      <c r="AD143" s="19">
        <v>1657.883</v>
      </c>
      <c r="AE143" s="19">
        <v>1543.0650000000001</v>
      </c>
      <c r="AF143" s="19">
        <v>1504.462</v>
      </c>
    </row>
    <row r="144" spans="1:32" ht="15" hidden="1" x14ac:dyDescent="0.25">
      <c r="A144" s="16" t="s">
        <v>31</v>
      </c>
      <c r="B144" s="16" t="s">
        <v>43</v>
      </c>
      <c r="C144" s="18">
        <v>1081.6780000000001</v>
      </c>
      <c r="D144" s="18">
        <v>805.57600000000002</v>
      </c>
      <c r="E144" s="18">
        <v>360.73500000000001</v>
      </c>
      <c r="F144" s="18">
        <v>485.65899999999999</v>
      </c>
      <c r="G144" s="18">
        <v>365.64600000000002</v>
      </c>
      <c r="H144" s="18">
        <v>331.815</v>
      </c>
      <c r="I144" s="18">
        <v>307.44099999999997</v>
      </c>
      <c r="J144" s="18">
        <v>306.36900000000003</v>
      </c>
      <c r="K144" s="18">
        <v>181.99199999999999</v>
      </c>
      <c r="L144" s="18">
        <v>140.21</v>
      </c>
      <c r="M144" s="18">
        <v>101.91</v>
      </c>
      <c r="N144" s="18">
        <v>54.825000000000003</v>
      </c>
      <c r="O144" s="18">
        <v>37.067</v>
      </c>
      <c r="P144" s="18">
        <v>36.445999999999998</v>
      </c>
      <c r="Q144" s="18">
        <v>22.9</v>
      </c>
      <c r="R144" s="18">
        <v>20.498000000000001</v>
      </c>
      <c r="S144" s="18">
        <v>15.263999999999999</v>
      </c>
      <c r="T144" s="18">
        <v>15.464</v>
      </c>
      <c r="U144" s="18">
        <v>12.557</v>
      </c>
      <c r="V144" s="18">
        <v>9.2080000000000002</v>
      </c>
      <c r="W144" s="18">
        <v>9.2899999999999991</v>
      </c>
      <c r="X144" s="18">
        <v>6.1619999999999999</v>
      </c>
      <c r="Y144" s="18">
        <v>6.2009999999999996</v>
      </c>
      <c r="Z144" s="18">
        <v>13.007999999999999</v>
      </c>
      <c r="AA144" s="18">
        <v>10.412000000000001</v>
      </c>
      <c r="AB144" s="18">
        <v>3.1240000000000001</v>
      </c>
      <c r="AC144" s="18">
        <v>2.9780000000000002</v>
      </c>
      <c r="AD144" s="18">
        <v>3.0990000000000002</v>
      </c>
      <c r="AE144" s="18">
        <v>3.1749999999999998</v>
      </c>
      <c r="AF144" s="18">
        <v>3.1059999999999999</v>
      </c>
    </row>
    <row r="145" spans="1:32" ht="15" hidden="1" x14ac:dyDescent="0.25">
      <c r="A145" s="16" t="s">
        <v>31</v>
      </c>
      <c r="B145" s="16" t="s">
        <v>44</v>
      </c>
      <c r="C145" s="17">
        <v>1896</v>
      </c>
      <c r="D145" s="17">
        <v>1686</v>
      </c>
      <c r="E145" s="17">
        <v>1790</v>
      </c>
      <c r="F145" s="19">
        <v>1586.5</v>
      </c>
      <c r="G145" s="19">
        <v>662.75</v>
      </c>
      <c r="H145" s="19">
        <v>604.5</v>
      </c>
      <c r="I145" s="19">
        <v>568.5</v>
      </c>
      <c r="J145" s="17">
        <v>585</v>
      </c>
      <c r="K145" s="19">
        <v>674.75</v>
      </c>
      <c r="L145" s="17">
        <v>539</v>
      </c>
      <c r="M145" s="17">
        <v>557</v>
      </c>
      <c r="N145" s="19">
        <v>502.75</v>
      </c>
      <c r="O145" s="19">
        <v>334.25</v>
      </c>
      <c r="P145" s="19">
        <v>361.75</v>
      </c>
      <c r="Q145" s="19">
        <v>398.5</v>
      </c>
      <c r="R145" s="17">
        <v>464</v>
      </c>
      <c r="S145" s="19">
        <v>350.75</v>
      </c>
      <c r="T145" s="17">
        <v>316</v>
      </c>
      <c r="U145" s="19">
        <v>349.25</v>
      </c>
      <c r="V145" s="19">
        <v>316.25</v>
      </c>
      <c r="W145" s="19">
        <v>372.25</v>
      </c>
      <c r="X145" s="19">
        <v>449.25</v>
      </c>
      <c r="Y145" s="19">
        <v>371.75</v>
      </c>
      <c r="Z145" s="19">
        <v>386.5</v>
      </c>
      <c r="AA145" s="19">
        <v>319.75</v>
      </c>
      <c r="AB145" s="17">
        <v>264</v>
      </c>
      <c r="AC145" s="17">
        <v>288</v>
      </c>
      <c r="AD145" s="19">
        <v>262.5</v>
      </c>
      <c r="AE145" s="19">
        <v>222.74600000000001</v>
      </c>
      <c r="AF145" s="19">
        <v>254.50200000000001</v>
      </c>
    </row>
    <row r="146" spans="1:32" ht="15" hidden="1" x14ac:dyDescent="0.25">
      <c r="A146" s="16" t="s">
        <v>31</v>
      </c>
      <c r="B146" s="16" t="s">
        <v>45</v>
      </c>
      <c r="C146" s="18">
        <v>3759.761</v>
      </c>
      <c r="D146" s="18">
        <v>2276.5329999999999</v>
      </c>
      <c r="E146" s="18">
        <v>1605.9670000000001</v>
      </c>
      <c r="F146" s="18">
        <v>1948.367</v>
      </c>
      <c r="G146" s="18">
        <v>1434.133</v>
      </c>
      <c r="H146" s="18">
        <v>1362.4670000000001</v>
      </c>
      <c r="I146" s="18">
        <v>1315.117</v>
      </c>
      <c r="J146" s="18">
        <v>1278.731</v>
      </c>
      <c r="K146" s="18">
        <v>1148.0609999999999</v>
      </c>
      <c r="L146" s="18">
        <v>1125.4280000000001</v>
      </c>
      <c r="M146" s="18">
        <v>1006.425</v>
      </c>
      <c r="N146" s="18">
        <v>920.76700000000005</v>
      </c>
      <c r="O146" s="18">
        <v>753.75</v>
      </c>
      <c r="P146" s="18">
        <v>849.11099999999999</v>
      </c>
      <c r="Q146" s="18">
        <v>958.07799999999997</v>
      </c>
      <c r="R146" s="18">
        <v>969.38900000000001</v>
      </c>
      <c r="S146" s="18">
        <v>848.88900000000001</v>
      </c>
      <c r="T146" s="18">
        <v>813.05600000000004</v>
      </c>
      <c r="U146" s="18">
        <v>848.88900000000001</v>
      </c>
      <c r="V146" s="18">
        <v>765.27800000000002</v>
      </c>
      <c r="W146" s="18">
        <v>801.94399999999996</v>
      </c>
      <c r="X146" s="18">
        <v>801.94399999999996</v>
      </c>
      <c r="Y146" s="18">
        <v>787.63599999999997</v>
      </c>
      <c r="Z146" s="18">
        <v>795.00300000000004</v>
      </c>
      <c r="AA146" s="18">
        <v>897.69200000000001</v>
      </c>
      <c r="AB146" s="18">
        <v>785.05100000000004</v>
      </c>
      <c r="AC146" s="18">
        <v>773.29600000000005</v>
      </c>
      <c r="AD146" s="18">
        <v>714.89400000000001</v>
      </c>
      <c r="AE146" s="18">
        <v>714.64400000000001</v>
      </c>
      <c r="AF146" s="18">
        <v>667.85299999999995</v>
      </c>
    </row>
    <row r="147" spans="1:32" ht="15" hidden="1" x14ac:dyDescent="0.25">
      <c r="A147" s="16" t="s">
        <v>31</v>
      </c>
      <c r="B147" s="16" t="s">
        <v>46</v>
      </c>
      <c r="C147" s="17">
        <v>0</v>
      </c>
      <c r="D147" s="17">
        <v>0</v>
      </c>
      <c r="E147" s="17">
        <v>0</v>
      </c>
      <c r="F147" s="19">
        <v>39.167000000000002</v>
      </c>
      <c r="G147" s="19">
        <v>52.222000000000001</v>
      </c>
      <c r="H147" s="19">
        <v>37.777999999999999</v>
      </c>
      <c r="I147" s="19">
        <v>40.832999999999998</v>
      </c>
      <c r="J147" s="19">
        <v>35.832999999999998</v>
      </c>
      <c r="K147" s="19">
        <v>44.444000000000003</v>
      </c>
      <c r="L147" s="19">
        <v>25.556000000000001</v>
      </c>
      <c r="M147" s="19">
        <v>4.1669999999999998</v>
      </c>
      <c r="N147" s="19">
        <v>16.667000000000002</v>
      </c>
      <c r="O147" s="19">
        <v>21.943999999999999</v>
      </c>
      <c r="P147" s="19">
        <v>21.667000000000002</v>
      </c>
      <c r="Q147" s="19">
        <v>26.667000000000002</v>
      </c>
      <c r="R147" s="19">
        <v>27.5</v>
      </c>
      <c r="S147" s="19">
        <v>23.056000000000001</v>
      </c>
      <c r="T147" s="19">
        <v>32.222000000000001</v>
      </c>
      <c r="U147" s="19">
        <v>37.777999999999999</v>
      </c>
      <c r="V147" s="19">
        <v>55.277999999999999</v>
      </c>
      <c r="W147" s="19">
        <v>56.944000000000003</v>
      </c>
      <c r="X147" s="19">
        <v>236.94399999999999</v>
      </c>
      <c r="Y147" s="19">
        <v>205.833</v>
      </c>
      <c r="Z147" s="19">
        <v>66.111000000000004</v>
      </c>
      <c r="AA147" s="19">
        <v>74.167000000000002</v>
      </c>
      <c r="AB147" s="19">
        <v>424.72199999999998</v>
      </c>
      <c r="AC147" s="19">
        <v>395.83300000000003</v>
      </c>
      <c r="AD147" s="19">
        <v>398.33300000000003</v>
      </c>
      <c r="AE147" s="19">
        <v>352.22199999999998</v>
      </c>
      <c r="AF147" s="19">
        <v>259.72199999999998</v>
      </c>
    </row>
    <row r="148" spans="1:32" ht="15" hidden="1" x14ac:dyDescent="0.25">
      <c r="A148" s="16" t="s">
        <v>31</v>
      </c>
      <c r="B148" s="16" t="s">
        <v>47</v>
      </c>
      <c r="C148" s="15">
        <v>1152</v>
      </c>
      <c r="D148" s="15">
        <v>973</v>
      </c>
      <c r="E148" s="15">
        <v>851</v>
      </c>
      <c r="F148" s="15">
        <v>1592</v>
      </c>
      <c r="G148" s="15">
        <v>957</v>
      </c>
      <c r="H148" s="15">
        <v>904</v>
      </c>
      <c r="I148" s="15">
        <v>854</v>
      </c>
      <c r="J148" s="15">
        <v>1136</v>
      </c>
      <c r="K148" s="15">
        <v>844</v>
      </c>
      <c r="L148" s="15">
        <v>689</v>
      </c>
      <c r="M148" s="15">
        <v>617</v>
      </c>
      <c r="N148" s="15">
        <v>529</v>
      </c>
      <c r="O148" s="15">
        <v>514</v>
      </c>
      <c r="P148" s="15">
        <v>499</v>
      </c>
      <c r="Q148" s="15">
        <v>425</v>
      </c>
      <c r="R148" s="15">
        <v>392</v>
      </c>
      <c r="S148" s="15">
        <v>368</v>
      </c>
      <c r="T148" s="15">
        <v>355</v>
      </c>
      <c r="U148" s="15">
        <v>332</v>
      </c>
      <c r="V148" s="15">
        <v>320</v>
      </c>
      <c r="W148" s="15">
        <v>286</v>
      </c>
      <c r="X148" s="15">
        <v>300</v>
      </c>
      <c r="Y148" s="15">
        <v>285</v>
      </c>
      <c r="Z148" s="15">
        <v>253</v>
      </c>
      <c r="AA148" s="15">
        <v>284</v>
      </c>
      <c r="AB148" s="15">
        <v>263</v>
      </c>
      <c r="AC148" s="15">
        <v>252</v>
      </c>
      <c r="AD148" s="15">
        <v>271</v>
      </c>
      <c r="AE148" s="15">
        <v>240</v>
      </c>
      <c r="AF148" s="15">
        <v>309</v>
      </c>
    </row>
    <row r="149" spans="1:32" ht="15" x14ac:dyDescent="0.25">
      <c r="A149" s="16" t="s">
        <v>32</v>
      </c>
      <c r="B149" s="16" t="s">
        <v>42</v>
      </c>
      <c r="C149" s="19">
        <v>10813.472</v>
      </c>
      <c r="D149" s="19">
        <v>9422.6669999999995</v>
      </c>
      <c r="E149" s="19">
        <v>9830.5560000000005</v>
      </c>
      <c r="F149" s="19">
        <v>9836.1939999999995</v>
      </c>
      <c r="G149" s="19">
        <v>8796.9719999999998</v>
      </c>
      <c r="H149" s="19">
        <v>8824.1110000000008</v>
      </c>
      <c r="I149" s="19">
        <v>8475.6669999999995</v>
      </c>
      <c r="J149" s="19">
        <v>8328.8889999999992</v>
      </c>
      <c r="K149" s="19">
        <v>8512.6110000000008</v>
      </c>
      <c r="L149" s="19">
        <v>7691.1109999999999</v>
      </c>
      <c r="M149" s="19">
        <v>8421.9449999999997</v>
      </c>
      <c r="N149" s="19">
        <v>8665.2070000000003</v>
      </c>
      <c r="O149" s="19">
        <v>8902.1859999999997</v>
      </c>
      <c r="P149" s="19">
        <v>8578.9689999999991</v>
      </c>
      <c r="Q149" s="19">
        <v>8583.6919999999991</v>
      </c>
      <c r="R149" s="19">
        <v>8328.2479999999996</v>
      </c>
      <c r="S149" s="19">
        <v>8469.5969999999998</v>
      </c>
      <c r="T149" s="19">
        <v>8736.3130000000001</v>
      </c>
      <c r="U149" s="19">
        <v>8545.85</v>
      </c>
      <c r="V149" s="19">
        <v>8506.6509999999998</v>
      </c>
      <c r="W149" s="19">
        <v>8989.6849999999995</v>
      </c>
      <c r="X149" s="19">
        <v>8264.3819999999996</v>
      </c>
      <c r="Y149" s="19">
        <v>8840.5210000000006</v>
      </c>
      <c r="Z149" s="19">
        <v>8799.7569999999996</v>
      </c>
      <c r="AA149" s="19">
        <v>8533.7549999999992</v>
      </c>
      <c r="AB149" s="19">
        <v>8273.4470000000001</v>
      </c>
      <c r="AC149" s="19">
        <v>8533.7900000000009</v>
      </c>
      <c r="AD149" s="19">
        <v>8267.8130000000001</v>
      </c>
      <c r="AE149" s="19">
        <v>8006.1260000000002</v>
      </c>
      <c r="AF149" s="17" t="s">
        <v>85</v>
      </c>
    </row>
    <row r="150" spans="1:32" ht="15" hidden="1" x14ac:dyDescent="0.25">
      <c r="A150" s="16" t="s">
        <v>32</v>
      </c>
      <c r="B150" s="16" t="s">
        <v>43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8">
        <v>42.582999999999998</v>
      </c>
      <c r="N150" s="18">
        <v>35.456000000000003</v>
      </c>
      <c r="O150" s="18">
        <v>49.69</v>
      </c>
      <c r="P150" s="18">
        <v>49.604999999999997</v>
      </c>
      <c r="Q150" s="18">
        <v>49.649000000000001</v>
      </c>
      <c r="R150" s="18">
        <v>42.582999999999998</v>
      </c>
      <c r="S150" s="18">
        <v>42.53</v>
      </c>
      <c r="T150" s="18">
        <v>49.039000000000001</v>
      </c>
      <c r="U150" s="18">
        <v>47.753999999999998</v>
      </c>
      <c r="V150" s="18">
        <v>48.991999999999997</v>
      </c>
      <c r="W150" s="18">
        <v>48.811</v>
      </c>
      <c r="X150" s="18">
        <v>48.444000000000003</v>
      </c>
      <c r="Y150" s="18">
        <v>41.107999999999997</v>
      </c>
      <c r="Z150" s="18">
        <v>27.641999999999999</v>
      </c>
      <c r="AA150" s="18">
        <v>27.55</v>
      </c>
      <c r="AB150" s="18">
        <v>27.452999999999999</v>
      </c>
      <c r="AC150" s="18">
        <v>27.699000000000002</v>
      </c>
      <c r="AD150" s="18">
        <v>20.678000000000001</v>
      </c>
      <c r="AE150" s="18">
        <v>27.417000000000002</v>
      </c>
      <c r="AF150" s="15" t="s">
        <v>85</v>
      </c>
    </row>
    <row r="151" spans="1:32" ht="15" hidden="1" x14ac:dyDescent="0.25">
      <c r="A151" s="16" t="s">
        <v>32</v>
      </c>
      <c r="B151" s="16" t="s">
        <v>44</v>
      </c>
      <c r="C151" s="19">
        <v>153.75</v>
      </c>
      <c r="D151" s="17">
        <v>185</v>
      </c>
      <c r="E151" s="17">
        <v>185</v>
      </c>
      <c r="F151" s="19">
        <v>195.75</v>
      </c>
      <c r="G151" s="19">
        <v>199.5</v>
      </c>
      <c r="H151" s="19">
        <v>189.5</v>
      </c>
      <c r="I151" s="19">
        <v>199.5</v>
      </c>
      <c r="J151" s="19">
        <v>169.5</v>
      </c>
      <c r="K151" s="19">
        <v>179.5</v>
      </c>
      <c r="L151" s="19">
        <v>169.5</v>
      </c>
      <c r="M151" s="17">
        <v>168</v>
      </c>
      <c r="N151" s="17">
        <v>161</v>
      </c>
      <c r="O151" s="19">
        <v>162.75</v>
      </c>
      <c r="P151" s="17">
        <v>150</v>
      </c>
      <c r="Q151" s="17">
        <v>168</v>
      </c>
      <c r="R151" s="17">
        <v>150</v>
      </c>
      <c r="S151" s="19">
        <v>137.25</v>
      </c>
      <c r="T151" s="17">
        <v>125</v>
      </c>
      <c r="U151" s="17">
        <v>96</v>
      </c>
      <c r="V151" s="19">
        <v>105.5</v>
      </c>
      <c r="W151" s="19">
        <v>69.5</v>
      </c>
      <c r="X151" s="19">
        <v>45.5</v>
      </c>
      <c r="Y151" s="19">
        <v>29.25</v>
      </c>
      <c r="Z151" s="17">
        <v>20</v>
      </c>
      <c r="AA151" s="19">
        <v>13.75</v>
      </c>
      <c r="AB151" s="19">
        <v>10.5</v>
      </c>
      <c r="AC151" s="17">
        <v>12</v>
      </c>
      <c r="AD151" s="19">
        <v>11.851000000000001</v>
      </c>
      <c r="AE151" s="19">
        <v>11.000999999999999</v>
      </c>
      <c r="AF151" s="17" t="s">
        <v>85</v>
      </c>
    </row>
    <row r="152" spans="1:32" ht="15" hidden="1" x14ac:dyDescent="0.25">
      <c r="A152" s="16" t="s">
        <v>32</v>
      </c>
      <c r="B152" s="16" t="s">
        <v>45</v>
      </c>
      <c r="C152" s="18">
        <v>7854.7219999999998</v>
      </c>
      <c r="D152" s="18">
        <v>6645.4440000000004</v>
      </c>
      <c r="E152" s="18">
        <v>6826.5559999999996</v>
      </c>
      <c r="F152" s="15">
        <v>7043</v>
      </c>
      <c r="G152" s="18">
        <v>5952.8059999999996</v>
      </c>
      <c r="H152" s="18">
        <v>6076.5559999999996</v>
      </c>
      <c r="I152" s="18">
        <v>6222.0559999999996</v>
      </c>
      <c r="J152" s="18">
        <v>6092.8329999999996</v>
      </c>
      <c r="K152" s="18">
        <v>6234.3609999999999</v>
      </c>
      <c r="L152" s="18">
        <v>5447.1109999999999</v>
      </c>
      <c r="M152" s="18">
        <v>5271.5559999999996</v>
      </c>
      <c r="N152" s="18">
        <v>5256.0829999999996</v>
      </c>
      <c r="O152" s="18">
        <v>5254.5</v>
      </c>
      <c r="P152" s="18">
        <v>5207.25</v>
      </c>
      <c r="Q152" s="18">
        <v>5092.8869999999997</v>
      </c>
      <c r="R152" s="18">
        <v>5031.9170000000004</v>
      </c>
      <c r="S152" s="18">
        <v>4794.8090000000002</v>
      </c>
      <c r="T152" s="18">
        <v>4855.4539999999997</v>
      </c>
      <c r="U152" s="18">
        <v>4732.0230000000001</v>
      </c>
      <c r="V152" s="18">
        <v>4424.8239999999996</v>
      </c>
      <c r="W152" s="18">
        <v>4475.4709999999995</v>
      </c>
      <c r="X152" s="18">
        <v>4396.5389999999998</v>
      </c>
      <c r="Y152" s="18">
        <v>4535.4170000000004</v>
      </c>
      <c r="Z152" s="18">
        <v>4456.9440000000004</v>
      </c>
      <c r="AA152" s="18">
        <v>4328.0559999999996</v>
      </c>
      <c r="AB152" s="18">
        <v>4263.4920000000002</v>
      </c>
      <c r="AC152" s="18">
        <v>4187.1459999999997</v>
      </c>
      <c r="AD152" s="18">
        <v>4008.8919999999998</v>
      </c>
      <c r="AE152" s="18">
        <v>3767.779</v>
      </c>
      <c r="AF152" s="15" t="s">
        <v>85</v>
      </c>
    </row>
    <row r="153" spans="1:32" ht="15" hidden="1" x14ac:dyDescent="0.25">
      <c r="A153" s="16" t="s">
        <v>32</v>
      </c>
      <c r="B153" s="16" t="s">
        <v>46</v>
      </c>
      <c r="C153" s="17">
        <v>1805</v>
      </c>
      <c r="D153" s="19">
        <v>1692.222</v>
      </c>
      <c r="E153" s="19">
        <v>1692.222</v>
      </c>
      <c r="F153" s="19">
        <v>1635.556</v>
      </c>
      <c r="G153" s="19">
        <v>1624.444</v>
      </c>
      <c r="H153" s="19">
        <v>1635.556</v>
      </c>
      <c r="I153" s="19">
        <v>1102.778</v>
      </c>
      <c r="J153" s="19">
        <v>1111.1110000000001</v>
      </c>
      <c r="K153" s="19">
        <v>1141.6669999999999</v>
      </c>
      <c r="L153" s="19">
        <v>1114.1669999999999</v>
      </c>
      <c r="M153" s="19">
        <v>1115.556</v>
      </c>
      <c r="N153" s="19">
        <v>1281.1110000000001</v>
      </c>
      <c r="O153" s="19">
        <v>1354.444</v>
      </c>
      <c r="P153" s="19">
        <v>1399.444</v>
      </c>
      <c r="Q153" s="19">
        <v>1402.222</v>
      </c>
      <c r="R153" s="19">
        <v>1430.8330000000001</v>
      </c>
      <c r="S153" s="19">
        <v>1501.1110000000001</v>
      </c>
      <c r="T153" s="19">
        <v>1497.222</v>
      </c>
      <c r="U153" s="19">
        <v>1449.1669999999999</v>
      </c>
      <c r="V153" s="19">
        <v>1694.4770000000001</v>
      </c>
      <c r="W153" s="19">
        <v>1994.193</v>
      </c>
      <c r="X153" s="19">
        <v>1684.0340000000001</v>
      </c>
      <c r="Y153" s="19">
        <v>1954.6980000000001</v>
      </c>
      <c r="Z153" s="19">
        <v>2144.8530000000001</v>
      </c>
      <c r="AA153" s="19">
        <v>2009.0640000000001</v>
      </c>
      <c r="AB153" s="19">
        <v>1805.085</v>
      </c>
      <c r="AC153" s="19">
        <v>2011.6120000000001</v>
      </c>
      <c r="AD153" s="19">
        <v>1971.6479999999999</v>
      </c>
      <c r="AE153" s="19">
        <v>1969.89</v>
      </c>
      <c r="AF153" s="17" t="s">
        <v>85</v>
      </c>
    </row>
    <row r="154" spans="1:32" ht="15" hidden="1" x14ac:dyDescent="0.25">
      <c r="A154" s="16" t="s">
        <v>32</v>
      </c>
      <c r="B154" s="16" t="s">
        <v>47</v>
      </c>
      <c r="C154" s="15">
        <v>1000</v>
      </c>
      <c r="D154" s="15">
        <v>900</v>
      </c>
      <c r="E154" s="15">
        <v>850</v>
      </c>
      <c r="F154" s="15">
        <v>850</v>
      </c>
      <c r="G154" s="15">
        <v>820</v>
      </c>
      <c r="H154" s="15">
        <v>790</v>
      </c>
      <c r="I154" s="15">
        <v>810</v>
      </c>
      <c r="J154" s="15">
        <v>820</v>
      </c>
      <c r="K154" s="15">
        <v>820</v>
      </c>
      <c r="L154" s="15">
        <v>830</v>
      </c>
      <c r="M154" s="15">
        <v>1521</v>
      </c>
      <c r="N154" s="15">
        <v>1576</v>
      </c>
      <c r="O154" s="15">
        <v>1695</v>
      </c>
      <c r="P154" s="15">
        <v>1353</v>
      </c>
      <c r="Q154" s="15">
        <v>1419</v>
      </c>
      <c r="R154" s="15">
        <v>1254</v>
      </c>
      <c r="S154" s="15">
        <v>1573</v>
      </c>
      <c r="T154" s="15">
        <v>1733</v>
      </c>
      <c r="U154" s="15">
        <v>1682</v>
      </c>
      <c r="V154" s="15">
        <v>1609</v>
      </c>
      <c r="W154" s="15">
        <v>1655</v>
      </c>
      <c r="X154" s="15">
        <v>1454</v>
      </c>
      <c r="Y154" s="15">
        <v>1584</v>
      </c>
      <c r="Z154" s="15">
        <v>1507</v>
      </c>
      <c r="AA154" s="15">
        <v>1531</v>
      </c>
      <c r="AB154" s="15">
        <v>1530</v>
      </c>
      <c r="AC154" s="15">
        <v>1579</v>
      </c>
      <c r="AD154" s="15">
        <v>1523</v>
      </c>
      <c r="AE154" s="15">
        <v>1508</v>
      </c>
      <c r="AF154" s="15" t="s">
        <v>85</v>
      </c>
    </row>
    <row r="155" spans="1:32" ht="15" x14ac:dyDescent="0.25">
      <c r="A155" s="16" t="s">
        <v>33</v>
      </c>
      <c r="B155" s="16" t="s">
        <v>42</v>
      </c>
      <c r="C155" s="19">
        <v>9490.7379999999994</v>
      </c>
      <c r="D155" s="19">
        <v>9606.973</v>
      </c>
      <c r="E155" s="19">
        <v>9334.8619999999992</v>
      </c>
      <c r="F155" s="19">
        <v>9076.0709999999999</v>
      </c>
      <c r="G155" s="19">
        <v>8857.9439999999995</v>
      </c>
      <c r="H155" s="19">
        <v>9069.1810000000005</v>
      </c>
      <c r="I155" s="19">
        <v>9578.75</v>
      </c>
      <c r="J155" s="19">
        <v>9670.2510000000002</v>
      </c>
      <c r="K155" s="19">
        <v>10752.194</v>
      </c>
      <c r="L155" s="19">
        <v>8316.5</v>
      </c>
      <c r="M155" s="17">
        <v>8311</v>
      </c>
      <c r="N155" s="19">
        <v>8392.25</v>
      </c>
      <c r="O155" s="19">
        <v>8916.3330000000005</v>
      </c>
      <c r="P155" s="19">
        <v>9084.5280000000002</v>
      </c>
      <c r="Q155" s="19">
        <v>8869.8330000000005</v>
      </c>
      <c r="R155" s="19">
        <v>8307.7649999999994</v>
      </c>
      <c r="S155" s="19">
        <v>7961.6210000000001</v>
      </c>
      <c r="T155" s="19">
        <v>8620.473</v>
      </c>
      <c r="U155" s="19">
        <v>7916.7920000000004</v>
      </c>
      <c r="V155" s="19">
        <v>7570.4660000000003</v>
      </c>
      <c r="W155" s="19">
        <v>7422.9160000000002</v>
      </c>
      <c r="X155" s="19">
        <v>7259.5240000000003</v>
      </c>
      <c r="Y155" s="19">
        <v>6969.4750000000004</v>
      </c>
      <c r="Z155" s="19">
        <v>7630.8940000000002</v>
      </c>
      <c r="AA155" s="19">
        <v>7273.3140000000003</v>
      </c>
      <c r="AB155" s="19">
        <v>7149.875</v>
      </c>
      <c r="AC155" s="19">
        <v>7357.4179999999997</v>
      </c>
      <c r="AD155" s="19">
        <v>7293.1319999999996</v>
      </c>
      <c r="AE155" s="19">
        <v>7018.7629999999999</v>
      </c>
      <c r="AF155" s="19">
        <v>7322.4459999999999</v>
      </c>
    </row>
    <row r="156" spans="1:32" ht="15" hidden="1" x14ac:dyDescent="0.25">
      <c r="A156" s="16" t="s">
        <v>33</v>
      </c>
      <c r="B156" s="16" t="s">
        <v>43</v>
      </c>
      <c r="C156" s="18">
        <v>510.51600000000002</v>
      </c>
      <c r="D156" s="18">
        <v>346.334</v>
      </c>
      <c r="E156" s="18">
        <v>163.63999999999999</v>
      </c>
      <c r="F156" s="18">
        <v>127.04300000000001</v>
      </c>
      <c r="G156" s="18">
        <v>74.305999999999997</v>
      </c>
      <c r="H156" s="18">
        <v>37.152999999999999</v>
      </c>
      <c r="I156" s="18">
        <v>14.861000000000001</v>
      </c>
      <c r="J156" s="18">
        <v>30.446000000000002</v>
      </c>
      <c r="K156" s="18">
        <v>14.861000000000001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</row>
    <row r="157" spans="1:32" ht="15" hidden="1" x14ac:dyDescent="0.25">
      <c r="A157" s="16" t="s">
        <v>33</v>
      </c>
      <c r="B157" s="16" t="s">
        <v>44</v>
      </c>
      <c r="C157" s="19">
        <v>157.5</v>
      </c>
      <c r="D157" s="19">
        <v>174.25</v>
      </c>
      <c r="E157" s="17">
        <v>180</v>
      </c>
      <c r="F157" s="19">
        <v>179.75</v>
      </c>
      <c r="G157" s="19">
        <v>202.25</v>
      </c>
      <c r="H157" s="19">
        <v>251.75</v>
      </c>
      <c r="I157" s="19">
        <v>266.5</v>
      </c>
      <c r="J157" s="19">
        <v>218.75</v>
      </c>
      <c r="K157" s="17">
        <v>239</v>
      </c>
      <c r="L157" s="17">
        <v>248</v>
      </c>
      <c r="M157" s="17">
        <v>254</v>
      </c>
      <c r="N157" s="19">
        <v>240.75</v>
      </c>
      <c r="O157" s="19">
        <v>247.5</v>
      </c>
      <c r="P157" s="19">
        <v>257.5</v>
      </c>
      <c r="Q157" s="19">
        <v>258.25</v>
      </c>
      <c r="R157" s="19">
        <v>257.5</v>
      </c>
      <c r="S157" s="19">
        <v>262.75</v>
      </c>
      <c r="T157" s="19">
        <v>271.25</v>
      </c>
      <c r="U157" s="19">
        <v>279.75</v>
      </c>
      <c r="V157" s="17">
        <v>280</v>
      </c>
      <c r="W157" s="17">
        <v>280</v>
      </c>
      <c r="X157" s="17">
        <v>280</v>
      </c>
      <c r="Y157" s="17">
        <v>280</v>
      </c>
      <c r="Z157" s="17">
        <v>280</v>
      </c>
      <c r="AA157" s="19">
        <v>96.25</v>
      </c>
      <c r="AB157" s="19">
        <v>95.25</v>
      </c>
      <c r="AC157" s="19">
        <v>96.5</v>
      </c>
      <c r="AD157" s="19">
        <v>42.4</v>
      </c>
      <c r="AE157" s="19">
        <v>57.93</v>
      </c>
      <c r="AF157" s="19">
        <v>65.238</v>
      </c>
    </row>
    <row r="158" spans="1:32" ht="15" hidden="1" x14ac:dyDescent="0.25">
      <c r="A158" s="16" t="s">
        <v>33</v>
      </c>
      <c r="B158" s="16" t="s">
        <v>45</v>
      </c>
      <c r="C158" s="18">
        <v>3716.556</v>
      </c>
      <c r="D158" s="18">
        <v>4090.1109999999999</v>
      </c>
      <c r="E158" s="18">
        <v>4163.2219999999998</v>
      </c>
      <c r="F158" s="18">
        <v>3697.3890000000001</v>
      </c>
      <c r="G158" s="18">
        <v>3663.7220000000002</v>
      </c>
      <c r="H158" s="18">
        <v>3715.5</v>
      </c>
      <c r="I158" s="18">
        <v>3954.3890000000001</v>
      </c>
      <c r="J158" s="18">
        <v>3970.6669999999999</v>
      </c>
      <c r="K158" s="18">
        <v>5017.1109999999999</v>
      </c>
      <c r="L158" s="18">
        <v>3708.2779999999998</v>
      </c>
      <c r="M158" s="18">
        <v>2993.944</v>
      </c>
      <c r="N158" s="18">
        <v>3317.1669999999999</v>
      </c>
      <c r="O158" s="18">
        <v>4065.7220000000002</v>
      </c>
      <c r="P158" s="18">
        <v>4173.3609999999999</v>
      </c>
      <c r="Q158" s="18">
        <v>3742.25</v>
      </c>
      <c r="R158" s="18">
        <v>5677.19</v>
      </c>
      <c r="S158" s="18">
        <v>4916.42</v>
      </c>
      <c r="T158" s="18">
        <v>5257.1469999999999</v>
      </c>
      <c r="U158" s="18">
        <v>4912.3710000000001</v>
      </c>
      <c r="V158" s="18">
        <v>4555.6750000000002</v>
      </c>
      <c r="W158" s="18">
        <v>4829.085</v>
      </c>
      <c r="X158" s="18">
        <v>4617.7139999999999</v>
      </c>
      <c r="Y158" s="18">
        <v>4575.085</v>
      </c>
      <c r="Z158" s="18">
        <v>4484.5280000000002</v>
      </c>
      <c r="AA158" s="18">
        <v>4167.125</v>
      </c>
      <c r="AB158" s="18">
        <v>3932.6370000000002</v>
      </c>
      <c r="AC158" s="18">
        <v>3837.877</v>
      </c>
      <c r="AD158" s="18">
        <v>3618.79</v>
      </c>
      <c r="AE158" s="18">
        <v>3293.65</v>
      </c>
      <c r="AF158" s="18">
        <v>3483.0509999999999</v>
      </c>
    </row>
    <row r="159" spans="1:32" ht="15" hidden="1" x14ac:dyDescent="0.25">
      <c r="A159" s="16" t="s">
        <v>33</v>
      </c>
      <c r="B159" s="16" t="s">
        <v>46</v>
      </c>
      <c r="C159" s="19">
        <v>3644.1669999999999</v>
      </c>
      <c r="D159" s="19">
        <v>3640.2779999999998</v>
      </c>
      <c r="E159" s="19">
        <v>3616.944</v>
      </c>
      <c r="F159" s="19">
        <v>3690.8330000000001</v>
      </c>
      <c r="G159" s="19">
        <v>3531.6669999999999</v>
      </c>
      <c r="H159" s="19">
        <v>3605.8330000000001</v>
      </c>
      <c r="I159" s="19">
        <v>3803.056</v>
      </c>
      <c r="J159" s="19">
        <v>3729.444</v>
      </c>
      <c r="K159" s="19">
        <v>3713.8890000000001</v>
      </c>
      <c r="L159" s="19">
        <v>2938.8890000000001</v>
      </c>
      <c r="M159" s="19">
        <v>3789.7220000000002</v>
      </c>
      <c r="N159" s="17">
        <v>3440</v>
      </c>
      <c r="O159" s="19">
        <v>3207.7779999999998</v>
      </c>
      <c r="P159" s="19">
        <v>3333.3330000000001</v>
      </c>
      <c r="Q159" s="17">
        <v>3540</v>
      </c>
      <c r="R159" s="19">
        <v>765.74199999999996</v>
      </c>
      <c r="S159" s="19">
        <v>749.11800000000005</v>
      </c>
      <c r="T159" s="19">
        <v>933.74300000000005</v>
      </c>
      <c r="U159" s="19">
        <v>1053.337</v>
      </c>
      <c r="V159" s="19">
        <v>824.45799999999997</v>
      </c>
      <c r="W159" s="19">
        <v>972.49800000000005</v>
      </c>
      <c r="X159" s="19">
        <v>1082.4760000000001</v>
      </c>
      <c r="Y159" s="19">
        <v>1157.057</v>
      </c>
      <c r="Z159" s="19">
        <v>1539.0319999999999</v>
      </c>
      <c r="AA159" s="19">
        <v>1727.606</v>
      </c>
      <c r="AB159" s="19">
        <v>1778.655</v>
      </c>
      <c r="AC159" s="19">
        <v>2048.7080000000001</v>
      </c>
      <c r="AD159" s="19">
        <v>2404.6089999999999</v>
      </c>
      <c r="AE159" s="19">
        <v>2393.85</v>
      </c>
      <c r="AF159" s="19">
        <v>2666.8240000000001</v>
      </c>
    </row>
    <row r="160" spans="1:32" ht="15" hidden="1" x14ac:dyDescent="0.25">
      <c r="A160" s="16" t="s">
        <v>33</v>
      </c>
      <c r="B160" s="16" t="s">
        <v>47</v>
      </c>
      <c r="C160" s="15">
        <v>1462</v>
      </c>
      <c r="D160" s="15">
        <v>1356</v>
      </c>
      <c r="E160" s="15">
        <v>1163</v>
      </c>
      <c r="F160" s="15">
        <v>1328</v>
      </c>
      <c r="G160" s="15">
        <v>1306</v>
      </c>
      <c r="H160" s="15">
        <v>1377</v>
      </c>
      <c r="I160" s="15">
        <v>1458</v>
      </c>
      <c r="J160" s="15">
        <v>1639</v>
      </c>
      <c r="K160" s="15">
        <v>1684</v>
      </c>
      <c r="L160" s="15">
        <v>1338</v>
      </c>
      <c r="M160" s="15">
        <v>1190</v>
      </c>
      <c r="N160" s="15">
        <v>1311</v>
      </c>
      <c r="O160" s="15">
        <v>1312</v>
      </c>
      <c r="P160" s="15">
        <v>1237</v>
      </c>
      <c r="Q160" s="15">
        <v>1246</v>
      </c>
      <c r="R160" s="15">
        <v>1524</v>
      </c>
      <c r="S160" s="15">
        <v>1950</v>
      </c>
      <c r="T160" s="15">
        <v>2075</v>
      </c>
      <c r="U160" s="15">
        <v>1588</v>
      </c>
      <c r="V160" s="15">
        <v>1827</v>
      </c>
      <c r="W160" s="15">
        <v>1258</v>
      </c>
      <c r="X160" s="15">
        <v>1196</v>
      </c>
      <c r="Y160" s="15">
        <v>874</v>
      </c>
      <c r="Z160" s="15">
        <v>1244</v>
      </c>
      <c r="AA160" s="15">
        <v>1199</v>
      </c>
      <c r="AB160" s="15">
        <v>1260</v>
      </c>
      <c r="AC160" s="15">
        <v>1291</v>
      </c>
      <c r="AD160" s="15">
        <v>1144</v>
      </c>
      <c r="AE160" s="15">
        <v>1190</v>
      </c>
      <c r="AF160" s="15">
        <v>1024</v>
      </c>
    </row>
    <row r="161" spans="1:32" ht="15" x14ac:dyDescent="0.25">
      <c r="A161" s="16" t="s">
        <v>34</v>
      </c>
      <c r="B161" s="16" t="s">
        <v>42</v>
      </c>
      <c r="C161" s="19">
        <v>14938.736000000001</v>
      </c>
      <c r="D161" s="19">
        <v>15247.278</v>
      </c>
      <c r="E161" s="19">
        <v>15309.222</v>
      </c>
      <c r="F161" s="19">
        <v>15336.625</v>
      </c>
      <c r="G161" s="19">
        <v>15254.831</v>
      </c>
      <c r="H161" s="19">
        <v>14829.697</v>
      </c>
      <c r="I161" s="19">
        <v>15863.271000000001</v>
      </c>
      <c r="J161" s="19">
        <v>14966.894</v>
      </c>
      <c r="K161" s="19">
        <v>15009.031000000001</v>
      </c>
      <c r="L161" s="19">
        <v>14207.285</v>
      </c>
      <c r="M161" s="19">
        <v>13413.278</v>
      </c>
      <c r="N161" s="19">
        <v>14265.25</v>
      </c>
      <c r="O161" s="19">
        <v>13198.255999999999</v>
      </c>
      <c r="P161" s="19">
        <v>10463.064</v>
      </c>
      <c r="Q161" s="19">
        <v>10003.049000000001</v>
      </c>
      <c r="R161" s="19">
        <v>10908.968999999999</v>
      </c>
      <c r="S161" s="19">
        <v>10108.061</v>
      </c>
      <c r="T161" s="19">
        <v>10015.924000000001</v>
      </c>
      <c r="U161" s="19">
        <v>10083.861000000001</v>
      </c>
      <c r="V161" s="19">
        <v>9512.1869999999999</v>
      </c>
      <c r="W161" s="19">
        <v>9507.4240000000009</v>
      </c>
      <c r="X161" s="19">
        <v>9026.1110000000008</v>
      </c>
      <c r="Y161" s="19">
        <v>9484.5</v>
      </c>
      <c r="Z161" s="19">
        <v>10756.883</v>
      </c>
      <c r="AA161" s="19">
        <v>11900.619000000001</v>
      </c>
      <c r="AB161" s="19">
        <v>8669.0400000000009</v>
      </c>
      <c r="AC161" s="19">
        <v>14338.021000000001</v>
      </c>
      <c r="AD161" s="19">
        <v>15379.225</v>
      </c>
      <c r="AE161" s="19">
        <v>14619.66</v>
      </c>
      <c r="AF161" s="17" t="s">
        <v>85</v>
      </c>
    </row>
    <row r="162" spans="1:32" ht="15" hidden="1" x14ac:dyDescent="0.25">
      <c r="A162" s="16" t="s">
        <v>34</v>
      </c>
      <c r="B162" s="16" t="s">
        <v>43</v>
      </c>
      <c r="C162" s="18">
        <v>207.76400000000001</v>
      </c>
      <c r="D162" s="18">
        <v>186.583</v>
      </c>
      <c r="E162" s="18">
        <v>100.833</v>
      </c>
      <c r="F162" s="18">
        <v>85.763999999999996</v>
      </c>
      <c r="G162" s="18">
        <v>87.135999999999996</v>
      </c>
      <c r="H162" s="18">
        <v>91.253</v>
      </c>
      <c r="I162" s="18">
        <v>90.91</v>
      </c>
      <c r="J162" s="18">
        <v>49.506</v>
      </c>
      <c r="K162" s="18">
        <v>62.225000000000001</v>
      </c>
      <c r="L162" s="18">
        <v>48.951000000000001</v>
      </c>
      <c r="M162" s="18">
        <v>48.417000000000002</v>
      </c>
      <c r="N162" s="18">
        <v>34.444000000000003</v>
      </c>
      <c r="O162" s="18">
        <v>54.478000000000002</v>
      </c>
      <c r="P162" s="18">
        <v>54.036999999999999</v>
      </c>
      <c r="Q162" s="18">
        <v>68.337999999999994</v>
      </c>
      <c r="R162" s="18">
        <v>76.028000000000006</v>
      </c>
      <c r="S162" s="18">
        <v>41.664000000000001</v>
      </c>
      <c r="T162" s="18">
        <v>33.1</v>
      </c>
      <c r="U162" s="18">
        <v>41.435000000000002</v>
      </c>
      <c r="V162" s="15">
        <v>0</v>
      </c>
      <c r="W162" s="18">
        <v>8.2189999999999994</v>
      </c>
      <c r="X162" s="18">
        <v>8.2780000000000005</v>
      </c>
      <c r="Y162" s="18">
        <v>8.2759999999999998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 t="s">
        <v>85</v>
      </c>
    </row>
    <row r="163" spans="1:32" ht="15" hidden="1" x14ac:dyDescent="0.25">
      <c r="A163" s="16" t="s">
        <v>34</v>
      </c>
      <c r="B163" s="16" t="s">
        <v>44</v>
      </c>
      <c r="C163" s="19">
        <v>896.75</v>
      </c>
      <c r="D163" s="19">
        <v>923.25</v>
      </c>
      <c r="E163" s="19">
        <v>1157.5</v>
      </c>
      <c r="F163" s="19">
        <v>1149.25</v>
      </c>
      <c r="G163" s="19">
        <v>1104.25</v>
      </c>
      <c r="H163" s="17">
        <v>1089</v>
      </c>
      <c r="I163" s="19">
        <v>1275.25</v>
      </c>
      <c r="J163" s="17">
        <v>1296</v>
      </c>
      <c r="K163" s="19">
        <v>857.75</v>
      </c>
      <c r="L163" s="19">
        <v>1039.5</v>
      </c>
      <c r="M163" s="19">
        <v>1369.75</v>
      </c>
      <c r="N163" s="17">
        <v>2096</v>
      </c>
      <c r="O163" s="19">
        <v>2111.5</v>
      </c>
      <c r="P163" s="19">
        <v>2091.5</v>
      </c>
      <c r="Q163" s="19">
        <v>2119.25</v>
      </c>
      <c r="R163" s="17">
        <v>2035</v>
      </c>
      <c r="S163" s="19">
        <v>1811.75</v>
      </c>
      <c r="T163" s="19">
        <v>1798.5</v>
      </c>
      <c r="U163" s="17">
        <v>1272</v>
      </c>
      <c r="V163" s="17">
        <v>1321</v>
      </c>
      <c r="W163" s="17">
        <v>1232</v>
      </c>
      <c r="X163" s="19">
        <v>1215.5</v>
      </c>
      <c r="Y163" s="17">
        <v>1046</v>
      </c>
      <c r="Z163" s="19">
        <v>986.75</v>
      </c>
      <c r="AA163" s="19">
        <v>965.99199999999996</v>
      </c>
      <c r="AB163" s="19">
        <v>884.43799999999999</v>
      </c>
      <c r="AC163" s="19">
        <v>906.71</v>
      </c>
      <c r="AD163" s="19">
        <v>915.82600000000002</v>
      </c>
      <c r="AE163" s="19">
        <v>934.51300000000003</v>
      </c>
      <c r="AF163" s="17" t="s">
        <v>85</v>
      </c>
    </row>
    <row r="164" spans="1:32" ht="15" hidden="1" x14ac:dyDescent="0.25">
      <c r="A164" s="16" t="s">
        <v>34</v>
      </c>
      <c r="B164" s="16" t="s">
        <v>45</v>
      </c>
      <c r="C164" s="15">
        <v>9153</v>
      </c>
      <c r="D164" s="18">
        <v>9362.2219999999998</v>
      </c>
      <c r="E164" s="18">
        <v>9367.6669999999995</v>
      </c>
      <c r="F164" s="18">
        <v>9351.3889999999992</v>
      </c>
      <c r="G164" s="18">
        <v>9395.2219999999998</v>
      </c>
      <c r="H164" s="18">
        <v>9020.2219999999998</v>
      </c>
      <c r="I164" s="18">
        <v>9833.8889999999992</v>
      </c>
      <c r="J164" s="18">
        <v>8974.1669999999995</v>
      </c>
      <c r="K164" s="18">
        <v>9336.1110000000008</v>
      </c>
      <c r="L164" s="18">
        <v>8236.8889999999992</v>
      </c>
      <c r="M164" s="18">
        <v>6935.1670000000004</v>
      </c>
      <c r="N164" s="18">
        <v>7247.8609999999999</v>
      </c>
      <c r="O164" s="18">
        <v>6185.3329999999996</v>
      </c>
      <c r="P164" s="18">
        <v>3610.5830000000001</v>
      </c>
      <c r="Q164" s="18">
        <v>3041.4609999999998</v>
      </c>
      <c r="R164" s="18">
        <v>3998.998</v>
      </c>
      <c r="S164" s="18">
        <v>3360.6469999999999</v>
      </c>
      <c r="T164" s="18">
        <v>3245.4349999999999</v>
      </c>
      <c r="U164" s="18">
        <v>3316.482</v>
      </c>
      <c r="V164" s="18">
        <v>3108.7979999999998</v>
      </c>
      <c r="W164" s="18">
        <v>3391.761</v>
      </c>
      <c r="X164" s="18">
        <v>3286.0549999999998</v>
      </c>
      <c r="Y164" s="18">
        <v>3962.502</v>
      </c>
      <c r="Z164" s="18">
        <v>3876.91</v>
      </c>
      <c r="AA164" s="18">
        <v>3516.627</v>
      </c>
      <c r="AB164" s="18">
        <v>3495.5410000000002</v>
      </c>
      <c r="AC164" s="18">
        <v>9047.4359999999997</v>
      </c>
      <c r="AD164" s="18">
        <v>10064.929</v>
      </c>
      <c r="AE164" s="18">
        <v>8891.1929999999993</v>
      </c>
      <c r="AF164" s="15" t="s">
        <v>85</v>
      </c>
    </row>
    <row r="165" spans="1:32" ht="15" hidden="1" x14ac:dyDescent="0.25">
      <c r="A165" s="16" t="s">
        <v>34</v>
      </c>
      <c r="B165" s="16" t="s">
        <v>46</v>
      </c>
      <c r="C165" s="19">
        <v>837.22199999999998</v>
      </c>
      <c r="D165" s="19">
        <v>837.22199999999998</v>
      </c>
      <c r="E165" s="19">
        <v>837.22199999999998</v>
      </c>
      <c r="F165" s="19">
        <v>837.22199999999998</v>
      </c>
      <c r="G165" s="19">
        <v>837.22199999999998</v>
      </c>
      <c r="H165" s="19">
        <v>837.22199999999998</v>
      </c>
      <c r="I165" s="19">
        <v>837.22199999999998</v>
      </c>
      <c r="J165" s="19">
        <v>837.22199999999998</v>
      </c>
      <c r="K165" s="19">
        <v>701.94399999999996</v>
      </c>
      <c r="L165" s="19">
        <v>701.94399999999996</v>
      </c>
      <c r="M165" s="19">
        <v>701.94399999999996</v>
      </c>
      <c r="N165" s="19">
        <v>701.94399999999996</v>
      </c>
      <c r="O165" s="19">
        <v>701.94399999999996</v>
      </c>
      <c r="P165" s="19">
        <v>701.94399999999996</v>
      </c>
      <c r="Q165" s="17">
        <v>730</v>
      </c>
      <c r="R165" s="19">
        <v>796.94399999999996</v>
      </c>
      <c r="S165" s="17">
        <v>885</v>
      </c>
      <c r="T165" s="19">
        <v>883.88900000000001</v>
      </c>
      <c r="U165" s="19">
        <v>1386.944</v>
      </c>
      <c r="V165" s="19">
        <v>1281.3889999999999</v>
      </c>
      <c r="W165" s="19">
        <v>1854.444</v>
      </c>
      <c r="X165" s="19">
        <v>1555.278</v>
      </c>
      <c r="Y165" s="19">
        <v>1564.722</v>
      </c>
      <c r="Z165" s="19">
        <v>2987.2220000000002</v>
      </c>
      <c r="AA165" s="17">
        <v>4535</v>
      </c>
      <c r="AB165" s="19">
        <v>1201.3889999999999</v>
      </c>
      <c r="AC165" s="19">
        <v>1151.3889999999999</v>
      </c>
      <c r="AD165" s="19">
        <v>1137.778</v>
      </c>
      <c r="AE165" s="19">
        <v>1554.1669999999999</v>
      </c>
      <c r="AF165" s="17" t="s">
        <v>85</v>
      </c>
    </row>
    <row r="166" spans="1:32" ht="15" hidden="1" x14ac:dyDescent="0.25">
      <c r="A166" s="16" t="s">
        <v>34</v>
      </c>
      <c r="B166" s="16" t="s">
        <v>47</v>
      </c>
      <c r="C166" s="15">
        <v>3844</v>
      </c>
      <c r="D166" s="15">
        <v>3938</v>
      </c>
      <c r="E166" s="15">
        <v>3846</v>
      </c>
      <c r="F166" s="15">
        <v>3913</v>
      </c>
      <c r="G166" s="15">
        <v>3831</v>
      </c>
      <c r="H166" s="15">
        <v>3792</v>
      </c>
      <c r="I166" s="15">
        <v>3826</v>
      </c>
      <c r="J166" s="15">
        <v>3810</v>
      </c>
      <c r="K166" s="15">
        <v>4051</v>
      </c>
      <c r="L166" s="15">
        <v>4180</v>
      </c>
      <c r="M166" s="15">
        <v>4358</v>
      </c>
      <c r="N166" s="15">
        <v>4100</v>
      </c>
      <c r="O166" s="15">
        <v>4145</v>
      </c>
      <c r="P166" s="15">
        <v>4005</v>
      </c>
      <c r="Q166" s="15">
        <v>4044</v>
      </c>
      <c r="R166" s="15">
        <v>4002</v>
      </c>
      <c r="S166" s="15">
        <v>4009</v>
      </c>
      <c r="T166" s="15">
        <v>4055</v>
      </c>
      <c r="U166" s="15">
        <v>4067</v>
      </c>
      <c r="V166" s="15">
        <v>3801</v>
      </c>
      <c r="W166" s="15">
        <v>3021</v>
      </c>
      <c r="X166" s="15">
        <v>2961</v>
      </c>
      <c r="Y166" s="15">
        <v>2903</v>
      </c>
      <c r="Z166" s="15">
        <v>2906</v>
      </c>
      <c r="AA166" s="15">
        <v>2883</v>
      </c>
      <c r="AB166" s="18">
        <v>3087.672</v>
      </c>
      <c r="AC166" s="18">
        <v>3232.4859999999999</v>
      </c>
      <c r="AD166" s="18">
        <v>3260.692</v>
      </c>
      <c r="AE166" s="18">
        <v>3239.7869999999998</v>
      </c>
      <c r="AF166" s="15" t="s">
        <v>85</v>
      </c>
    </row>
    <row r="167" spans="1:32" ht="15" x14ac:dyDescent="0.25">
      <c r="A167" s="16" t="s">
        <v>35</v>
      </c>
      <c r="B167" s="16" t="s">
        <v>42</v>
      </c>
      <c r="C167" s="19">
        <v>355.77800000000002</v>
      </c>
      <c r="D167" s="19">
        <v>378.72199999999998</v>
      </c>
      <c r="E167" s="19">
        <v>378.22199999999998</v>
      </c>
      <c r="F167" s="19">
        <v>381.05599999999998</v>
      </c>
      <c r="G167" s="19">
        <v>370.61099999999999</v>
      </c>
      <c r="H167" s="19">
        <v>384.83300000000003</v>
      </c>
      <c r="I167" s="19">
        <v>387.05599999999998</v>
      </c>
      <c r="J167" s="19">
        <v>391.77800000000002</v>
      </c>
      <c r="K167" s="19">
        <v>389.61099999999999</v>
      </c>
      <c r="L167" s="19">
        <v>392.44400000000002</v>
      </c>
      <c r="M167" s="19">
        <v>400.33300000000003</v>
      </c>
      <c r="N167" s="17">
        <v>402</v>
      </c>
      <c r="O167" s="19">
        <v>371.22199999999998</v>
      </c>
      <c r="P167" s="19">
        <v>363.72199999999998</v>
      </c>
      <c r="Q167" s="19">
        <v>374.88900000000001</v>
      </c>
      <c r="R167" s="19">
        <v>366.5</v>
      </c>
      <c r="S167" s="19">
        <v>378.38900000000001</v>
      </c>
      <c r="T167" s="19">
        <v>384.83300000000003</v>
      </c>
      <c r="U167" s="19">
        <v>384.83300000000003</v>
      </c>
      <c r="V167" s="19">
        <v>378.83300000000003</v>
      </c>
      <c r="W167" s="19">
        <v>378.55599999999998</v>
      </c>
      <c r="X167" s="19">
        <v>380.55599999999998</v>
      </c>
      <c r="Y167" s="19">
        <v>388.83300000000003</v>
      </c>
      <c r="Z167" s="17">
        <v>401</v>
      </c>
      <c r="AA167" s="19">
        <v>484.38900000000001</v>
      </c>
      <c r="AB167" s="19">
        <v>451.33300000000003</v>
      </c>
      <c r="AC167" s="19">
        <v>480.18900000000002</v>
      </c>
      <c r="AD167" s="19">
        <v>479.28300000000002</v>
      </c>
      <c r="AE167" s="19">
        <v>497.53699999999998</v>
      </c>
      <c r="AF167" s="19">
        <v>508.79</v>
      </c>
    </row>
    <row r="168" spans="1:32" ht="15" hidden="1" x14ac:dyDescent="0.25">
      <c r="A168" s="16" t="s">
        <v>35</v>
      </c>
      <c r="B168" s="16" t="s">
        <v>43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</row>
    <row r="169" spans="1:32" ht="15" hidden="1" x14ac:dyDescent="0.25">
      <c r="A169" s="16" t="s">
        <v>35</v>
      </c>
      <c r="B169" s="16" t="s">
        <v>44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17">
        <v>0</v>
      </c>
    </row>
    <row r="170" spans="1:32" ht="15" hidden="1" x14ac:dyDescent="0.25">
      <c r="A170" s="16" t="s">
        <v>35</v>
      </c>
      <c r="B170" s="16" t="s">
        <v>45</v>
      </c>
      <c r="C170" s="18">
        <v>59.722000000000001</v>
      </c>
      <c r="D170" s="18">
        <v>59.722000000000001</v>
      </c>
      <c r="E170" s="18">
        <v>59.722000000000001</v>
      </c>
      <c r="F170" s="18">
        <v>59.722000000000001</v>
      </c>
      <c r="G170" s="18">
        <v>59.722000000000001</v>
      </c>
      <c r="H170" s="18">
        <v>59.722000000000001</v>
      </c>
      <c r="I170" s="18">
        <v>71.667000000000002</v>
      </c>
      <c r="J170" s="18">
        <v>71.667000000000002</v>
      </c>
      <c r="K170" s="18">
        <v>71.667000000000002</v>
      </c>
      <c r="L170" s="18">
        <v>71.667000000000002</v>
      </c>
      <c r="M170" s="18">
        <v>71.667000000000002</v>
      </c>
      <c r="N170" s="18">
        <v>71.667000000000002</v>
      </c>
      <c r="O170" s="18">
        <v>59.722000000000001</v>
      </c>
      <c r="P170" s="18">
        <v>59.722000000000001</v>
      </c>
      <c r="Q170" s="18">
        <v>59.722000000000001</v>
      </c>
      <c r="R170" s="18">
        <v>59.722000000000001</v>
      </c>
      <c r="S170" s="18">
        <v>59.722000000000001</v>
      </c>
      <c r="T170" s="18">
        <v>59.722000000000001</v>
      </c>
      <c r="U170" s="18">
        <v>59.722000000000001</v>
      </c>
      <c r="V170" s="18">
        <v>59.722000000000001</v>
      </c>
      <c r="W170" s="18">
        <v>59.722000000000001</v>
      </c>
      <c r="X170" s="18">
        <v>59.722000000000001</v>
      </c>
      <c r="Y170" s="18">
        <v>59.722000000000001</v>
      </c>
      <c r="Z170" s="18">
        <v>71.667000000000002</v>
      </c>
      <c r="AA170" s="18">
        <v>71.667000000000002</v>
      </c>
      <c r="AB170" s="18">
        <v>71.667000000000002</v>
      </c>
      <c r="AC170" s="18">
        <v>71.688999999999993</v>
      </c>
      <c r="AD170" s="18">
        <v>71.765000000000001</v>
      </c>
      <c r="AE170" s="18">
        <v>71.772000000000006</v>
      </c>
      <c r="AF170" s="18">
        <v>88.715000000000003</v>
      </c>
    </row>
    <row r="171" spans="1:32" ht="15" hidden="1" x14ac:dyDescent="0.25">
      <c r="A171" s="16" t="s">
        <v>35</v>
      </c>
      <c r="B171" s="16" t="s">
        <v>46</v>
      </c>
      <c r="C171" s="19">
        <v>60.555999999999997</v>
      </c>
      <c r="D171" s="19">
        <v>62.777999999999999</v>
      </c>
      <c r="E171" s="19">
        <v>63.610999999999997</v>
      </c>
      <c r="F171" s="19">
        <v>64.444000000000003</v>
      </c>
      <c r="G171" s="19">
        <v>64.444000000000003</v>
      </c>
      <c r="H171" s="19">
        <v>66.111000000000004</v>
      </c>
      <c r="I171" s="19">
        <v>67.778000000000006</v>
      </c>
      <c r="J171" s="19">
        <v>66.944000000000003</v>
      </c>
      <c r="K171" s="19">
        <v>67.778000000000006</v>
      </c>
      <c r="L171" s="19">
        <v>66.944000000000003</v>
      </c>
      <c r="M171" s="19">
        <v>69.444000000000003</v>
      </c>
      <c r="N171" s="19">
        <v>70.278000000000006</v>
      </c>
      <c r="O171" s="19">
        <v>68.611000000000004</v>
      </c>
      <c r="P171" s="19">
        <v>66.111000000000004</v>
      </c>
      <c r="Q171" s="19">
        <v>64.444000000000003</v>
      </c>
      <c r="R171" s="19">
        <v>62.222000000000001</v>
      </c>
      <c r="S171" s="19">
        <v>60.555999999999997</v>
      </c>
      <c r="T171" s="19">
        <v>58.055999999999997</v>
      </c>
      <c r="U171" s="19">
        <v>56.389000000000003</v>
      </c>
      <c r="V171" s="19">
        <v>56.389000000000003</v>
      </c>
      <c r="W171" s="19">
        <v>56.389000000000003</v>
      </c>
      <c r="X171" s="19">
        <v>56.389000000000003</v>
      </c>
      <c r="Y171" s="19">
        <v>56.389000000000003</v>
      </c>
      <c r="Z171" s="19">
        <v>56.389000000000003</v>
      </c>
      <c r="AA171" s="19">
        <v>66.667000000000002</v>
      </c>
      <c r="AB171" s="19">
        <v>66.667000000000002</v>
      </c>
      <c r="AC171" s="19">
        <v>66.667000000000002</v>
      </c>
      <c r="AD171" s="19">
        <v>66.667000000000002</v>
      </c>
      <c r="AE171" s="19">
        <v>66.667000000000002</v>
      </c>
      <c r="AF171" s="19">
        <v>66.667000000000002</v>
      </c>
    </row>
    <row r="172" spans="1:32" ht="15" hidden="1" x14ac:dyDescent="0.25">
      <c r="A172" s="16" t="s">
        <v>35</v>
      </c>
      <c r="B172" s="16" t="s">
        <v>47</v>
      </c>
      <c r="C172" s="15">
        <v>203</v>
      </c>
      <c r="D172" s="15">
        <v>224</v>
      </c>
      <c r="E172" s="15">
        <v>221</v>
      </c>
      <c r="F172" s="15">
        <v>223</v>
      </c>
      <c r="G172" s="15">
        <v>212</v>
      </c>
      <c r="H172" s="15">
        <v>224</v>
      </c>
      <c r="I172" s="15">
        <v>214</v>
      </c>
      <c r="J172" s="15">
        <v>219</v>
      </c>
      <c r="K172" s="15">
        <v>216</v>
      </c>
      <c r="L172" s="15">
        <v>218</v>
      </c>
      <c r="M172" s="15">
        <v>222</v>
      </c>
      <c r="N172" s="15">
        <v>222</v>
      </c>
      <c r="O172" s="15">
        <v>204</v>
      </c>
      <c r="P172" s="15">
        <v>199</v>
      </c>
      <c r="Q172" s="15">
        <v>211</v>
      </c>
      <c r="R172" s="15">
        <v>204</v>
      </c>
      <c r="S172" s="15">
        <v>217</v>
      </c>
      <c r="T172" s="15">
        <v>224</v>
      </c>
      <c r="U172" s="15">
        <v>224</v>
      </c>
      <c r="V172" s="15">
        <v>218</v>
      </c>
      <c r="W172" s="15">
        <v>218</v>
      </c>
      <c r="X172" s="15">
        <v>220</v>
      </c>
      <c r="Y172" s="15">
        <v>223</v>
      </c>
      <c r="Z172" s="15">
        <v>221</v>
      </c>
      <c r="AA172" s="15">
        <v>228</v>
      </c>
      <c r="AB172" s="15">
        <v>228</v>
      </c>
      <c r="AC172" s="15">
        <v>238</v>
      </c>
      <c r="AD172" s="18">
        <v>224.76599999999999</v>
      </c>
      <c r="AE172" s="18">
        <v>239.13800000000001</v>
      </c>
      <c r="AF172" s="18">
        <v>231.40899999999999</v>
      </c>
    </row>
    <row r="173" spans="1:32" ht="15" x14ac:dyDescent="0.25">
      <c r="A173" s="16" t="s">
        <v>36</v>
      </c>
      <c r="B173" s="16" t="s">
        <v>42</v>
      </c>
      <c r="C173" s="19">
        <v>5786.1940000000004</v>
      </c>
      <c r="D173" s="19">
        <v>7639.0280000000002</v>
      </c>
      <c r="E173" s="19">
        <v>7285.8329999999996</v>
      </c>
      <c r="F173" s="19">
        <v>7817.5280000000002</v>
      </c>
      <c r="G173" s="19">
        <v>8194.4439999999995</v>
      </c>
      <c r="H173" s="19">
        <v>7891.9170000000004</v>
      </c>
      <c r="I173" s="19">
        <v>8421.8610000000008</v>
      </c>
      <c r="J173" s="19">
        <v>8523.1389999999992</v>
      </c>
      <c r="K173" s="19">
        <v>9462.5560000000005</v>
      </c>
      <c r="L173" s="19">
        <v>9252.3889999999992</v>
      </c>
      <c r="M173" s="19">
        <v>3754.306</v>
      </c>
      <c r="N173" s="19">
        <v>4051.4169999999999</v>
      </c>
      <c r="O173" s="19">
        <v>3793.8609999999999</v>
      </c>
      <c r="P173" s="19">
        <v>3686.6390000000001</v>
      </c>
      <c r="Q173" s="19">
        <v>3907.5839999999998</v>
      </c>
      <c r="R173" s="19">
        <v>4035.3629999999998</v>
      </c>
      <c r="S173" s="19">
        <v>3925.8359999999998</v>
      </c>
      <c r="T173" s="19">
        <v>3929.14</v>
      </c>
      <c r="U173" s="19">
        <v>3921.529</v>
      </c>
      <c r="V173" s="19">
        <v>3852.5569999999998</v>
      </c>
      <c r="W173" s="19">
        <v>3898.0970000000002</v>
      </c>
      <c r="X173" s="19">
        <v>3563.9940000000001</v>
      </c>
      <c r="Y173" s="19">
        <v>3608.828</v>
      </c>
      <c r="Z173" s="19">
        <v>3579.8989999999999</v>
      </c>
      <c r="AA173" s="19">
        <v>3463.518</v>
      </c>
      <c r="AB173" s="19">
        <v>3303.7069999999999</v>
      </c>
      <c r="AC173" s="19">
        <v>3368.9119999999998</v>
      </c>
      <c r="AD173" s="19">
        <v>3581.578</v>
      </c>
      <c r="AE173" s="19">
        <v>3540.663</v>
      </c>
      <c r="AF173" s="19">
        <v>3843.7629999999999</v>
      </c>
    </row>
    <row r="174" spans="1:32" ht="15" hidden="1" x14ac:dyDescent="0.25">
      <c r="A174" s="16" t="s">
        <v>36</v>
      </c>
      <c r="B174" s="16" t="s">
        <v>43</v>
      </c>
      <c r="C174" s="18">
        <v>39.027999999999999</v>
      </c>
      <c r="D174" s="18">
        <v>39.027999999999999</v>
      </c>
      <c r="E174" s="18">
        <v>46.832999999999998</v>
      </c>
      <c r="F174" s="18">
        <v>7.806</v>
      </c>
      <c r="G174" s="18">
        <v>15.611000000000001</v>
      </c>
      <c r="H174" s="18">
        <v>7.806</v>
      </c>
      <c r="I174" s="18">
        <v>7.806</v>
      </c>
      <c r="J174" s="18">
        <v>7.806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</row>
    <row r="175" spans="1:32" ht="15" hidden="1" x14ac:dyDescent="0.25">
      <c r="A175" s="16" t="s">
        <v>36</v>
      </c>
      <c r="B175" s="16" t="s">
        <v>44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9">
        <v>2.5</v>
      </c>
      <c r="Q175" s="19">
        <v>67.251000000000005</v>
      </c>
      <c r="R175" s="19">
        <v>183.50200000000001</v>
      </c>
      <c r="S175" s="19">
        <v>182.00299999999999</v>
      </c>
      <c r="T175" s="19">
        <v>170.501</v>
      </c>
      <c r="U175" s="19">
        <v>174.751</v>
      </c>
      <c r="V175" s="19">
        <v>171.751</v>
      </c>
      <c r="W175" s="19">
        <v>226.51300000000001</v>
      </c>
      <c r="X175" s="19">
        <v>168.244</v>
      </c>
      <c r="Y175" s="19">
        <v>179.494</v>
      </c>
      <c r="Z175" s="19">
        <v>177.482</v>
      </c>
      <c r="AA175" s="19">
        <v>146.99</v>
      </c>
      <c r="AB175" s="19">
        <v>153.762</v>
      </c>
      <c r="AC175" s="19">
        <v>150.74600000000001</v>
      </c>
      <c r="AD175" s="19">
        <v>156.60599999999999</v>
      </c>
      <c r="AE175" s="19">
        <v>155.5</v>
      </c>
      <c r="AF175" s="19">
        <v>156.62799999999999</v>
      </c>
    </row>
    <row r="176" spans="1:32" ht="15" hidden="1" x14ac:dyDescent="0.25">
      <c r="A176" s="16" t="s">
        <v>36</v>
      </c>
      <c r="B176" s="16" t="s">
        <v>45</v>
      </c>
      <c r="C176" s="18">
        <v>5061.0559999999996</v>
      </c>
      <c r="D176" s="18">
        <v>6917.1670000000004</v>
      </c>
      <c r="E176" s="18">
        <v>6554.6109999999999</v>
      </c>
      <c r="F176" s="18">
        <v>6306.1670000000004</v>
      </c>
      <c r="G176" s="18">
        <v>6639.1670000000004</v>
      </c>
      <c r="H176" s="18">
        <v>6532.3890000000001</v>
      </c>
      <c r="I176" s="18">
        <v>7246.1670000000004</v>
      </c>
      <c r="J176" s="18">
        <v>7296.8329999999996</v>
      </c>
      <c r="K176" s="18">
        <v>7498.4440000000004</v>
      </c>
      <c r="L176" s="18">
        <v>7263.3890000000001</v>
      </c>
      <c r="M176" s="18">
        <v>1613.4169999999999</v>
      </c>
      <c r="N176" s="18">
        <v>1790.9169999999999</v>
      </c>
      <c r="O176" s="18">
        <v>1649.25</v>
      </c>
      <c r="P176" s="18">
        <v>1877.9169999999999</v>
      </c>
      <c r="Q176" s="18">
        <v>1858.278</v>
      </c>
      <c r="R176" s="18">
        <v>1846.306</v>
      </c>
      <c r="S176" s="18">
        <v>1822.444</v>
      </c>
      <c r="T176" s="18">
        <v>1806.25</v>
      </c>
      <c r="U176" s="18">
        <v>1772.1110000000001</v>
      </c>
      <c r="V176" s="18">
        <v>1702.1389999999999</v>
      </c>
      <c r="W176" s="18">
        <v>1714.0830000000001</v>
      </c>
      <c r="X176" s="18">
        <v>1604.8610000000001</v>
      </c>
      <c r="Y176" s="18">
        <v>1537.5</v>
      </c>
      <c r="Z176" s="18">
        <v>1544.4169999999999</v>
      </c>
      <c r="AA176" s="18">
        <v>1568.3610000000001</v>
      </c>
      <c r="AB176" s="15">
        <v>1331</v>
      </c>
      <c r="AC176" s="18">
        <v>1346.722</v>
      </c>
      <c r="AD176" s="18">
        <v>1564.4169999999999</v>
      </c>
      <c r="AE176" s="18">
        <v>1490.9169999999999</v>
      </c>
      <c r="AF176" s="18">
        <v>1788.798</v>
      </c>
    </row>
    <row r="177" spans="1:32" ht="15" hidden="1" x14ac:dyDescent="0.25">
      <c r="A177" s="16" t="s">
        <v>36</v>
      </c>
      <c r="B177" s="16" t="s">
        <v>46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9">
        <v>19.443999999999999</v>
      </c>
      <c r="M177" s="19">
        <v>19.443999999999999</v>
      </c>
      <c r="N177" s="19">
        <v>19.443999999999999</v>
      </c>
      <c r="O177" s="19">
        <v>19.443999999999999</v>
      </c>
      <c r="P177" s="19">
        <v>19.443999999999999</v>
      </c>
      <c r="Q177" s="19">
        <v>19.443999999999999</v>
      </c>
      <c r="R177" s="19">
        <v>19.443999999999999</v>
      </c>
      <c r="S177" s="19">
        <v>19.443999999999999</v>
      </c>
      <c r="T177" s="19">
        <v>13.611000000000001</v>
      </c>
      <c r="U177" s="19">
        <v>13.611000000000001</v>
      </c>
      <c r="V177" s="19">
        <v>41.667000000000002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9">
        <v>2.7269999999999999</v>
      </c>
    </row>
    <row r="178" spans="1:32" ht="15" hidden="1" x14ac:dyDescent="0.25">
      <c r="A178" s="16" t="s">
        <v>36</v>
      </c>
      <c r="B178" s="16" t="s">
        <v>47</v>
      </c>
      <c r="C178" s="15">
        <v>680</v>
      </c>
      <c r="D178" s="15">
        <v>662</v>
      </c>
      <c r="E178" s="15">
        <v>678</v>
      </c>
      <c r="F178" s="15">
        <v>1503</v>
      </c>
      <c r="G178" s="15">
        <v>1538</v>
      </c>
      <c r="H178" s="15">
        <v>1347</v>
      </c>
      <c r="I178" s="15">
        <v>1159</v>
      </c>
      <c r="J178" s="15">
        <v>1201</v>
      </c>
      <c r="K178" s="15">
        <v>1953</v>
      </c>
      <c r="L178" s="15">
        <v>1964</v>
      </c>
      <c r="M178" s="15">
        <v>2112</v>
      </c>
      <c r="N178" s="15">
        <v>2233</v>
      </c>
      <c r="O178" s="15">
        <v>2116</v>
      </c>
      <c r="P178" s="15">
        <v>1779</v>
      </c>
      <c r="Q178" s="15">
        <v>1959</v>
      </c>
      <c r="R178" s="15">
        <v>1985</v>
      </c>
      <c r="S178" s="15">
        <v>1900</v>
      </c>
      <c r="T178" s="15">
        <v>1936</v>
      </c>
      <c r="U178" s="15">
        <v>1958</v>
      </c>
      <c r="V178" s="15">
        <v>1932</v>
      </c>
      <c r="W178" s="15">
        <v>1955</v>
      </c>
      <c r="X178" s="15">
        <v>1787</v>
      </c>
      <c r="Y178" s="15">
        <v>1886</v>
      </c>
      <c r="Z178" s="15">
        <v>1853</v>
      </c>
      <c r="AA178" s="15">
        <v>1744</v>
      </c>
      <c r="AB178" s="15">
        <v>1802</v>
      </c>
      <c r="AC178" s="15">
        <v>1862</v>
      </c>
      <c r="AD178" s="15">
        <v>1855</v>
      </c>
      <c r="AE178" s="18">
        <v>1886.0719999999999</v>
      </c>
      <c r="AF178" s="15">
        <v>1887</v>
      </c>
    </row>
    <row r="179" spans="1:32" ht="15" x14ac:dyDescent="0.25">
      <c r="A179" s="16" t="s">
        <v>37</v>
      </c>
      <c r="B179" s="16" t="s">
        <v>42</v>
      </c>
      <c r="C179" s="17" t="s">
        <v>85</v>
      </c>
      <c r="D179" s="17" t="s">
        <v>85</v>
      </c>
      <c r="E179" s="17" t="s">
        <v>85</v>
      </c>
      <c r="F179" s="17" t="s">
        <v>85</v>
      </c>
      <c r="G179" s="17" t="s">
        <v>85</v>
      </c>
      <c r="H179" s="17" t="s">
        <v>85</v>
      </c>
      <c r="I179" s="17" t="s">
        <v>85</v>
      </c>
      <c r="J179" s="17" t="s">
        <v>85</v>
      </c>
      <c r="K179" s="17" t="s">
        <v>85</v>
      </c>
      <c r="L179" s="17" t="s">
        <v>85</v>
      </c>
      <c r="M179" s="17" t="s">
        <v>85</v>
      </c>
      <c r="N179" s="17" t="s">
        <v>85</v>
      </c>
      <c r="O179" s="17" t="s">
        <v>85</v>
      </c>
      <c r="P179" s="17" t="s">
        <v>85</v>
      </c>
      <c r="Q179" s="17" t="s">
        <v>85</v>
      </c>
      <c r="R179" s="19">
        <v>49.728000000000002</v>
      </c>
      <c r="S179" s="19">
        <v>38.863999999999997</v>
      </c>
      <c r="T179" s="19">
        <v>75.456000000000003</v>
      </c>
      <c r="U179" s="19">
        <v>47.863999999999997</v>
      </c>
      <c r="V179" s="19">
        <v>48.863999999999997</v>
      </c>
      <c r="W179" s="19">
        <v>49.863999999999997</v>
      </c>
      <c r="X179" s="19">
        <v>24.385999999999999</v>
      </c>
      <c r="Y179" s="19">
        <v>34.25</v>
      </c>
      <c r="Z179" s="19">
        <v>83.706000000000003</v>
      </c>
      <c r="AA179" s="19">
        <v>84.706000000000003</v>
      </c>
      <c r="AB179" s="19">
        <v>97.569000000000003</v>
      </c>
      <c r="AC179" s="19">
        <v>61.978000000000002</v>
      </c>
      <c r="AD179" s="19">
        <v>55.234999999999999</v>
      </c>
      <c r="AE179" s="19">
        <v>64.688000000000002</v>
      </c>
      <c r="AF179" s="17" t="s">
        <v>85</v>
      </c>
    </row>
    <row r="180" spans="1:32" ht="15" hidden="1" x14ac:dyDescent="0.25">
      <c r="A180" s="16" t="s">
        <v>37</v>
      </c>
      <c r="B180" s="16" t="s">
        <v>43</v>
      </c>
      <c r="C180" s="15" t="s">
        <v>85</v>
      </c>
      <c r="D180" s="15" t="s">
        <v>85</v>
      </c>
      <c r="E180" s="15" t="s">
        <v>85</v>
      </c>
      <c r="F180" s="15" t="s">
        <v>85</v>
      </c>
      <c r="G180" s="15" t="s">
        <v>85</v>
      </c>
      <c r="H180" s="15" t="s">
        <v>85</v>
      </c>
      <c r="I180" s="15" t="s">
        <v>85</v>
      </c>
      <c r="J180" s="15" t="s">
        <v>85</v>
      </c>
      <c r="K180" s="15" t="s">
        <v>85</v>
      </c>
      <c r="L180" s="15" t="s">
        <v>85</v>
      </c>
      <c r="M180" s="15" t="s">
        <v>85</v>
      </c>
      <c r="N180" s="15" t="s">
        <v>85</v>
      </c>
      <c r="O180" s="15" t="s">
        <v>85</v>
      </c>
      <c r="P180" s="15" t="s">
        <v>85</v>
      </c>
      <c r="Q180" s="15" t="s">
        <v>85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 t="s">
        <v>85</v>
      </c>
    </row>
    <row r="181" spans="1:32" ht="15" hidden="1" x14ac:dyDescent="0.25">
      <c r="A181" s="16" t="s">
        <v>37</v>
      </c>
      <c r="B181" s="16" t="s">
        <v>44</v>
      </c>
      <c r="C181" s="17" t="s">
        <v>85</v>
      </c>
      <c r="D181" s="17" t="s">
        <v>85</v>
      </c>
      <c r="E181" s="17" t="s">
        <v>85</v>
      </c>
      <c r="F181" s="17" t="s">
        <v>85</v>
      </c>
      <c r="G181" s="17" t="s">
        <v>85</v>
      </c>
      <c r="H181" s="17" t="s">
        <v>85</v>
      </c>
      <c r="I181" s="17" t="s">
        <v>85</v>
      </c>
      <c r="J181" s="17" t="s">
        <v>85</v>
      </c>
      <c r="K181" s="17" t="s">
        <v>85</v>
      </c>
      <c r="L181" s="17" t="s">
        <v>85</v>
      </c>
      <c r="M181" s="17" t="s">
        <v>85</v>
      </c>
      <c r="N181" s="17" t="s">
        <v>85</v>
      </c>
      <c r="O181" s="17" t="s">
        <v>85</v>
      </c>
      <c r="P181" s="17" t="s">
        <v>85</v>
      </c>
      <c r="Q181" s="17" t="s">
        <v>85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>
        <v>0</v>
      </c>
      <c r="AF181" s="17" t="s">
        <v>85</v>
      </c>
    </row>
    <row r="182" spans="1:32" ht="15" hidden="1" x14ac:dyDescent="0.25">
      <c r="A182" s="16" t="s">
        <v>37</v>
      </c>
      <c r="B182" s="16" t="s">
        <v>45</v>
      </c>
      <c r="C182" s="15" t="s">
        <v>85</v>
      </c>
      <c r="D182" s="15" t="s">
        <v>85</v>
      </c>
      <c r="E182" s="15" t="s">
        <v>85</v>
      </c>
      <c r="F182" s="15" t="s">
        <v>85</v>
      </c>
      <c r="G182" s="15" t="s">
        <v>85</v>
      </c>
      <c r="H182" s="15" t="s">
        <v>85</v>
      </c>
      <c r="I182" s="15" t="s">
        <v>85</v>
      </c>
      <c r="J182" s="15" t="s">
        <v>85</v>
      </c>
      <c r="K182" s="15" t="s">
        <v>85</v>
      </c>
      <c r="L182" s="15" t="s">
        <v>85</v>
      </c>
      <c r="M182" s="15" t="s">
        <v>85</v>
      </c>
      <c r="N182" s="15" t="s">
        <v>85</v>
      </c>
      <c r="O182" s="15" t="s">
        <v>85</v>
      </c>
      <c r="P182" s="15" t="s">
        <v>85</v>
      </c>
      <c r="Q182" s="15" t="s">
        <v>85</v>
      </c>
      <c r="R182" s="18">
        <v>23.728000000000002</v>
      </c>
      <c r="S182" s="18">
        <v>11.864000000000001</v>
      </c>
      <c r="T182" s="18">
        <v>47.456000000000003</v>
      </c>
      <c r="U182" s="18">
        <v>11.864000000000001</v>
      </c>
      <c r="V182" s="18">
        <v>11.864000000000001</v>
      </c>
      <c r="W182" s="18">
        <v>11.864000000000001</v>
      </c>
      <c r="X182" s="18">
        <v>12.385999999999999</v>
      </c>
      <c r="Y182" s="18">
        <v>24.25</v>
      </c>
      <c r="Z182" s="18">
        <v>71.706000000000003</v>
      </c>
      <c r="AA182" s="18">
        <v>71.706000000000003</v>
      </c>
      <c r="AB182" s="18">
        <v>83.569000000000003</v>
      </c>
      <c r="AC182" s="18">
        <v>47.978000000000002</v>
      </c>
      <c r="AD182" s="18">
        <v>36.935000000000002</v>
      </c>
      <c r="AE182" s="18">
        <v>41.732999999999997</v>
      </c>
      <c r="AF182" s="15" t="s">
        <v>85</v>
      </c>
    </row>
    <row r="183" spans="1:32" ht="15" hidden="1" x14ac:dyDescent="0.25">
      <c r="A183" s="16" t="s">
        <v>37</v>
      </c>
      <c r="B183" s="16" t="s">
        <v>46</v>
      </c>
      <c r="C183" s="17" t="s">
        <v>85</v>
      </c>
      <c r="D183" s="17" t="s">
        <v>85</v>
      </c>
      <c r="E183" s="17" t="s">
        <v>85</v>
      </c>
      <c r="F183" s="17" t="s">
        <v>85</v>
      </c>
      <c r="G183" s="17" t="s">
        <v>85</v>
      </c>
      <c r="H183" s="17" t="s">
        <v>85</v>
      </c>
      <c r="I183" s="17" t="s">
        <v>85</v>
      </c>
      <c r="J183" s="17" t="s">
        <v>85</v>
      </c>
      <c r="K183" s="17" t="s">
        <v>85</v>
      </c>
      <c r="L183" s="17" t="s">
        <v>85</v>
      </c>
      <c r="M183" s="17" t="s">
        <v>85</v>
      </c>
      <c r="N183" s="17" t="s">
        <v>85</v>
      </c>
      <c r="O183" s="17" t="s">
        <v>85</v>
      </c>
      <c r="P183" s="17" t="s">
        <v>85</v>
      </c>
      <c r="Q183" s="17" t="s">
        <v>85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9">
        <v>5.556</v>
      </c>
      <c r="AF183" s="17" t="s">
        <v>85</v>
      </c>
    </row>
    <row r="184" spans="1:32" ht="15" hidden="1" x14ac:dyDescent="0.25">
      <c r="A184" s="16" t="s">
        <v>37</v>
      </c>
      <c r="B184" s="16" t="s">
        <v>47</v>
      </c>
      <c r="C184" s="15" t="s">
        <v>85</v>
      </c>
      <c r="D184" s="15" t="s">
        <v>85</v>
      </c>
      <c r="E184" s="15" t="s">
        <v>85</v>
      </c>
      <c r="F184" s="15" t="s">
        <v>85</v>
      </c>
      <c r="G184" s="15" t="s">
        <v>85</v>
      </c>
      <c r="H184" s="15" t="s">
        <v>85</v>
      </c>
      <c r="I184" s="15" t="s">
        <v>85</v>
      </c>
      <c r="J184" s="15" t="s">
        <v>85</v>
      </c>
      <c r="K184" s="15" t="s">
        <v>85</v>
      </c>
      <c r="L184" s="15" t="s">
        <v>85</v>
      </c>
      <c r="M184" s="15" t="s">
        <v>85</v>
      </c>
      <c r="N184" s="15" t="s">
        <v>85</v>
      </c>
      <c r="O184" s="15" t="s">
        <v>85</v>
      </c>
      <c r="P184" s="15" t="s">
        <v>85</v>
      </c>
      <c r="Q184" s="15" t="s">
        <v>85</v>
      </c>
      <c r="R184" s="15">
        <v>26</v>
      </c>
      <c r="S184" s="15">
        <v>27</v>
      </c>
      <c r="T184" s="15">
        <v>28</v>
      </c>
      <c r="U184" s="15">
        <v>36</v>
      </c>
      <c r="V184" s="15">
        <v>37</v>
      </c>
      <c r="W184" s="15">
        <v>38</v>
      </c>
      <c r="X184" s="15">
        <v>12</v>
      </c>
      <c r="Y184" s="15">
        <v>10</v>
      </c>
      <c r="Z184" s="15">
        <v>12</v>
      </c>
      <c r="AA184" s="15">
        <v>13</v>
      </c>
      <c r="AB184" s="15">
        <v>14</v>
      </c>
      <c r="AC184" s="15">
        <v>14</v>
      </c>
      <c r="AD184" s="18">
        <v>18.3</v>
      </c>
      <c r="AE184" s="18">
        <v>17.399999999999999</v>
      </c>
      <c r="AF184" s="15" t="s">
        <v>85</v>
      </c>
    </row>
    <row r="185" spans="1:32" ht="15" x14ac:dyDescent="0.25">
      <c r="A185" s="16" t="s">
        <v>38</v>
      </c>
      <c r="B185" s="16" t="s">
        <v>42</v>
      </c>
      <c r="C185" s="19">
        <v>897.38900000000001</v>
      </c>
      <c r="D185" s="19">
        <v>701.44399999999996</v>
      </c>
      <c r="E185" s="19">
        <v>707.44399999999996</v>
      </c>
      <c r="F185" s="19">
        <v>636.97199999999998</v>
      </c>
      <c r="G185" s="19">
        <v>1541.8889999999999</v>
      </c>
      <c r="H185" s="19">
        <v>1638.806</v>
      </c>
      <c r="I185" s="19">
        <v>1215.056</v>
      </c>
      <c r="J185" s="19">
        <v>889.41700000000003</v>
      </c>
      <c r="K185" s="19">
        <v>744.44399999999996</v>
      </c>
      <c r="L185" s="19">
        <v>555.04300000000001</v>
      </c>
      <c r="M185" s="19">
        <v>653.34900000000005</v>
      </c>
      <c r="N185" s="19">
        <v>660.75</v>
      </c>
      <c r="O185" s="19">
        <v>367.08300000000003</v>
      </c>
      <c r="P185" s="19">
        <v>322.83499999999998</v>
      </c>
      <c r="Q185" s="19">
        <v>704.44100000000003</v>
      </c>
      <c r="R185" s="19">
        <v>413.678</v>
      </c>
      <c r="S185" s="19">
        <v>354.75099999999998</v>
      </c>
      <c r="T185" s="19">
        <v>277.24900000000002</v>
      </c>
      <c r="U185" s="19">
        <v>285.94499999999999</v>
      </c>
      <c r="V185" s="19">
        <v>230.96</v>
      </c>
      <c r="W185" s="19">
        <v>247.62299999999999</v>
      </c>
      <c r="X185" s="19">
        <v>241.38900000000001</v>
      </c>
      <c r="Y185" s="19">
        <v>298.55599999999998</v>
      </c>
      <c r="Z185" s="19">
        <v>277.5</v>
      </c>
      <c r="AA185" s="19">
        <v>264.964</v>
      </c>
      <c r="AB185" s="19">
        <v>272.80200000000002</v>
      </c>
      <c r="AC185" s="19">
        <v>255.41399999999999</v>
      </c>
      <c r="AD185" s="19">
        <v>246.64699999999999</v>
      </c>
      <c r="AE185" s="19">
        <v>228.352</v>
      </c>
      <c r="AF185" s="17" t="s">
        <v>85</v>
      </c>
    </row>
    <row r="186" spans="1:32" ht="15" hidden="1" x14ac:dyDescent="0.25">
      <c r="A186" s="16" t="s">
        <v>38</v>
      </c>
      <c r="B186" s="16" t="s">
        <v>43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8">
        <v>2.0990000000000002</v>
      </c>
      <c r="M186" s="18">
        <v>1.8759999999999999</v>
      </c>
      <c r="N186" s="15">
        <v>0</v>
      </c>
      <c r="O186" s="15">
        <v>0</v>
      </c>
      <c r="P186" s="18">
        <v>3.1680000000000001</v>
      </c>
      <c r="Q186" s="18">
        <v>3.6080000000000001</v>
      </c>
      <c r="R186" s="18">
        <v>2.3210000000000002</v>
      </c>
      <c r="S186" s="15">
        <v>0</v>
      </c>
      <c r="T186" s="18">
        <v>3.3210000000000002</v>
      </c>
      <c r="U186" s="18">
        <v>2.9630000000000001</v>
      </c>
      <c r="V186" s="15">
        <v>0</v>
      </c>
      <c r="W186" s="15">
        <v>0</v>
      </c>
      <c r="X186" s="15">
        <v>0</v>
      </c>
      <c r="Y186" s="15">
        <v>0</v>
      </c>
      <c r="Z186" s="18">
        <v>11.128</v>
      </c>
      <c r="AA186" s="18">
        <v>9.2840000000000007</v>
      </c>
      <c r="AB186" s="18">
        <v>11.651</v>
      </c>
      <c r="AC186" s="18">
        <v>10.103999999999999</v>
      </c>
      <c r="AD186" s="18">
        <v>8.5060000000000002</v>
      </c>
      <c r="AE186" s="18">
        <v>7.5019999999999998</v>
      </c>
      <c r="AF186" s="15" t="s">
        <v>85</v>
      </c>
    </row>
    <row r="187" spans="1:32" ht="15" hidden="1" x14ac:dyDescent="0.25">
      <c r="A187" s="16" t="s">
        <v>38</v>
      </c>
      <c r="B187" s="16" t="s">
        <v>44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>
        <v>0</v>
      </c>
      <c r="AB187" s="17">
        <v>0</v>
      </c>
      <c r="AC187" s="17">
        <v>0</v>
      </c>
      <c r="AD187" s="17">
        <v>0</v>
      </c>
      <c r="AE187" s="17">
        <v>0</v>
      </c>
      <c r="AF187" s="17" t="s">
        <v>85</v>
      </c>
    </row>
    <row r="188" spans="1:32" ht="15" hidden="1" x14ac:dyDescent="0.25">
      <c r="A188" s="16" t="s">
        <v>38</v>
      </c>
      <c r="B188" s="16" t="s">
        <v>45</v>
      </c>
      <c r="C188" s="18">
        <v>528.11099999999999</v>
      </c>
      <c r="D188" s="18">
        <v>523.77800000000002</v>
      </c>
      <c r="E188" s="18">
        <v>523.77800000000002</v>
      </c>
      <c r="F188" s="18">
        <v>530.30600000000004</v>
      </c>
      <c r="G188" s="18">
        <v>1390.778</v>
      </c>
      <c r="H188" s="18">
        <v>1472.806</v>
      </c>
      <c r="I188" s="18">
        <v>1070.3330000000001</v>
      </c>
      <c r="J188" s="18">
        <v>746.36099999999999</v>
      </c>
      <c r="K188" s="18">
        <v>531.38900000000001</v>
      </c>
      <c r="L188" s="18">
        <v>378.61099999999999</v>
      </c>
      <c r="M188" s="18">
        <v>481.08300000000003</v>
      </c>
      <c r="N188" s="18">
        <v>388.41699999999997</v>
      </c>
      <c r="O188" s="18">
        <v>218.63900000000001</v>
      </c>
      <c r="P188" s="18">
        <v>172.667</v>
      </c>
      <c r="Q188" s="18">
        <v>566.88900000000001</v>
      </c>
      <c r="R188" s="18">
        <v>285.35700000000003</v>
      </c>
      <c r="S188" s="18">
        <v>228.69499999999999</v>
      </c>
      <c r="T188" s="18">
        <v>149.20599999999999</v>
      </c>
      <c r="U188" s="18">
        <v>160.70400000000001</v>
      </c>
      <c r="V188" s="18">
        <v>98.293000000000006</v>
      </c>
      <c r="W188" s="18">
        <v>102.456</v>
      </c>
      <c r="X188" s="18">
        <v>90.667000000000002</v>
      </c>
      <c r="Y188" s="18">
        <v>161.16800000000001</v>
      </c>
      <c r="Z188" s="18">
        <v>151.65</v>
      </c>
      <c r="AA188" s="18">
        <v>151.51300000000001</v>
      </c>
      <c r="AB188" s="18">
        <v>162.65100000000001</v>
      </c>
      <c r="AC188" s="18">
        <v>151.91</v>
      </c>
      <c r="AD188" s="18">
        <v>140.58500000000001</v>
      </c>
      <c r="AE188" s="18">
        <v>124.748</v>
      </c>
      <c r="AF188" s="15" t="s">
        <v>85</v>
      </c>
    </row>
    <row r="189" spans="1:32" ht="15" hidden="1" x14ac:dyDescent="0.25">
      <c r="A189" s="16" t="s">
        <v>38</v>
      </c>
      <c r="B189" s="16" t="s">
        <v>46</v>
      </c>
      <c r="C189" s="17">
        <v>0</v>
      </c>
      <c r="D189" s="17">
        <v>0</v>
      </c>
      <c r="E189" s="17">
        <v>0</v>
      </c>
      <c r="F189" s="19">
        <v>101.111</v>
      </c>
      <c r="G189" s="19">
        <v>116.111</v>
      </c>
      <c r="H189" s="17">
        <v>135</v>
      </c>
      <c r="I189" s="19">
        <v>109.72199999999999</v>
      </c>
      <c r="J189" s="19">
        <v>113.056</v>
      </c>
      <c r="K189" s="19">
        <v>173.05600000000001</v>
      </c>
      <c r="L189" s="19">
        <v>138.333</v>
      </c>
      <c r="M189" s="19">
        <v>141.38900000000001</v>
      </c>
      <c r="N189" s="19">
        <v>243.333</v>
      </c>
      <c r="O189" s="19">
        <v>129.44399999999999</v>
      </c>
      <c r="P189" s="17">
        <v>125</v>
      </c>
      <c r="Q189" s="19">
        <v>111.944</v>
      </c>
      <c r="R189" s="17">
        <v>100</v>
      </c>
      <c r="S189" s="19">
        <v>103.056</v>
      </c>
      <c r="T189" s="19">
        <v>94.721999999999994</v>
      </c>
      <c r="U189" s="19">
        <v>90.278000000000006</v>
      </c>
      <c r="V189" s="19">
        <v>96.667000000000002</v>
      </c>
      <c r="W189" s="19">
        <v>109.167</v>
      </c>
      <c r="X189" s="19">
        <v>114.72199999999999</v>
      </c>
      <c r="Y189" s="19">
        <v>101.389</v>
      </c>
      <c r="Z189" s="19">
        <v>79.721999999999994</v>
      </c>
      <c r="AA189" s="19">
        <v>69.167000000000002</v>
      </c>
      <c r="AB189" s="19">
        <v>62.5</v>
      </c>
      <c r="AC189" s="19">
        <v>57.249000000000002</v>
      </c>
      <c r="AD189" s="19">
        <v>58.319000000000003</v>
      </c>
      <c r="AE189" s="19">
        <v>57.244</v>
      </c>
      <c r="AF189" s="17" t="s">
        <v>85</v>
      </c>
    </row>
    <row r="190" spans="1:32" ht="15" hidden="1" x14ac:dyDescent="0.25">
      <c r="A190" s="16" t="s">
        <v>38</v>
      </c>
      <c r="B190" s="16" t="s">
        <v>47</v>
      </c>
      <c r="C190" s="15">
        <v>44</v>
      </c>
      <c r="D190" s="15">
        <v>46</v>
      </c>
      <c r="E190" s="15">
        <v>52</v>
      </c>
      <c r="F190" s="15">
        <v>5</v>
      </c>
      <c r="G190" s="15">
        <v>35</v>
      </c>
      <c r="H190" s="15">
        <v>31</v>
      </c>
      <c r="I190" s="15">
        <v>35</v>
      </c>
      <c r="J190" s="15">
        <v>30</v>
      </c>
      <c r="K190" s="15">
        <v>40</v>
      </c>
      <c r="L190" s="15">
        <v>36</v>
      </c>
      <c r="M190" s="15">
        <v>29</v>
      </c>
      <c r="N190" s="15">
        <v>29</v>
      </c>
      <c r="O190" s="15">
        <v>19</v>
      </c>
      <c r="P190" s="15">
        <v>22</v>
      </c>
      <c r="Q190" s="15">
        <v>22</v>
      </c>
      <c r="R190" s="15">
        <v>26</v>
      </c>
      <c r="S190" s="15">
        <v>23</v>
      </c>
      <c r="T190" s="15">
        <v>30</v>
      </c>
      <c r="U190" s="15">
        <v>32</v>
      </c>
      <c r="V190" s="15">
        <v>36</v>
      </c>
      <c r="W190" s="15">
        <v>36</v>
      </c>
      <c r="X190" s="15">
        <v>36</v>
      </c>
      <c r="Y190" s="15">
        <v>36</v>
      </c>
      <c r="Z190" s="15">
        <v>35</v>
      </c>
      <c r="AA190" s="15">
        <v>35</v>
      </c>
      <c r="AB190" s="15">
        <v>36</v>
      </c>
      <c r="AC190" s="18">
        <v>36.151000000000003</v>
      </c>
      <c r="AD190" s="18">
        <v>39.237000000000002</v>
      </c>
      <c r="AE190" s="18">
        <v>38.857999999999997</v>
      </c>
      <c r="AF190" s="15" t="s">
        <v>85</v>
      </c>
    </row>
    <row r="191" spans="1:32" ht="15" x14ac:dyDescent="0.25">
      <c r="A191" s="16" t="s">
        <v>39</v>
      </c>
      <c r="B191" s="16" t="s">
        <v>42</v>
      </c>
      <c r="C191" s="17">
        <v>29</v>
      </c>
      <c r="D191" s="17">
        <v>22</v>
      </c>
      <c r="E191" s="17">
        <v>24</v>
      </c>
      <c r="F191" s="17">
        <v>29</v>
      </c>
      <c r="G191" s="17">
        <v>32</v>
      </c>
      <c r="H191" s="17">
        <v>39</v>
      </c>
      <c r="I191" s="17">
        <v>52</v>
      </c>
      <c r="J191" s="17">
        <v>26</v>
      </c>
      <c r="K191" s="17">
        <v>29</v>
      </c>
      <c r="L191" s="19">
        <v>2003.731</v>
      </c>
      <c r="M191" s="19">
        <v>2008.568</v>
      </c>
      <c r="N191" s="19">
        <v>2011.123</v>
      </c>
      <c r="O191" s="19">
        <v>2071.19</v>
      </c>
      <c r="P191" s="19">
        <v>1630.47</v>
      </c>
      <c r="Q191" s="19">
        <v>712.49099999999999</v>
      </c>
      <c r="R191" s="19">
        <v>816.66200000000003</v>
      </c>
      <c r="S191" s="19">
        <v>1529.9960000000001</v>
      </c>
      <c r="T191" s="19">
        <v>1565.8679999999999</v>
      </c>
      <c r="U191" s="19">
        <v>1224.3009999999999</v>
      </c>
      <c r="V191" s="19">
        <v>608.22199999999998</v>
      </c>
      <c r="W191" s="19">
        <v>912.49400000000003</v>
      </c>
      <c r="X191" s="19">
        <v>905.77599999999995</v>
      </c>
      <c r="Y191" s="19">
        <v>964.44</v>
      </c>
      <c r="Z191" s="19">
        <v>890.66600000000005</v>
      </c>
      <c r="AA191" s="19">
        <v>944.88800000000003</v>
      </c>
      <c r="AB191" s="19">
        <v>838.09199999999998</v>
      </c>
      <c r="AC191" s="19">
        <v>868.03599999999994</v>
      </c>
      <c r="AD191" s="19">
        <v>881.22699999999998</v>
      </c>
      <c r="AE191" s="19">
        <v>956.452</v>
      </c>
      <c r="AF191" s="17" t="s">
        <v>85</v>
      </c>
    </row>
    <row r="192" spans="1:32" ht="15" hidden="1" x14ac:dyDescent="0.25">
      <c r="A192" s="16" t="s">
        <v>39</v>
      </c>
      <c r="B192" s="16" t="s">
        <v>43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 t="s">
        <v>85</v>
      </c>
    </row>
    <row r="193" spans="1:32" ht="15" hidden="1" x14ac:dyDescent="0.25">
      <c r="A193" s="16" t="s">
        <v>39</v>
      </c>
      <c r="B193" s="16" t="s">
        <v>44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 t="s">
        <v>85</v>
      </c>
    </row>
    <row r="194" spans="1:32" ht="15" hidden="1" x14ac:dyDescent="0.25">
      <c r="A194" s="16" t="s">
        <v>39</v>
      </c>
      <c r="B194" s="16" t="s">
        <v>45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8">
        <v>1530.009</v>
      </c>
      <c r="M194" s="18">
        <v>1533.568</v>
      </c>
      <c r="N194" s="18">
        <v>1557.346</v>
      </c>
      <c r="O194" s="18">
        <v>1530.69</v>
      </c>
      <c r="P194" s="18">
        <v>1502.47</v>
      </c>
      <c r="Q194" s="18">
        <v>636.32399999999996</v>
      </c>
      <c r="R194" s="18">
        <v>781.66200000000003</v>
      </c>
      <c r="S194" s="18">
        <v>1494.9960000000001</v>
      </c>
      <c r="T194" s="18">
        <v>1443.979</v>
      </c>
      <c r="U194" s="18">
        <v>1071.2460000000001</v>
      </c>
      <c r="V194" s="18">
        <v>439.88900000000001</v>
      </c>
      <c r="W194" s="18">
        <v>726.10500000000002</v>
      </c>
      <c r="X194" s="18">
        <v>645.33199999999999</v>
      </c>
      <c r="Y194" s="18">
        <v>685.99599999999998</v>
      </c>
      <c r="Z194" s="18">
        <v>584.221</v>
      </c>
      <c r="AA194" s="18">
        <v>620.44299999999998</v>
      </c>
      <c r="AB194" s="18">
        <v>610.64800000000002</v>
      </c>
      <c r="AC194" s="18">
        <v>646.87</v>
      </c>
      <c r="AD194" s="18">
        <v>664.69</v>
      </c>
      <c r="AE194" s="18">
        <v>702.70299999999997</v>
      </c>
      <c r="AF194" s="15" t="s">
        <v>85</v>
      </c>
    </row>
    <row r="195" spans="1:32" ht="15" hidden="1" x14ac:dyDescent="0.25">
      <c r="A195" s="16" t="s">
        <v>39</v>
      </c>
      <c r="B195" s="16" t="s">
        <v>46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9">
        <v>304.72199999999998</v>
      </c>
      <c r="M195" s="17">
        <v>300</v>
      </c>
      <c r="N195" s="19">
        <v>297.77800000000002</v>
      </c>
      <c r="O195" s="19">
        <v>17.5</v>
      </c>
      <c r="P195" s="17">
        <v>0</v>
      </c>
      <c r="Q195" s="19">
        <v>29.167000000000002</v>
      </c>
      <c r="R195" s="17">
        <v>35</v>
      </c>
      <c r="S195" s="17">
        <v>35</v>
      </c>
      <c r="T195" s="19">
        <v>48.889000000000003</v>
      </c>
      <c r="U195" s="19">
        <v>58.055999999999997</v>
      </c>
      <c r="V195" s="19">
        <v>73.332999999999998</v>
      </c>
      <c r="W195" s="19">
        <v>81.388999999999996</v>
      </c>
      <c r="X195" s="19">
        <v>139.44399999999999</v>
      </c>
      <c r="Y195" s="19">
        <v>139.44399999999999</v>
      </c>
      <c r="Z195" s="19">
        <v>139.44399999999999</v>
      </c>
      <c r="AA195" s="19">
        <v>139.44399999999999</v>
      </c>
      <c r="AB195" s="19">
        <v>139.44399999999999</v>
      </c>
      <c r="AC195" s="19">
        <v>139.167</v>
      </c>
      <c r="AD195" s="19">
        <v>139.56</v>
      </c>
      <c r="AE195" s="19">
        <v>153.51599999999999</v>
      </c>
      <c r="AF195" s="17" t="s">
        <v>85</v>
      </c>
    </row>
    <row r="196" spans="1:32" ht="15" hidden="1" x14ac:dyDescent="0.25">
      <c r="A196" s="16" t="s">
        <v>39</v>
      </c>
      <c r="B196" s="16" t="s">
        <v>47</v>
      </c>
      <c r="C196" s="15">
        <v>29</v>
      </c>
      <c r="D196" s="15">
        <v>22</v>
      </c>
      <c r="E196" s="15">
        <v>24</v>
      </c>
      <c r="F196" s="15">
        <v>29</v>
      </c>
      <c r="G196" s="15">
        <v>32</v>
      </c>
      <c r="H196" s="15">
        <v>39</v>
      </c>
      <c r="I196" s="15">
        <v>52</v>
      </c>
      <c r="J196" s="15">
        <v>26</v>
      </c>
      <c r="K196" s="15">
        <v>29</v>
      </c>
      <c r="L196" s="15">
        <v>169</v>
      </c>
      <c r="M196" s="15">
        <v>175</v>
      </c>
      <c r="N196" s="15">
        <v>156</v>
      </c>
      <c r="O196" s="15">
        <v>523</v>
      </c>
      <c r="P196" s="15">
        <v>128</v>
      </c>
      <c r="Q196" s="15">
        <v>47</v>
      </c>
      <c r="R196" s="15">
        <v>0</v>
      </c>
      <c r="S196" s="15">
        <v>0</v>
      </c>
      <c r="T196" s="15">
        <v>73</v>
      </c>
      <c r="U196" s="15">
        <v>95</v>
      </c>
      <c r="V196" s="15">
        <v>95</v>
      </c>
      <c r="W196" s="15">
        <v>105</v>
      </c>
      <c r="X196" s="15">
        <v>121</v>
      </c>
      <c r="Y196" s="15">
        <v>139</v>
      </c>
      <c r="Z196" s="15">
        <v>167</v>
      </c>
      <c r="AA196" s="15">
        <v>185</v>
      </c>
      <c r="AB196" s="15">
        <v>88</v>
      </c>
      <c r="AC196" s="15">
        <v>82</v>
      </c>
      <c r="AD196" s="18">
        <v>76.977000000000004</v>
      </c>
      <c r="AE196" s="18">
        <v>100.233</v>
      </c>
      <c r="AF196" s="15" t="s">
        <v>85</v>
      </c>
    </row>
    <row r="197" spans="1:32" ht="15" x14ac:dyDescent="0.25">
      <c r="A197" s="16" t="s">
        <v>40</v>
      </c>
      <c r="B197" s="16" t="s">
        <v>42</v>
      </c>
      <c r="C197" s="19">
        <v>826.98599999999999</v>
      </c>
      <c r="D197" s="19">
        <v>750.91700000000003</v>
      </c>
      <c r="E197" s="19">
        <v>1021.056</v>
      </c>
      <c r="F197" s="19">
        <v>1019.694</v>
      </c>
      <c r="G197" s="19">
        <v>894.95799999999997</v>
      </c>
      <c r="H197" s="19">
        <v>424.23599999999999</v>
      </c>
      <c r="I197" s="19">
        <v>763.43100000000004</v>
      </c>
      <c r="J197" s="19">
        <v>769.11099999999999</v>
      </c>
      <c r="K197" s="19">
        <v>1081.181</v>
      </c>
      <c r="L197" s="19">
        <v>980.80600000000004</v>
      </c>
      <c r="M197" s="19">
        <v>1496.9169999999999</v>
      </c>
      <c r="N197" s="19">
        <v>1498.7919999999999</v>
      </c>
      <c r="O197" s="19">
        <v>1544.597</v>
      </c>
      <c r="P197" s="19">
        <v>1583.5139999999999</v>
      </c>
      <c r="Q197" s="19">
        <v>1689.75</v>
      </c>
      <c r="R197" s="19">
        <v>276.83300000000003</v>
      </c>
      <c r="S197" s="19">
        <v>320.11099999999999</v>
      </c>
      <c r="T197" s="19">
        <v>3129.6350000000002</v>
      </c>
      <c r="U197" s="19">
        <v>998.18499999999995</v>
      </c>
      <c r="V197" s="19">
        <v>1459.019</v>
      </c>
      <c r="W197" s="19">
        <v>1380.0260000000001</v>
      </c>
      <c r="X197" s="19">
        <v>1375.877</v>
      </c>
      <c r="Y197" s="19">
        <v>2142.1320000000001</v>
      </c>
      <c r="Z197" s="19">
        <v>2130.37</v>
      </c>
      <c r="AA197" s="19">
        <v>1854.405</v>
      </c>
      <c r="AB197" s="19">
        <v>1772.5630000000001</v>
      </c>
      <c r="AC197" s="19">
        <v>2235.181</v>
      </c>
      <c r="AD197" s="19">
        <v>2215.6039999999998</v>
      </c>
      <c r="AE197" s="19">
        <v>1980.7360000000001</v>
      </c>
      <c r="AF197" s="19">
        <v>1769.5640000000001</v>
      </c>
    </row>
    <row r="198" spans="1:32" ht="15" hidden="1" x14ac:dyDescent="0.25">
      <c r="A198" s="16" t="s">
        <v>40</v>
      </c>
      <c r="B198" s="16" t="s">
        <v>43</v>
      </c>
      <c r="C198" s="18">
        <v>635.98599999999999</v>
      </c>
      <c r="D198" s="18">
        <v>537.91700000000003</v>
      </c>
      <c r="E198" s="18">
        <v>808.05600000000004</v>
      </c>
      <c r="F198" s="18">
        <v>847.69399999999996</v>
      </c>
      <c r="G198" s="18">
        <v>716.95799999999997</v>
      </c>
      <c r="H198" s="18">
        <v>245.23599999999999</v>
      </c>
      <c r="I198" s="18">
        <v>580.43100000000004</v>
      </c>
      <c r="J198" s="18">
        <v>575.11099999999999</v>
      </c>
      <c r="K198" s="18">
        <v>892.18100000000004</v>
      </c>
      <c r="L198" s="18">
        <v>808.80600000000004</v>
      </c>
      <c r="M198" s="18">
        <v>756.36099999999999</v>
      </c>
      <c r="N198" s="18">
        <v>738.23599999999999</v>
      </c>
      <c r="O198" s="18">
        <v>780.04200000000003</v>
      </c>
      <c r="P198" s="18">
        <v>832.95799999999997</v>
      </c>
      <c r="Q198" s="18">
        <v>856.63900000000001</v>
      </c>
      <c r="R198" s="15">
        <v>0</v>
      </c>
      <c r="S198" s="15">
        <v>0</v>
      </c>
      <c r="T198" s="18">
        <v>12.163</v>
      </c>
      <c r="U198" s="18">
        <v>12.183999999999999</v>
      </c>
      <c r="V198" s="18">
        <v>2.6560000000000001</v>
      </c>
      <c r="W198" s="18">
        <v>20.431999999999999</v>
      </c>
      <c r="X198" s="18">
        <v>4.0979999999999999</v>
      </c>
      <c r="Y198" s="18">
        <v>3.6389999999999998</v>
      </c>
      <c r="Z198" s="15">
        <v>0</v>
      </c>
      <c r="AA198" s="15">
        <v>0</v>
      </c>
      <c r="AB198" s="15">
        <v>0</v>
      </c>
      <c r="AC198" s="15">
        <v>0</v>
      </c>
      <c r="AD198" s="18">
        <v>1.5620000000000001</v>
      </c>
      <c r="AE198" s="18">
        <v>0.435</v>
      </c>
      <c r="AF198" s="18">
        <v>0.51700000000000002</v>
      </c>
    </row>
    <row r="199" spans="1:32" ht="15" hidden="1" x14ac:dyDescent="0.25">
      <c r="A199" s="16" t="s">
        <v>40</v>
      </c>
      <c r="B199" s="16" t="s">
        <v>44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9">
        <v>2043.75</v>
      </c>
      <c r="U199" s="19">
        <v>123.5</v>
      </c>
      <c r="V199" s="19">
        <v>134.5</v>
      </c>
      <c r="W199" s="19">
        <v>169.75</v>
      </c>
      <c r="X199" s="19">
        <v>161.5</v>
      </c>
      <c r="Y199" s="19">
        <v>191.5</v>
      </c>
      <c r="Z199" s="17">
        <v>181</v>
      </c>
      <c r="AA199" s="19">
        <v>298.25</v>
      </c>
      <c r="AB199" s="19">
        <v>191.75</v>
      </c>
      <c r="AC199" s="19">
        <v>268.25</v>
      </c>
      <c r="AD199" s="19">
        <v>208.95500000000001</v>
      </c>
      <c r="AE199" s="19">
        <v>217.626</v>
      </c>
      <c r="AF199" s="19">
        <v>226.77199999999999</v>
      </c>
    </row>
    <row r="200" spans="1:32" ht="15" hidden="1" x14ac:dyDescent="0.25">
      <c r="A200" s="16" t="s">
        <v>40</v>
      </c>
      <c r="B200" s="16" t="s">
        <v>45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8">
        <v>825.05600000000004</v>
      </c>
      <c r="U200" s="18">
        <v>602.779</v>
      </c>
      <c r="V200" s="18">
        <v>982.80799999999999</v>
      </c>
      <c r="W200" s="18">
        <v>695.78899999999999</v>
      </c>
      <c r="X200" s="18">
        <v>821.22400000000005</v>
      </c>
      <c r="Y200" s="18">
        <v>1558.826</v>
      </c>
      <c r="Z200" s="18">
        <v>1591.1479999999999</v>
      </c>
      <c r="AA200" s="18">
        <v>1168.9880000000001</v>
      </c>
      <c r="AB200" s="18">
        <v>1182.146</v>
      </c>
      <c r="AC200" s="18">
        <v>1588.098</v>
      </c>
      <c r="AD200" s="18">
        <v>1555.71</v>
      </c>
      <c r="AE200" s="18">
        <v>1307.502</v>
      </c>
      <c r="AF200" s="18">
        <v>1071.5550000000001</v>
      </c>
    </row>
    <row r="201" spans="1:32" ht="15" hidden="1" x14ac:dyDescent="0.25">
      <c r="A201" s="16" t="s">
        <v>40</v>
      </c>
      <c r="B201" s="16" t="s">
        <v>46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9">
        <v>1.667</v>
      </c>
      <c r="U201" s="19">
        <v>44.722000000000001</v>
      </c>
      <c r="V201" s="19">
        <v>37.5</v>
      </c>
      <c r="W201" s="19">
        <v>38.055999999999997</v>
      </c>
      <c r="X201" s="19">
        <v>68.055999999999997</v>
      </c>
      <c r="Y201" s="19">
        <v>79.167000000000002</v>
      </c>
      <c r="Z201" s="19">
        <v>57.222000000000001</v>
      </c>
      <c r="AA201" s="19">
        <v>89.167000000000002</v>
      </c>
      <c r="AB201" s="19">
        <v>81.667000000000002</v>
      </c>
      <c r="AC201" s="19">
        <v>65.832999999999998</v>
      </c>
      <c r="AD201" s="19">
        <v>107.307</v>
      </c>
      <c r="AE201" s="19">
        <v>114.22499999999999</v>
      </c>
      <c r="AF201" s="19">
        <v>128.976</v>
      </c>
    </row>
    <row r="202" spans="1:32" ht="15" hidden="1" x14ac:dyDescent="0.25">
      <c r="A202" s="16" t="s">
        <v>40</v>
      </c>
      <c r="B202" s="16" t="s">
        <v>47</v>
      </c>
      <c r="C202" s="15">
        <v>191</v>
      </c>
      <c r="D202" s="15">
        <v>213</v>
      </c>
      <c r="E202" s="15">
        <v>213</v>
      </c>
      <c r="F202" s="15">
        <v>172</v>
      </c>
      <c r="G202" s="15">
        <v>178</v>
      </c>
      <c r="H202" s="15">
        <v>179</v>
      </c>
      <c r="I202" s="15">
        <v>183</v>
      </c>
      <c r="J202" s="15">
        <v>194</v>
      </c>
      <c r="K202" s="15">
        <v>189</v>
      </c>
      <c r="L202" s="15">
        <v>172</v>
      </c>
      <c r="M202" s="15">
        <v>185</v>
      </c>
      <c r="N202" s="15">
        <v>205</v>
      </c>
      <c r="O202" s="15">
        <v>209</v>
      </c>
      <c r="P202" s="15">
        <v>195</v>
      </c>
      <c r="Q202" s="15">
        <v>207</v>
      </c>
      <c r="R202" s="15">
        <v>216</v>
      </c>
      <c r="S202" s="15">
        <v>214</v>
      </c>
      <c r="T202" s="15">
        <v>212</v>
      </c>
      <c r="U202" s="15">
        <v>215</v>
      </c>
      <c r="V202" s="15">
        <v>296</v>
      </c>
      <c r="W202" s="15">
        <v>456</v>
      </c>
      <c r="X202" s="15">
        <v>321</v>
      </c>
      <c r="Y202" s="15">
        <v>309</v>
      </c>
      <c r="Z202" s="15">
        <v>301</v>
      </c>
      <c r="AA202" s="15">
        <v>298</v>
      </c>
      <c r="AB202" s="15">
        <v>317</v>
      </c>
      <c r="AC202" s="15">
        <v>313</v>
      </c>
      <c r="AD202" s="18">
        <v>342.07</v>
      </c>
      <c r="AE202" s="18">
        <v>340.947</v>
      </c>
      <c r="AF202" s="18">
        <v>341.74400000000003</v>
      </c>
    </row>
    <row r="203" spans="1:32" ht="15" x14ac:dyDescent="0.25">
      <c r="A203" s="16" t="s">
        <v>41</v>
      </c>
      <c r="B203" s="16" t="s">
        <v>42</v>
      </c>
      <c r="C203" s="17" t="s">
        <v>85</v>
      </c>
      <c r="D203" s="17" t="s">
        <v>85</v>
      </c>
      <c r="E203" s="17" t="s">
        <v>85</v>
      </c>
      <c r="F203" s="17" t="s">
        <v>85</v>
      </c>
      <c r="G203" s="17" t="s">
        <v>85</v>
      </c>
      <c r="H203" s="17" t="s">
        <v>85</v>
      </c>
      <c r="I203" s="17" t="s">
        <v>85</v>
      </c>
      <c r="J203" s="17" t="s">
        <v>85</v>
      </c>
      <c r="K203" s="17" t="s">
        <v>85</v>
      </c>
      <c r="L203" s="17" t="s">
        <v>85</v>
      </c>
      <c r="M203" s="17" t="s">
        <v>85</v>
      </c>
      <c r="N203" s="17" t="s">
        <v>85</v>
      </c>
      <c r="O203" s="17" t="s">
        <v>85</v>
      </c>
      <c r="P203" s="17" t="s">
        <v>85</v>
      </c>
      <c r="Q203" s="17" t="s">
        <v>85</v>
      </c>
      <c r="R203" s="17" t="s">
        <v>85</v>
      </c>
      <c r="S203" s="17" t="s">
        <v>85</v>
      </c>
      <c r="T203" s="17" t="s">
        <v>85</v>
      </c>
      <c r="U203" s="17" t="s">
        <v>85</v>
      </c>
      <c r="V203" s="17" t="s">
        <v>85</v>
      </c>
      <c r="W203" s="17" t="s">
        <v>85</v>
      </c>
      <c r="X203" s="17" t="s">
        <v>85</v>
      </c>
      <c r="Y203" s="17" t="s">
        <v>85</v>
      </c>
      <c r="Z203" s="17" t="s">
        <v>85</v>
      </c>
      <c r="AA203" s="19">
        <v>151.49299999999999</v>
      </c>
      <c r="AB203" s="19">
        <v>191.041</v>
      </c>
      <c r="AC203" s="19">
        <v>211.042</v>
      </c>
      <c r="AD203" s="19">
        <v>218.75200000000001</v>
      </c>
      <c r="AE203" s="19">
        <v>490.988</v>
      </c>
      <c r="AF203" s="17" t="s">
        <v>85</v>
      </c>
    </row>
    <row r="204" spans="1:32" ht="15" hidden="1" x14ac:dyDescent="0.25">
      <c r="A204" s="16" t="s">
        <v>41</v>
      </c>
      <c r="B204" s="16" t="s">
        <v>43</v>
      </c>
      <c r="C204" s="15" t="s">
        <v>85</v>
      </c>
      <c r="D204" s="15" t="s">
        <v>85</v>
      </c>
      <c r="E204" s="15" t="s">
        <v>85</v>
      </c>
      <c r="F204" s="15" t="s">
        <v>85</v>
      </c>
      <c r="G204" s="15" t="s">
        <v>85</v>
      </c>
      <c r="H204" s="15" t="s">
        <v>85</v>
      </c>
      <c r="I204" s="15" t="s">
        <v>85</v>
      </c>
      <c r="J204" s="15" t="s">
        <v>85</v>
      </c>
      <c r="K204" s="15" t="s">
        <v>85</v>
      </c>
      <c r="L204" s="15" t="s">
        <v>85</v>
      </c>
      <c r="M204" s="15" t="s">
        <v>85</v>
      </c>
      <c r="N204" s="15" t="s">
        <v>85</v>
      </c>
      <c r="O204" s="15" t="s">
        <v>85</v>
      </c>
      <c r="P204" s="15" t="s">
        <v>85</v>
      </c>
      <c r="Q204" s="15" t="s">
        <v>85</v>
      </c>
      <c r="R204" s="15" t="s">
        <v>85</v>
      </c>
      <c r="S204" s="15" t="s">
        <v>85</v>
      </c>
      <c r="T204" s="15" t="s">
        <v>85</v>
      </c>
      <c r="U204" s="15" t="s">
        <v>85</v>
      </c>
      <c r="V204" s="15" t="s">
        <v>85</v>
      </c>
      <c r="W204" s="15" t="s">
        <v>85</v>
      </c>
      <c r="X204" s="15" t="s">
        <v>85</v>
      </c>
      <c r="Y204" s="15" t="s">
        <v>85</v>
      </c>
      <c r="Z204" s="15" t="s">
        <v>85</v>
      </c>
      <c r="AA204" s="18">
        <v>3.0680000000000001</v>
      </c>
      <c r="AB204" s="18">
        <v>3.024</v>
      </c>
      <c r="AC204" s="15">
        <v>0</v>
      </c>
      <c r="AD204" s="18">
        <v>2.9830000000000001</v>
      </c>
      <c r="AE204" s="18">
        <v>2.0419999999999998</v>
      </c>
      <c r="AF204" s="15" t="s">
        <v>85</v>
      </c>
    </row>
    <row r="205" spans="1:32" ht="15" hidden="1" x14ac:dyDescent="0.25">
      <c r="A205" s="16" t="s">
        <v>41</v>
      </c>
      <c r="B205" s="16" t="s">
        <v>44</v>
      </c>
      <c r="C205" s="17" t="s">
        <v>85</v>
      </c>
      <c r="D205" s="17" t="s">
        <v>85</v>
      </c>
      <c r="E205" s="17" t="s">
        <v>85</v>
      </c>
      <c r="F205" s="17" t="s">
        <v>85</v>
      </c>
      <c r="G205" s="17" t="s">
        <v>85</v>
      </c>
      <c r="H205" s="17" t="s">
        <v>85</v>
      </c>
      <c r="I205" s="17" t="s">
        <v>85</v>
      </c>
      <c r="J205" s="17" t="s">
        <v>85</v>
      </c>
      <c r="K205" s="17" t="s">
        <v>85</v>
      </c>
      <c r="L205" s="17" t="s">
        <v>85</v>
      </c>
      <c r="M205" s="17" t="s">
        <v>85</v>
      </c>
      <c r="N205" s="17" t="s">
        <v>85</v>
      </c>
      <c r="O205" s="17" t="s">
        <v>85</v>
      </c>
      <c r="P205" s="17" t="s">
        <v>85</v>
      </c>
      <c r="Q205" s="17" t="s">
        <v>85</v>
      </c>
      <c r="R205" s="17" t="s">
        <v>85</v>
      </c>
      <c r="S205" s="17" t="s">
        <v>85</v>
      </c>
      <c r="T205" s="17" t="s">
        <v>85</v>
      </c>
      <c r="U205" s="17" t="s">
        <v>85</v>
      </c>
      <c r="V205" s="17" t="s">
        <v>85</v>
      </c>
      <c r="W205" s="17" t="s">
        <v>85</v>
      </c>
      <c r="X205" s="17" t="s">
        <v>85</v>
      </c>
      <c r="Y205" s="17" t="s">
        <v>85</v>
      </c>
      <c r="Z205" s="17" t="s">
        <v>85</v>
      </c>
      <c r="AA205" s="17">
        <v>0</v>
      </c>
      <c r="AB205" s="17">
        <v>0</v>
      </c>
      <c r="AC205" s="17">
        <v>0</v>
      </c>
      <c r="AD205" s="17">
        <v>0</v>
      </c>
      <c r="AE205" s="17">
        <v>0</v>
      </c>
      <c r="AF205" s="17" t="s">
        <v>85</v>
      </c>
    </row>
    <row r="206" spans="1:32" ht="15" hidden="1" x14ac:dyDescent="0.25">
      <c r="A206" s="16" t="s">
        <v>41</v>
      </c>
      <c r="B206" s="16" t="s">
        <v>45</v>
      </c>
      <c r="C206" s="15" t="s">
        <v>85</v>
      </c>
      <c r="D206" s="15" t="s">
        <v>85</v>
      </c>
      <c r="E206" s="15" t="s">
        <v>85</v>
      </c>
      <c r="F206" s="15" t="s">
        <v>85</v>
      </c>
      <c r="G206" s="15" t="s">
        <v>85</v>
      </c>
      <c r="H206" s="15" t="s">
        <v>85</v>
      </c>
      <c r="I206" s="15" t="s">
        <v>85</v>
      </c>
      <c r="J206" s="15" t="s">
        <v>85</v>
      </c>
      <c r="K206" s="15" t="s">
        <v>85</v>
      </c>
      <c r="L206" s="15" t="s">
        <v>85</v>
      </c>
      <c r="M206" s="15" t="s">
        <v>85</v>
      </c>
      <c r="N206" s="15" t="s">
        <v>85</v>
      </c>
      <c r="O206" s="15" t="s">
        <v>85</v>
      </c>
      <c r="P206" s="15" t="s">
        <v>85</v>
      </c>
      <c r="Q206" s="15" t="s">
        <v>85</v>
      </c>
      <c r="R206" s="15" t="s">
        <v>85</v>
      </c>
      <c r="S206" s="15" t="s">
        <v>85</v>
      </c>
      <c r="T206" s="15" t="s">
        <v>85</v>
      </c>
      <c r="U206" s="15" t="s">
        <v>85</v>
      </c>
      <c r="V206" s="15" t="s">
        <v>85</v>
      </c>
      <c r="W206" s="15" t="s">
        <v>85</v>
      </c>
      <c r="X206" s="15" t="s">
        <v>85</v>
      </c>
      <c r="Y206" s="15" t="s">
        <v>85</v>
      </c>
      <c r="Z206" s="15" t="s">
        <v>85</v>
      </c>
      <c r="AA206" s="18">
        <v>95.424999999999997</v>
      </c>
      <c r="AB206" s="18">
        <v>131.017</v>
      </c>
      <c r="AC206" s="18">
        <v>144.042</v>
      </c>
      <c r="AD206" s="18">
        <v>167.76900000000001</v>
      </c>
      <c r="AE206" s="18">
        <v>426.94600000000003</v>
      </c>
      <c r="AF206" s="15" t="s">
        <v>85</v>
      </c>
    </row>
    <row r="207" spans="1:32" ht="15" hidden="1" x14ac:dyDescent="0.25">
      <c r="A207" s="16" t="s">
        <v>41</v>
      </c>
      <c r="B207" s="16" t="s">
        <v>46</v>
      </c>
      <c r="C207" s="17" t="s">
        <v>85</v>
      </c>
      <c r="D207" s="17" t="s">
        <v>85</v>
      </c>
      <c r="E207" s="17" t="s">
        <v>85</v>
      </c>
      <c r="F207" s="17" t="s">
        <v>85</v>
      </c>
      <c r="G207" s="17" t="s">
        <v>85</v>
      </c>
      <c r="H207" s="17" t="s">
        <v>85</v>
      </c>
      <c r="I207" s="17" t="s">
        <v>85</v>
      </c>
      <c r="J207" s="17" t="s">
        <v>85</v>
      </c>
      <c r="K207" s="17" t="s">
        <v>85</v>
      </c>
      <c r="L207" s="17" t="s">
        <v>85</v>
      </c>
      <c r="M207" s="17" t="s">
        <v>85</v>
      </c>
      <c r="N207" s="17" t="s">
        <v>85</v>
      </c>
      <c r="O207" s="17" t="s">
        <v>85</v>
      </c>
      <c r="P207" s="17" t="s">
        <v>85</v>
      </c>
      <c r="Q207" s="17" t="s">
        <v>85</v>
      </c>
      <c r="R207" s="17" t="s">
        <v>85</v>
      </c>
      <c r="S207" s="17" t="s">
        <v>85</v>
      </c>
      <c r="T207" s="17" t="s">
        <v>85</v>
      </c>
      <c r="U207" s="17" t="s">
        <v>85</v>
      </c>
      <c r="V207" s="17" t="s">
        <v>85</v>
      </c>
      <c r="W207" s="17" t="s">
        <v>85</v>
      </c>
      <c r="X207" s="17" t="s">
        <v>85</v>
      </c>
      <c r="Y207" s="17" t="s">
        <v>85</v>
      </c>
      <c r="Z207" s="17" t="s">
        <v>85</v>
      </c>
      <c r="AA207" s="17">
        <v>0</v>
      </c>
      <c r="AB207" s="17">
        <v>0</v>
      </c>
      <c r="AC207" s="17">
        <v>0</v>
      </c>
      <c r="AD207" s="17">
        <v>0</v>
      </c>
      <c r="AE207" s="17">
        <v>0</v>
      </c>
      <c r="AF207" s="17" t="s">
        <v>85</v>
      </c>
    </row>
    <row r="208" spans="1:32" ht="15" hidden="1" x14ac:dyDescent="0.25">
      <c r="A208" s="16" t="s">
        <v>41</v>
      </c>
      <c r="B208" s="16" t="s">
        <v>47</v>
      </c>
      <c r="C208" s="15" t="s">
        <v>85</v>
      </c>
      <c r="D208" s="15" t="s">
        <v>85</v>
      </c>
      <c r="E208" s="15" t="s">
        <v>85</v>
      </c>
      <c r="F208" s="15" t="s">
        <v>85</v>
      </c>
      <c r="G208" s="15" t="s">
        <v>85</v>
      </c>
      <c r="H208" s="15" t="s">
        <v>85</v>
      </c>
      <c r="I208" s="15" t="s">
        <v>85</v>
      </c>
      <c r="J208" s="15" t="s">
        <v>85</v>
      </c>
      <c r="K208" s="15" t="s">
        <v>85</v>
      </c>
      <c r="L208" s="15" t="s">
        <v>85</v>
      </c>
      <c r="M208" s="15" t="s">
        <v>85</v>
      </c>
      <c r="N208" s="15" t="s">
        <v>85</v>
      </c>
      <c r="O208" s="15" t="s">
        <v>85</v>
      </c>
      <c r="P208" s="15" t="s">
        <v>85</v>
      </c>
      <c r="Q208" s="15" t="s">
        <v>85</v>
      </c>
      <c r="R208" s="15" t="s">
        <v>85</v>
      </c>
      <c r="S208" s="15" t="s">
        <v>85</v>
      </c>
      <c r="T208" s="15" t="s">
        <v>85</v>
      </c>
      <c r="U208" s="15" t="s">
        <v>85</v>
      </c>
      <c r="V208" s="15" t="s">
        <v>85</v>
      </c>
      <c r="W208" s="15" t="s">
        <v>85</v>
      </c>
      <c r="X208" s="15" t="s">
        <v>85</v>
      </c>
      <c r="Y208" s="15" t="s">
        <v>85</v>
      </c>
      <c r="Z208" s="15" t="s">
        <v>85</v>
      </c>
      <c r="AA208" s="15">
        <v>53</v>
      </c>
      <c r="AB208" s="15">
        <v>57</v>
      </c>
      <c r="AC208" s="15">
        <v>67</v>
      </c>
      <c r="AD208" s="15">
        <v>48</v>
      </c>
      <c r="AE208" s="15">
        <v>62</v>
      </c>
      <c r="AF208" s="15" t="s">
        <v>85</v>
      </c>
    </row>
    <row r="210" spans="1:2" ht="15" x14ac:dyDescent="0.25">
      <c r="A210" s="14" t="s">
        <v>86</v>
      </c>
    </row>
    <row r="211" spans="1:2" ht="15" x14ac:dyDescent="0.25">
      <c r="A211" s="14" t="s">
        <v>85</v>
      </c>
      <c r="B211" s="13" t="s">
        <v>87</v>
      </c>
    </row>
  </sheetData>
  <autoFilter ref="A10:AF208">
    <filterColumn colId="1">
      <filters>
        <filter val="Insgesamt"/>
      </filters>
    </filterColumn>
  </autoFilter>
  <mergeCells count="1">
    <mergeCell ref="A9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11"/>
  <sheetViews>
    <sheetView workbookViewId="0">
      <pane xSplit="2" ySplit="10" topLeftCell="C47" activePane="bottomRight" state="frozen"/>
      <selection pane="topRight"/>
      <selection pane="bottomLeft"/>
      <selection pane="bottomRight" activeCell="J167" sqref="J167"/>
    </sheetView>
  </sheetViews>
  <sheetFormatPr baseColWidth="10" defaultColWidth="9.140625" defaultRowHeight="11.45" customHeight="1" x14ac:dyDescent="0.25"/>
  <cols>
    <col min="1" max="2" width="29.85546875" style="12" customWidth="1"/>
    <col min="3" max="32" width="10" style="12" customWidth="1"/>
    <col min="33" max="16384" width="9.140625" style="12"/>
  </cols>
  <sheetData>
    <row r="1" spans="1:32" ht="15" x14ac:dyDescent="0.25">
      <c r="A1" s="13" t="s">
        <v>90</v>
      </c>
    </row>
    <row r="2" spans="1:32" ht="15" x14ac:dyDescent="0.25">
      <c r="A2" s="13" t="s">
        <v>79</v>
      </c>
      <c r="B2" s="14" t="s">
        <v>0</v>
      </c>
    </row>
    <row r="3" spans="1:32" ht="15" x14ac:dyDescent="0.25">
      <c r="A3" s="13" t="s">
        <v>80</v>
      </c>
      <c r="B3" s="13" t="s">
        <v>1</v>
      </c>
    </row>
    <row r="5" spans="1:32" ht="15" x14ac:dyDescent="0.25">
      <c r="A5" s="14" t="s">
        <v>4</v>
      </c>
      <c r="B5" s="13" t="s">
        <v>7</v>
      </c>
    </row>
    <row r="6" spans="1:32" ht="15" x14ac:dyDescent="0.25">
      <c r="A6" s="14" t="s">
        <v>5</v>
      </c>
      <c r="B6" s="13" t="s">
        <v>91</v>
      </c>
    </row>
    <row r="7" spans="1:32" ht="15" x14ac:dyDescent="0.25">
      <c r="A7" s="14" t="s">
        <v>3</v>
      </c>
      <c r="B7" s="13" t="s">
        <v>6</v>
      </c>
    </row>
    <row r="9" spans="1:32" ht="15" x14ac:dyDescent="0.25">
      <c r="A9" s="46" t="s">
        <v>81</v>
      </c>
      <c r="B9" s="46" t="s">
        <v>81</v>
      </c>
      <c r="C9" s="22" t="s">
        <v>48</v>
      </c>
      <c r="D9" s="22" t="s">
        <v>49</v>
      </c>
      <c r="E9" s="22" t="s">
        <v>50</v>
      </c>
      <c r="F9" s="22" t="s">
        <v>51</v>
      </c>
      <c r="G9" s="22" t="s">
        <v>52</v>
      </c>
      <c r="H9" s="22" t="s">
        <v>53</v>
      </c>
      <c r="I9" s="22" t="s">
        <v>54</v>
      </c>
      <c r="J9" s="22" t="s">
        <v>55</v>
      </c>
      <c r="K9" s="22" t="s">
        <v>56</v>
      </c>
      <c r="L9" s="22" t="s">
        <v>57</v>
      </c>
      <c r="M9" s="22" t="s">
        <v>58</v>
      </c>
      <c r="N9" s="22" t="s">
        <v>59</v>
      </c>
      <c r="O9" s="22" t="s">
        <v>60</v>
      </c>
      <c r="P9" s="22" t="s">
        <v>61</v>
      </c>
      <c r="Q9" s="22" t="s">
        <v>62</v>
      </c>
      <c r="R9" s="22" t="s">
        <v>63</v>
      </c>
      <c r="S9" s="22" t="s">
        <v>64</v>
      </c>
      <c r="T9" s="22" t="s">
        <v>65</v>
      </c>
      <c r="U9" s="22" t="s">
        <v>66</v>
      </c>
      <c r="V9" s="22" t="s">
        <v>67</v>
      </c>
      <c r="W9" s="22" t="s">
        <v>68</v>
      </c>
      <c r="X9" s="22" t="s">
        <v>69</v>
      </c>
      <c r="Y9" s="22" t="s">
        <v>70</v>
      </c>
      <c r="Z9" s="22" t="s">
        <v>71</v>
      </c>
      <c r="AA9" s="22" t="s">
        <v>72</v>
      </c>
      <c r="AB9" s="22" t="s">
        <v>73</v>
      </c>
      <c r="AC9" s="22" t="s">
        <v>74</v>
      </c>
      <c r="AD9" s="22" t="s">
        <v>75</v>
      </c>
      <c r="AE9" s="22" t="s">
        <v>76</v>
      </c>
      <c r="AF9" s="22" t="s">
        <v>77</v>
      </c>
    </row>
    <row r="10" spans="1:32" ht="15" x14ac:dyDescent="0.25">
      <c r="A10" s="21" t="s">
        <v>83</v>
      </c>
      <c r="B10" s="21" t="s">
        <v>84</v>
      </c>
      <c r="C10" s="20" t="s">
        <v>82</v>
      </c>
      <c r="D10" s="20" t="s">
        <v>82</v>
      </c>
      <c r="E10" s="20" t="s">
        <v>82</v>
      </c>
      <c r="F10" s="20" t="s">
        <v>82</v>
      </c>
      <c r="G10" s="20" t="s">
        <v>82</v>
      </c>
      <c r="H10" s="20" t="s">
        <v>82</v>
      </c>
      <c r="I10" s="20" t="s">
        <v>82</v>
      </c>
      <c r="J10" s="20" t="s">
        <v>82</v>
      </c>
      <c r="K10" s="20" t="s">
        <v>82</v>
      </c>
      <c r="L10" s="20" t="s">
        <v>82</v>
      </c>
      <c r="M10" s="20" t="s">
        <v>82</v>
      </c>
      <c r="N10" s="20" t="s">
        <v>82</v>
      </c>
      <c r="O10" s="20" t="s">
        <v>82</v>
      </c>
      <c r="P10" s="20" t="s">
        <v>82</v>
      </c>
      <c r="Q10" s="20" t="s">
        <v>82</v>
      </c>
      <c r="R10" s="20" t="s">
        <v>82</v>
      </c>
      <c r="S10" s="20" t="s">
        <v>82</v>
      </c>
      <c r="T10" s="20" t="s">
        <v>82</v>
      </c>
      <c r="U10" s="20" t="s">
        <v>82</v>
      </c>
      <c r="V10" s="20" t="s">
        <v>82</v>
      </c>
      <c r="W10" s="20" t="s">
        <v>82</v>
      </c>
      <c r="X10" s="20" t="s">
        <v>82</v>
      </c>
      <c r="Y10" s="20" t="s">
        <v>82</v>
      </c>
      <c r="Z10" s="20" t="s">
        <v>82</v>
      </c>
      <c r="AA10" s="20" t="s">
        <v>82</v>
      </c>
      <c r="AB10" s="20" t="s">
        <v>82</v>
      </c>
      <c r="AC10" s="20" t="s">
        <v>82</v>
      </c>
      <c r="AD10" s="20" t="s">
        <v>82</v>
      </c>
      <c r="AE10" s="20" t="s">
        <v>82</v>
      </c>
      <c r="AF10" s="20" t="s">
        <v>82</v>
      </c>
    </row>
    <row r="11" spans="1:32" ht="15" x14ac:dyDescent="0.25">
      <c r="A11" s="16" t="s">
        <v>9</v>
      </c>
      <c r="B11" s="16" t="s">
        <v>42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5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</row>
    <row r="12" spans="1:32" ht="15" hidden="1" x14ac:dyDescent="0.25">
      <c r="A12" s="16" t="s">
        <v>9</v>
      </c>
      <c r="B12" s="16" t="s">
        <v>43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</row>
    <row r="13" spans="1:32" ht="15" hidden="1" x14ac:dyDescent="0.25">
      <c r="A13" s="16" t="s">
        <v>9</v>
      </c>
      <c r="B13" s="16" t="s">
        <v>44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</row>
    <row r="14" spans="1:32" ht="15" hidden="1" x14ac:dyDescent="0.25">
      <c r="A14" s="16" t="s">
        <v>9</v>
      </c>
      <c r="B14" s="16" t="s">
        <v>45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</row>
    <row r="15" spans="1:32" ht="15" hidden="1" x14ac:dyDescent="0.25">
      <c r="A15" s="16" t="s">
        <v>9</v>
      </c>
      <c r="B15" s="16" t="s">
        <v>46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</row>
    <row r="16" spans="1:32" ht="15" hidden="1" x14ac:dyDescent="0.25">
      <c r="A16" s="16" t="s">
        <v>9</v>
      </c>
      <c r="B16" s="16" t="s">
        <v>47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5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</row>
    <row r="17" spans="1:32" ht="15" x14ac:dyDescent="0.25">
      <c r="A17" s="16" t="s">
        <v>10</v>
      </c>
      <c r="B17" s="16" t="s">
        <v>42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2</v>
      </c>
      <c r="R17" s="17">
        <v>2</v>
      </c>
      <c r="S17" s="17">
        <v>0</v>
      </c>
      <c r="T17" s="17">
        <v>2</v>
      </c>
      <c r="U17" s="17">
        <v>4</v>
      </c>
      <c r="V17" s="19">
        <v>13.75</v>
      </c>
      <c r="W17" s="19">
        <v>13.75</v>
      </c>
      <c r="X17" s="19">
        <v>15.75</v>
      </c>
      <c r="Y17" s="19">
        <v>16.75</v>
      </c>
      <c r="Z17" s="19">
        <v>12.75</v>
      </c>
      <c r="AA17" s="17">
        <v>2</v>
      </c>
      <c r="AB17" s="17">
        <v>2</v>
      </c>
      <c r="AC17" s="17">
        <v>2</v>
      </c>
      <c r="AD17" s="19">
        <v>3.6349999999999998</v>
      </c>
      <c r="AE17" s="19">
        <v>7.2919999999999998</v>
      </c>
      <c r="AF17" s="19">
        <v>9.3019999999999996</v>
      </c>
    </row>
    <row r="18" spans="1:32" ht="15" hidden="1" x14ac:dyDescent="0.25">
      <c r="A18" s="16" t="s">
        <v>10</v>
      </c>
      <c r="B18" s="16" t="s">
        <v>43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</row>
    <row r="19" spans="1:32" ht="15" hidden="1" x14ac:dyDescent="0.25">
      <c r="A19" s="16" t="s">
        <v>10</v>
      </c>
      <c r="B19" s="16" t="s">
        <v>44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9">
        <v>0.105</v>
      </c>
      <c r="AE19" s="19">
        <v>0.19</v>
      </c>
      <c r="AF19" s="19">
        <v>0.17100000000000001</v>
      </c>
    </row>
    <row r="20" spans="1:32" ht="15" hidden="1" x14ac:dyDescent="0.25">
      <c r="A20" s="16" t="s">
        <v>10</v>
      </c>
      <c r="B20" s="16" t="s">
        <v>45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8">
        <v>11.75</v>
      </c>
      <c r="W20" s="18">
        <v>11.75</v>
      </c>
      <c r="X20" s="18">
        <v>11.75</v>
      </c>
      <c r="Y20" s="18">
        <v>11.75</v>
      </c>
      <c r="Z20" s="18">
        <v>11.75</v>
      </c>
      <c r="AA20" s="15">
        <v>0</v>
      </c>
      <c r="AB20" s="15">
        <v>0</v>
      </c>
      <c r="AC20" s="15">
        <v>0</v>
      </c>
      <c r="AD20" s="18">
        <v>0.17</v>
      </c>
      <c r="AE20" s="18">
        <v>0.20499999999999999</v>
      </c>
      <c r="AF20" s="18">
        <v>7.4999999999999997E-2</v>
      </c>
    </row>
    <row r="21" spans="1:32" ht="15" hidden="1" x14ac:dyDescent="0.25">
      <c r="A21" s="16" t="s">
        <v>10</v>
      </c>
      <c r="B21" s="16" t="s">
        <v>46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</row>
    <row r="22" spans="1:32" ht="15" hidden="1" x14ac:dyDescent="0.25">
      <c r="A22" s="16" t="s">
        <v>10</v>
      </c>
      <c r="B22" s="16" t="s">
        <v>47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2</v>
      </c>
      <c r="R22" s="15">
        <v>2</v>
      </c>
      <c r="S22" s="15">
        <v>0</v>
      </c>
      <c r="T22" s="15">
        <v>2</v>
      </c>
      <c r="U22" s="15">
        <v>4</v>
      </c>
      <c r="V22" s="15">
        <v>2</v>
      </c>
      <c r="W22" s="15">
        <v>2</v>
      </c>
      <c r="X22" s="15">
        <v>4</v>
      </c>
      <c r="Y22" s="15">
        <v>5</v>
      </c>
      <c r="Z22" s="15">
        <v>1</v>
      </c>
      <c r="AA22" s="15">
        <v>2</v>
      </c>
      <c r="AB22" s="15">
        <v>2</v>
      </c>
      <c r="AC22" s="15">
        <v>2</v>
      </c>
      <c r="AD22" s="18">
        <v>3.3530000000000002</v>
      </c>
      <c r="AE22" s="18">
        <v>6.8970000000000002</v>
      </c>
      <c r="AF22" s="18">
        <v>9.0489999999999995</v>
      </c>
    </row>
    <row r="23" spans="1:32" ht="15" x14ac:dyDescent="0.25">
      <c r="A23" s="16" t="s">
        <v>11</v>
      </c>
      <c r="B23" s="16" t="s">
        <v>42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9">
        <v>11.555999999999999</v>
      </c>
      <c r="R23" s="19">
        <v>9.2780000000000005</v>
      </c>
      <c r="S23" s="19">
        <v>9.2780000000000005</v>
      </c>
      <c r="T23" s="19">
        <v>9.2780000000000005</v>
      </c>
      <c r="U23" s="17">
        <v>5</v>
      </c>
      <c r="V23" s="17">
        <v>10</v>
      </c>
      <c r="W23" s="17">
        <v>8</v>
      </c>
      <c r="X23" s="17">
        <v>8</v>
      </c>
      <c r="Y23" s="17">
        <v>8</v>
      </c>
      <c r="Z23" s="17">
        <v>8</v>
      </c>
      <c r="AA23" s="19">
        <v>9.5</v>
      </c>
      <c r="AB23" s="19">
        <v>9.25</v>
      </c>
      <c r="AC23" s="19">
        <v>9.25</v>
      </c>
      <c r="AD23" s="19">
        <v>10.1</v>
      </c>
      <c r="AE23" s="19">
        <v>10.507999999999999</v>
      </c>
      <c r="AF23" s="19">
        <v>10.564</v>
      </c>
    </row>
    <row r="24" spans="1:32" ht="15" hidden="1" x14ac:dyDescent="0.25">
      <c r="A24" s="16" t="s">
        <v>11</v>
      </c>
      <c r="B24" s="16" t="s">
        <v>43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8">
        <v>4.0000000000000001E-3</v>
      </c>
    </row>
    <row r="25" spans="1:32" ht="15" hidden="1" x14ac:dyDescent="0.25">
      <c r="A25" s="16" t="s">
        <v>11</v>
      </c>
      <c r="B25" s="16" t="s">
        <v>44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9">
        <v>1.5</v>
      </c>
      <c r="AB25" s="19">
        <v>1.25</v>
      </c>
      <c r="AC25" s="19">
        <v>1.25</v>
      </c>
      <c r="AD25" s="19">
        <v>1.25</v>
      </c>
      <c r="AE25" s="19">
        <v>1.6910000000000001</v>
      </c>
      <c r="AF25" s="19">
        <v>1.94</v>
      </c>
    </row>
    <row r="26" spans="1:32" ht="15" hidden="1" x14ac:dyDescent="0.25">
      <c r="A26" s="16" t="s">
        <v>11</v>
      </c>
      <c r="B26" s="16" t="s">
        <v>45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</row>
    <row r="27" spans="1:32" ht="15" hidden="1" x14ac:dyDescent="0.25">
      <c r="A27" s="16" t="s">
        <v>11</v>
      </c>
      <c r="B27" s="16" t="s">
        <v>46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9">
        <v>0.46100000000000002</v>
      </c>
      <c r="AE27" s="19">
        <v>0.47299999999999998</v>
      </c>
      <c r="AF27" s="19">
        <v>0.73299999999999998</v>
      </c>
    </row>
    <row r="28" spans="1:32" ht="15" hidden="1" x14ac:dyDescent="0.25">
      <c r="A28" s="16" t="s">
        <v>11</v>
      </c>
      <c r="B28" s="16" t="s">
        <v>47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11</v>
      </c>
      <c r="R28" s="15">
        <v>9</v>
      </c>
      <c r="S28" s="15">
        <v>9</v>
      </c>
      <c r="T28" s="15">
        <v>9</v>
      </c>
      <c r="U28" s="15">
        <v>5</v>
      </c>
      <c r="V28" s="15">
        <v>10</v>
      </c>
      <c r="W28" s="15">
        <v>8</v>
      </c>
      <c r="X28" s="15">
        <v>8</v>
      </c>
      <c r="Y28" s="15">
        <v>8</v>
      </c>
      <c r="Z28" s="15">
        <v>8</v>
      </c>
      <c r="AA28" s="15">
        <v>8</v>
      </c>
      <c r="AB28" s="15">
        <v>8</v>
      </c>
      <c r="AC28" s="15">
        <v>8</v>
      </c>
      <c r="AD28" s="18">
        <v>8.3889999999999993</v>
      </c>
      <c r="AE28" s="18">
        <v>8.3439999999999994</v>
      </c>
      <c r="AF28" s="18">
        <v>7.8869999999999996</v>
      </c>
    </row>
    <row r="29" spans="1:32" ht="15" x14ac:dyDescent="0.25">
      <c r="A29" s="16" t="s">
        <v>12</v>
      </c>
      <c r="B29" s="16" t="s">
        <v>42</v>
      </c>
      <c r="C29" s="19">
        <v>2997.5279999999998</v>
      </c>
      <c r="D29" s="19">
        <v>3047.306</v>
      </c>
      <c r="E29" s="19">
        <v>3104.694</v>
      </c>
      <c r="F29" s="19">
        <v>2500.1390000000001</v>
      </c>
      <c r="G29" s="19">
        <v>2443.3890000000001</v>
      </c>
      <c r="H29" s="19">
        <v>2301.056</v>
      </c>
      <c r="I29" s="19">
        <v>2500.8330000000001</v>
      </c>
      <c r="J29" s="19">
        <v>2499.2779999999998</v>
      </c>
      <c r="K29" s="19">
        <v>2561.431</v>
      </c>
      <c r="L29" s="19">
        <v>2573.8609999999999</v>
      </c>
      <c r="M29" s="19">
        <v>2609.6669999999999</v>
      </c>
      <c r="N29" s="19">
        <v>2478.9720000000002</v>
      </c>
      <c r="O29" s="19">
        <v>2467.1109999999999</v>
      </c>
      <c r="P29" s="19">
        <v>2359.0830000000001</v>
      </c>
      <c r="Q29" s="19">
        <v>2051.3330000000001</v>
      </c>
      <c r="R29" s="19">
        <v>2073.7779999999998</v>
      </c>
      <c r="S29" s="19">
        <v>2062.556</v>
      </c>
      <c r="T29" s="19">
        <v>1909.6389999999999</v>
      </c>
      <c r="U29" s="19">
        <v>1743.5830000000001</v>
      </c>
      <c r="V29" s="19">
        <v>1684.278</v>
      </c>
      <c r="W29" s="19">
        <v>1672.4169999999999</v>
      </c>
      <c r="X29" s="19">
        <v>1589.3889999999999</v>
      </c>
      <c r="Y29" s="19">
        <v>1292.8610000000001</v>
      </c>
      <c r="Z29" s="19">
        <v>1447.056</v>
      </c>
      <c r="AA29" s="19">
        <v>1340.306</v>
      </c>
      <c r="AB29" s="19">
        <v>1445.874</v>
      </c>
      <c r="AC29" s="19">
        <v>1442.0989999999999</v>
      </c>
      <c r="AD29" s="19">
        <v>1358.4939999999999</v>
      </c>
      <c r="AE29" s="19">
        <v>1291.8209999999999</v>
      </c>
      <c r="AF29" s="17" t="s">
        <v>85</v>
      </c>
    </row>
    <row r="30" spans="1:32" ht="15" hidden="1" x14ac:dyDescent="0.25">
      <c r="A30" s="16" t="s">
        <v>12</v>
      </c>
      <c r="B30" s="16" t="s">
        <v>43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 t="s">
        <v>85</v>
      </c>
    </row>
    <row r="31" spans="1:32" ht="15" hidden="1" x14ac:dyDescent="0.25">
      <c r="A31" s="16" t="s">
        <v>12</v>
      </c>
      <c r="B31" s="16" t="s">
        <v>44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 t="s">
        <v>85</v>
      </c>
    </row>
    <row r="32" spans="1:32" ht="15" hidden="1" x14ac:dyDescent="0.25">
      <c r="A32" s="16" t="s">
        <v>12</v>
      </c>
      <c r="B32" s="16" t="s">
        <v>45</v>
      </c>
      <c r="C32" s="18">
        <v>2997.5279999999998</v>
      </c>
      <c r="D32" s="18">
        <v>3047.306</v>
      </c>
      <c r="E32" s="18">
        <v>3104.694</v>
      </c>
      <c r="F32" s="18">
        <v>2500.1390000000001</v>
      </c>
      <c r="G32" s="18">
        <v>2443.3890000000001</v>
      </c>
      <c r="H32" s="18">
        <v>2301.056</v>
      </c>
      <c r="I32" s="18">
        <v>2500.8330000000001</v>
      </c>
      <c r="J32" s="18">
        <v>2499.2779999999998</v>
      </c>
      <c r="K32" s="18">
        <v>2561.431</v>
      </c>
      <c r="L32" s="18">
        <v>2573.8609999999999</v>
      </c>
      <c r="M32" s="18">
        <v>2609.6669999999999</v>
      </c>
      <c r="N32" s="18">
        <v>2478.9720000000002</v>
      </c>
      <c r="O32" s="18">
        <v>2467.1109999999999</v>
      </c>
      <c r="P32" s="18">
        <v>2359.0830000000001</v>
      </c>
      <c r="Q32" s="18">
        <v>2051.3330000000001</v>
      </c>
      <c r="R32" s="18">
        <v>2073.7779999999998</v>
      </c>
      <c r="S32" s="18">
        <v>2062.556</v>
      </c>
      <c r="T32" s="18">
        <v>1909.6389999999999</v>
      </c>
      <c r="U32" s="18">
        <v>1743.5830000000001</v>
      </c>
      <c r="V32" s="18">
        <v>1684.278</v>
      </c>
      <c r="W32" s="18">
        <v>1672.4169999999999</v>
      </c>
      <c r="X32" s="18">
        <v>1589.3889999999999</v>
      </c>
      <c r="Y32" s="18">
        <v>1292.8610000000001</v>
      </c>
      <c r="Z32" s="18">
        <v>1447.056</v>
      </c>
      <c r="AA32" s="18">
        <v>1340.306</v>
      </c>
      <c r="AB32" s="18">
        <v>1445.874</v>
      </c>
      <c r="AC32" s="18">
        <v>1442.0989999999999</v>
      </c>
      <c r="AD32" s="18">
        <v>1358.4939999999999</v>
      </c>
      <c r="AE32" s="18">
        <v>1291.8209999999999</v>
      </c>
      <c r="AF32" s="15" t="s">
        <v>85</v>
      </c>
    </row>
    <row r="33" spans="1:32" ht="15" hidden="1" x14ac:dyDescent="0.25">
      <c r="A33" s="16" t="s">
        <v>12</v>
      </c>
      <c r="B33" s="16" t="s">
        <v>46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 t="s">
        <v>85</v>
      </c>
    </row>
    <row r="34" spans="1:32" ht="15" hidden="1" x14ac:dyDescent="0.25">
      <c r="A34" s="16" t="s">
        <v>12</v>
      </c>
      <c r="B34" s="16" t="s">
        <v>47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 t="s">
        <v>85</v>
      </c>
    </row>
    <row r="35" spans="1:32" ht="15" x14ac:dyDescent="0.25">
      <c r="A35" s="16" t="s">
        <v>13</v>
      </c>
      <c r="B35" s="16" t="s">
        <v>42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9">
        <v>262.60700000000003</v>
      </c>
      <c r="AF35" s="19">
        <v>374.46699999999998</v>
      </c>
    </row>
    <row r="36" spans="1:32" ht="15" hidden="1" x14ac:dyDescent="0.25">
      <c r="A36" s="16" t="s">
        <v>13</v>
      </c>
      <c r="B36" s="16" t="s">
        <v>43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</row>
    <row r="37" spans="1:32" ht="15" hidden="1" x14ac:dyDescent="0.25">
      <c r="A37" s="16" t="s">
        <v>13</v>
      </c>
      <c r="B37" s="16" t="s">
        <v>44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</row>
    <row r="38" spans="1:32" ht="15" hidden="1" x14ac:dyDescent="0.25">
      <c r="A38" s="16" t="s">
        <v>13</v>
      </c>
      <c r="B38" s="16" t="s">
        <v>45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8">
        <v>262.60700000000003</v>
      </c>
      <c r="AF38" s="18">
        <v>274.46699999999998</v>
      </c>
    </row>
    <row r="39" spans="1:32" ht="15" hidden="1" x14ac:dyDescent="0.25">
      <c r="A39" s="16" t="s">
        <v>13</v>
      </c>
      <c r="B39" s="16" t="s">
        <v>46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</row>
    <row r="40" spans="1:32" ht="15" hidden="1" x14ac:dyDescent="0.25">
      <c r="A40" s="16" t="s">
        <v>13</v>
      </c>
      <c r="B40" s="16" t="s">
        <v>47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100</v>
      </c>
    </row>
    <row r="41" spans="1:32" ht="15" x14ac:dyDescent="0.25">
      <c r="A41" s="16" t="s">
        <v>14</v>
      </c>
      <c r="B41" s="16" t="s">
        <v>42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10</v>
      </c>
      <c r="R41" s="17">
        <v>10</v>
      </c>
      <c r="S41" s="17">
        <v>11</v>
      </c>
      <c r="T41" s="17">
        <v>4</v>
      </c>
      <c r="U41" s="17">
        <v>1</v>
      </c>
      <c r="V41" s="17">
        <v>1</v>
      </c>
      <c r="W41" s="17">
        <v>4</v>
      </c>
      <c r="X41" s="17">
        <v>9</v>
      </c>
      <c r="Y41" s="17">
        <v>9</v>
      </c>
      <c r="Z41" s="17">
        <v>8</v>
      </c>
      <c r="AA41" s="17">
        <v>10</v>
      </c>
      <c r="AB41" s="17">
        <v>8</v>
      </c>
      <c r="AC41" s="17">
        <v>6</v>
      </c>
      <c r="AD41" s="17">
        <v>14</v>
      </c>
      <c r="AE41" s="17">
        <v>5</v>
      </c>
      <c r="AF41" s="17">
        <v>4</v>
      </c>
    </row>
    <row r="42" spans="1:32" ht="15" hidden="1" x14ac:dyDescent="0.25">
      <c r="A42" s="16" t="s">
        <v>14</v>
      </c>
      <c r="B42" s="16" t="s">
        <v>43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</row>
    <row r="43" spans="1:32" ht="15" hidden="1" x14ac:dyDescent="0.25">
      <c r="A43" s="16" t="s">
        <v>14</v>
      </c>
      <c r="B43" s="16" t="s">
        <v>44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</row>
    <row r="44" spans="1:32" ht="15" hidden="1" x14ac:dyDescent="0.25">
      <c r="A44" s="16" t="s">
        <v>14</v>
      </c>
      <c r="B44" s="16" t="s">
        <v>45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</row>
    <row r="45" spans="1:32" ht="15" hidden="1" x14ac:dyDescent="0.25">
      <c r="A45" s="16" t="s">
        <v>14</v>
      </c>
      <c r="B45" s="16" t="s">
        <v>46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</row>
    <row r="46" spans="1:32" ht="15" hidden="1" x14ac:dyDescent="0.25">
      <c r="A46" s="16" t="s">
        <v>14</v>
      </c>
      <c r="B46" s="16" t="s">
        <v>47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10</v>
      </c>
      <c r="R46" s="15">
        <v>10</v>
      </c>
      <c r="S46" s="15">
        <v>11</v>
      </c>
      <c r="T46" s="15">
        <v>4</v>
      </c>
      <c r="U46" s="15">
        <v>1</v>
      </c>
      <c r="V46" s="15">
        <v>1</v>
      </c>
      <c r="W46" s="15">
        <v>4</v>
      </c>
      <c r="X46" s="15">
        <v>9</v>
      </c>
      <c r="Y46" s="15">
        <v>9</v>
      </c>
      <c r="Z46" s="15">
        <v>8</v>
      </c>
      <c r="AA46" s="15">
        <v>10</v>
      </c>
      <c r="AB46" s="15">
        <v>8</v>
      </c>
      <c r="AC46" s="15">
        <v>6</v>
      </c>
      <c r="AD46" s="15">
        <v>14</v>
      </c>
      <c r="AE46" s="15">
        <v>5</v>
      </c>
      <c r="AF46" s="15">
        <v>4</v>
      </c>
    </row>
    <row r="47" spans="1:32" ht="15" x14ac:dyDescent="0.25">
      <c r="A47" s="16" t="s">
        <v>15</v>
      </c>
      <c r="B47" s="16" t="s">
        <v>42</v>
      </c>
      <c r="C47" s="19">
        <v>329.43</v>
      </c>
      <c r="D47" s="19">
        <v>356.00400000000002</v>
      </c>
      <c r="E47" s="19">
        <v>379.15</v>
      </c>
      <c r="F47" s="19">
        <v>424.322</v>
      </c>
      <c r="G47" s="19">
        <v>442.22300000000001</v>
      </c>
      <c r="H47" s="19">
        <v>594.59500000000003</v>
      </c>
      <c r="I47" s="19">
        <v>507.36500000000001</v>
      </c>
      <c r="J47" s="19">
        <v>447.34800000000001</v>
      </c>
      <c r="K47" s="19">
        <v>494.37299999999999</v>
      </c>
      <c r="L47" s="19">
        <v>436.20800000000003</v>
      </c>
      <c r="M47" s="19">
        <v>424.67099999999999</v>
      </c>
      <c r="N47" s="19">
        <v>431.90100000000001</v>
      </c>
      <c r="O47" s="19">
        <v>370.80099999999999</v>
      </c>
      <c r="P47" s="19">
        <v>533.29</v>
      </c>
      <c r="Q47" s="19">
        <v>606.40800000000002</v>
      </c>
      <c r="R47" s="19">
        <v>543.56399999999996</v>
      </c>
      <c r="S47" s="19">
        <v>485.53100000000001</v>
      </c>
      <c r="T47" s="19">
        <v>452.79700000000003</v>
      </c>
      <c r="U47" s="19">
        <v>388.71300000000002</v>
      </c>
      <c r="V47" s="19">
        <v>363.46199999999999</v>
      </c>
      <c r="W47" s="19">
        <v>285.68799999999999</v>
      </c>
      <c r="X47" s="19">
        <v>236.63</v>
      </c>
      <c r="Y47" s="19">
        <v>261.95299999999997</v>
      </c>
      <c r="Z47" s="19">
        <v>291.48700000000002</v>
      </c>
      <c r="AA47" s="19">
        <v>277.73700000000002</v>
      </c>
      <c r="AB47" s="19">
        <v>244.173</v>
      </c>
      <c r="AC47" s="19">
        <v>224.215</v>
      </c>
      <c r="AD47" s="19">
        <v>265.50400000000002</v>
      </c>
      <c r="AE47" s="19">
        <v>316.92</v>
      </c>
      <c r="AF47" s="19">
        <v>273.62400000000002</v>
      </c>
    </row>
    <row r="48" spans="1:32" ht="15" hidden="1" x14ac:dyDescent="0.25">
      <c r="A48" s="16" t="s">
        <v>15</v>
      </c>
      <c r="B48" s="16" t="s">
        <v>43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</row>
    <row r="49" spans="1:32" ht="15" hidden="1" x14ac:dyDescent="0.25">
      <c r="A49" s="16" t="s">
        <v>15</v>
      </c>
      <c r="B49" s="16" t="s">
        <v>44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</row>
    <row r="50" spans="1:32" ht="15" hidden="1" x14ac:dyDescent="0.25">
      <c r="A50" s="16" t="s">
        <v>15</v>
      </c>
      <c r="B50" s="16" t="s">
        <v>45</v>
      </c>
      <c r="C50" s="18">
        <v>329.43</v>
      </c>
      <c r="D50" s="18">
        <v>356.00400000000002</v>
      </c>
      <c r="E50" s="18">
        <v>379.15</v>
      </c>
      <c r="F50" s="18">
        <v>424.322</v>
      </c>
      <c r="G50" s="18">
        <v>442.22300000000001</v>
      </c>
      <c r="H50" s="18">
        <v>594.59500000000003</v>
      </c>
      <c r="I50" s="18">
        <v>507.36500000000001</v>
      </c>
      <c r="J50" s="18">
        <v>447.34800000000001</v>
      </c>
      <c r="K50" s="18">
        <v>494.37299999999999</v>
      </c>
      <c r="L50" s="18">
        <v>436.20800000000003</v>
      </c>
      <c r="M50" s="18">
        <v>424.67099999999999</v>
      </c>
      <c r="N50" s="18">
        <v>431.90100000000001</v>
      </c>
      <c r="O50" s="18">
        <v>370.80099999999999</v>
      </c>
      <c r="P50" s="18">
        <v>533.29</v>
      </c>
      <c r="Q50" s="18">
        <v>606.40800000000002</v>
      </c>
      <c r="R50" s="18">
        <v>543.56399999999996</v>
      </c>
      <c r="S50" s="18">
        <v>485.53100000000001</v>
      </c>
      <c r="T50" s="18">
        <v>452.79700000000003</v>
      </c>
      <c r="U50" s="18">
        <v>388.71300000000002</v>
      </c>
      <c r="V50" s="18">
        <v>363.46199999999999</v>
      </c>
      <c r="W50" s="18">
        <v>285.68799999999999</v>
      </c>
      <c r="X50" s="18">
        <v>236.63</v>
      </c>
      <c r="Y50" s="18">
        <v>261.95299999999997</v>
      </c>
      <c r="Z50" s="18">
        <v>291.48700000000002</v>
      </c>
      <c r="AA50" s="18">
        <v>277.73700000000002</v>
      </c>
      <c r="AB50" s="18">
        <v>244.173</v>
      </c>
      <c r="AC50" s="18">
        <v>224.215</v>
      </c>
      <c r="AD50" s="18">
        <v>265.50400000000002</v>
      </c>
      <c r="AE50" s="18">
        <v>316.92</v>
      </c>
      <c r="AF50" s="18">
        <v>273.62400000000002</v>
      </c>
    </row>
    <row r="51" spans="1:32" ht="15" hidden="1" x14ac:dyDescent="0.25">
      <c r="A51" s="16" t="s">
        <v>15</v>
      </c>
      <c r="B51" s="16" t="s">
        <v>46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</row>
    <row r="52" spans="1:32" ht="15" hidden="1" x14ac:dyDescent="0.25">
      <c r="A52" s="16" t="s">
        <v>15</v>
      </c>
      <c r="B52" s="16" t="s">
        <v>47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</row>
    <row r="53" spans="1:32" ht="15" x14ac:dyDescent="0.25">
      <c r="A53" s="16" t="s">
        <v>16</v>
      </c>
      <c r="B53" s="16" t="s">
        <v>42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20</v>
      </c>
      <c r="R53" s="19">
        <v>21.027999999999999</v>
      </c>
      <c r="S53" s="19">
        <v>21.027999999999999</v>
      </c>
      <c r="T53" s="19">
        <v>21.111000000000001</v>
      </c>
      <c r="U53" s="19">
        <v>21.111000000000001</v>
      </c>
      <c r="V53" s="19">
        <v>20.556000000000001</v>
      </c>
      <c r="W53" s="19">
        <v>20.638999999999999</v>
      </c>
      <c r="X53" s="19">
        <v>21.917000000000002</v>
      </c>
      <c r="Y53" s="19">
        <v>366.63900000000001</v>
      </c>
      <c r="Z53" s="19">
        <v>359.22199999999998</v>
      </c>
      <c r="AA53" s="19">
        <v>285.80599999999998</v>
      </c>
      <c r="AB53" s="19">
        <v>156.36099999999999</v>
      </c>
      <c r="AC53" s="19">
        <v>147.13900000000001</v>
      </c>
      <c r="AD53" s="19">
        <v>144.27000000000001</v>
      </c>
      <c r="AE53" s="19">
        <v>173.04900000000001</v>
      </c>
      <c r="AF53" s="17" t="s">
        <v>85</v>
      </c>
    </row>
    <row r="54" spans="1:32" ht="15" hidden="1" x14ac:dyDescent="0.25">
      <c r="A54" s="16" t="s">
        <v>16</v>
      </c>
      <c r="B54" s="16" t="s">
        <v>43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 t="s">
        <v>85</v>
      </c>
    </row>
    <row r="55" spans="1:32" ht="15" hidden="1" x14ac:dyDescent="0.25">
      <c r="A55" s="16" t="s">
        <v>16</v>
      </c>
      <c r="B55" s="16" t="s">
        <v>44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 t="s">
        <v>85</v>
      </c>
    </row>
    <row r="56" spans="1:32" ht="15" hidden="1" x14ac:dyDescent="0.25">
      <c r="A56" s="16" t="s">
        <v>16</v>
      </c>
      <c r="B56" s="16" t="s">
        <v>45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8">
        <v>355.44400000000002</v>
      </c>
      <c r="Z56" s="18">
        <v>355.44400000000002</v>
      </c>
      <c r="AA56" s="18">
        <v>285.16699999999997</v>
      </c>
      <c r="AB56" s="18">
        <v>155.72200000000001</v>
      </c>
      <c r="AC56" s="18">
        <v>143.88900000000001</v>
      </c>
      <c r="AD56" s="18">
        <v>143.52000000000001</v>
      </c>
      <c r="AE56" s="18">
        <v>153.066</v>
      </c>
      <c r="AF56" s="15" t="s">
        <v>85</v>
      </c>
    </row>
    <row r="57" spans="1:32" ht="15" hidden="1" x14ac:dyDescent="0.25">
      <c r="A57" s="16" t="s">
        <v>16</v>
      </c>
      <c r="B57" s="16" t="s">
        <v>46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20</v>
      </c>
      <c r="R57" s="19">
        <v>21.027999999999999</v>
      </c>
      <c r="S57" s="19">
        <v>21.027999999999999</v>
      </c>
      <c r="T57" s="19">
        <v>21.111000000000001</v>
      </c>
      <c r="U57" s="19">
        <v>21.111000000000001</v>
      </c>
      <c r="V57" s="19">
        <v>20.556000000000001</v>
      </c>
      <c r="W57" s="19">
        <v>20.638999999999999</v>
      </c>
      <c r="X57" s="19">
        <v>21.917000000000002</v>
      </c>
      <c r="Y57" s="19">
        <v>11.194000000000001</v>
      </c>
      <c r="Z57" s="19">
        <v>3.778</v>
      </c>
      <c r="AA57" s="19">
        <v>0.63900000000000001</v>
      </c>
      <c r="AB57" s="19">
        <v>0.63900000000000001</v>
      </c>
      <c r="AC57" s="19">
        <v>3.25</v>
      </c>
      <c r="AD57" s="19">
        <v>0.75</v>
      </c>
      <c r="AE57" s="19">
        <v>0.123</v>
      </c>
      <c r="AF57" s="17" t="s">
        <v>85</v>
      </c>
    </row>
    <row r="58" spans="1:32" ht="15" hidden="1" x14ac:dyDescent="0.25">
      <c r="A58" s="16" t="s">
        <v>16</v>
      </c>
      <c r="B58" s="16" t="s">
        <v>47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8">
        <v>19.86</v>
      </c>
      <c r="AF58" s="15" t="s">
        <v>85</v>
      </c>
    </row>
    <row r="59" spans="1:32" ht="15" x14ac:dyDescent="0.25">
      <c r="A59" s="16" t="s">
        <v>17</v>
      </c>
      <c r="B59" s="16" t="s">
        <v>42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9">
        <v>1.1819999999999999</v>
      </c>
      <c r="J59" s="19">
        <v>1.361</v>
      </c>
      <c r="K59" s="19">
        <v>1.361</v>
      </c>
      <c r="L59" s="19">
        <v>1.361</v>
      </c>
      <c r="M59" s="19">
        <v>1.361</v>
      </c>
      <c r="N59" s="19">
        <v>1.361</v>
      </c>
      <c r="O59" s="19">
        <v>1.361</v>
      </c>
      <c r="P59" s="19">
        <v>1.361</v>
      </c>
      <c r="Q59" s="19">
        <v>1.361</v>
      </c>
      <c r="R59" s="19">
        <v>1.361</v>
      </c>
      <c r="S59" s="19">
        <v>1.361</v>
      </c>
      <c r="T59" s="19">
        <v>1.361</v>
      </c>
      <c r="U59" s="19">
        <v>1.361</v>
      </c>
      <c r="V59" s="19">
        <v>1.361</v>
      </c>
      <c r="W59" s="19">
        <v>1.361</v>
      </c>
      <c r="X59" s="19">
        <v>1.363</v>
      </c>
      <c r="Y59" s="19">
        <v>458.86500000000001</v>
      </c>
      <c r="Z59" s="19">
        <v>1193.6859999999999</v>
      </c>
      <c r="AA59" s="19">
        <v>1408.6859999999999</v>
      </c>
      <c r="AB59" s="19">
        <v>2669.797</v>
      </c>
      <c r="AC59" s="19">
        <v>2837.0189999999998</v>
      </c>
      <c r="AD59" s="19">
        <v>2860.5450000000001</v>
      </c>
      <c r="AE59" s="19">
        <v>3434.9690000000001</v>
      </c>
      <c r="AF59" s="17" t="s">
        <v>85</v>
      </c>
    </row>
    <row r="60" spans="1:32" ht="15" hidden="1" x14ac:dyDescent="0.25">
      <c r="A60" s="16" t="s">
        <v>17</v>
      </c>
      <c r="B60" s="16" t="s">
        <v>43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 t="s">
        <v>85</v>
      </c>
    </row>
    <row r="61" spans="1:32" ht="15" hidden="1" x14ac:dyDescent="0.25">
      <c r="A61" s="16" t="s">
        <v>17</v>
      </c>
      <c r="B61" s="16" t="s">
        <v>44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 t="s">
        <v>85</v>
      </c>
    </row>
    <row r="62" spans="1:32" ht="15" hidden="1" x14ac:dyDescent="0.25">
      <c r="A62" s="16" t="s">
        <v>17</v>
      </c>
      <c r="B62" s="16" t="s">
        <v>45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8">
        <v>457.5</v>
      </c>
      <c r="Z62" s="18">
        <v>1174.528</v>
      </c>
      <c r="AA62" s="18">
        <v>1389.528</v>
      </c>
      <c r="AB62" s="18">
        <v>2619.806</v>
      </c>
      <c r="AC62" s="18">
        <v>2787.0279999999998</v>
      </c>
      <c r="AD62" s="18">
        <v>2810.556</v>
      </c>
      <c r="AE62" s="18">
        <v>3359.6390000000001</v>
      </c>
      <c r="AF62" s="15" t="s">
        <v>85</v>
      </c>
    </row>
    <row r="63" spans="1:32" ht="15" hidden="1" x14ac:dyDescent="0.25">
      <c r="A63" s="16" t="s">
        <v>17</v>
      </c>
      <c r="B63" s="16" t="s">
        <v>46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9">
        <v>1.1819999999999999</v>
      </c>
      <c r="J63" s="19">
        <v>1.361</v>
      </c>
      <c r="K63" s="19">
        <v>1.361</v>
      </c>
      <c r="L63" s="19">
        <v>1.361</v>
      </c>
      <c r="M63" s="19">
        <v>1.361</v>
      </c>
      <c r="N63" s="19">
        <v>1.361</v>
      </c>
      <c r="O63" s="19">
        <v>1.361</v>
      </c>
      <c r="P63" s="19">
        <v>1.361</v>
      </c>
      <c r="Q63" s="19">
        <v>1.361</v>
      </c>
      <c r="R63" s="19">
        <v>1.361</v>
      </c>
      <c r="S63" s="19">
        <v>1.361</v>
      </c>
      <c r="T63" s="19">
        <v>1.361</v>
      </c>
      <c r="U63" s="19">
        <v>1.361</v>
      </c>
      <c r="V63" s="19">
        <v>1.361</v>
      </c>
      <c r="W63" s="19">
        <v>1.361</v>
      </c>
      <c r="X63" s="19">
        <v>1.363</v>
      </c>
      <c r="Y63" s="19">
        <v>1.365</v>
      </c>
      <c r="Z63" s="19">
        <v>19.158000000000001</v>
      </c>
      <c r="AA63" s="19">
        <v>19.158000000000001</v>
      </c>
      <c r="AB63" s="19">
        <v>49.991999999999997</v>
      </c>
      <c r="AC63" s="19">
        <v>49.991999999999997</v>
      </c>
      <c r="AD63" s="19">
        <v>49.99</v>
      </c>
      <c r="AE63" s="19">
        <v>75.33</v>
      </c>
      <c r="AF63" s="17" t="s">
        <v>85</v>
      </c>
    </row>
    <row r="64" spans="1:32" ht="15" hidden="1" x14ac:dyDescent="0.25">
      <c r="A64" s="16" t="s">
        <v>17</v>
      </c>
      <c r="B64" s="16" t="s">
        <v>47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85</v>
      </c>
    </row>
    <row r="65" spans="1:32" ht="15" x14ac:dyDescent="0.25">
      <c r="A65" s="16" t="s">
        <v>18</v>
      </c>
      <c r="B65" s="16" t="s">
        <v>42</v>
      </c>
      <c r="C65" s="19">
        <v>5076.3890000000001</v>
      </c>
      <c r="D65" s="19">
        <v>5339.1670000000004</v>
      </c>
      <c r="E65" s="19">
        <v>4921.1109999999999</v>
      </c>
      <c r="F65" s="19">
        <v>5518.3329999999996</v>
      </c>
      <c r="G65" s="17">
        <v>5160</v>
      </c>
      <c r="H65" s="19">
        <v>5076.3890000000001</v>
      </c>
      <c r="I65" s="19">
        <v>4921.1109999999999</v>
      </c>
      <c r="J65" s="19">
        <v>4933.0559999999996</v>
      </c>
      <c r="K65" s="19">
        <v>5004.7219999999998</v>
      </c>
      <c r="L65" s="19">
        <v>5195.8329999999996</v>
      </c>
      <c r="M65" s="19">
        <v>4956.9440000000004</v>
      </c>
      <c r="N65" s="19">
        <v>5315.2780000000002</v>
      </c>
      <c r="O65" s="19">
        <v>5255.5559999999996</v>
      </c>
      <c r="P65" s="19">
        <v>5382.7910000000002</v>
      </c>
      <c r="Q65" s="19">
        <v>4897.6130000000003</v>
      </c>
      <c r="R65" s="19">
        <v>4792.1090000000004</v>
      </c>
      <c r="S65" s="19">
        <v>4334.598</v>
      </c>
      <c r="T65" s="19">
        <v>3957.9229999999998</v>
      </c>
      <c r="U65" s="19">
        <v>3676.9160000000002</v>
      </c>
      <c r="V65" s="19">
        <v>3933.587</v>
      </c>
      <c r="W65" s="19">
        <v>3727.3319999999999</v>
      </c>
      <c r="X65" s="19">
        <v>4115.509</v>
      </c>
      <c r="Y65" s="19">
        <v>4211.0730000000003</v>
      </c>
      <c r="Z65" s="19">
        <v>3727.451</v>
      </c>
      <c r="AA65" s="19">
        <v>3804.85</v>
      </c>
      <c r="AB65" s="19">
        <v>3577.846</v>
      </c>
      <c r="AC65" s="19">
        <v>3488.3829999999998</v>
      </c>
      <c r="AD65" s="19">
        <v>3983.79</v>
      </c>
      <c r="AE65" s="19">
        <v>3710.241</v>
      </c>
      <c r="AF65" s="19">
        <v>3765.5749999999998</v>
      </c>
    </row>
    <row r="66" spans="1:32" ht="15" hidden="1" x14ac:dyDescent="0.25">
      <c r="A66" s="16" t="s">
        <v>18</v>
      </c>
      <c r="B66" s="16" t="s">
        <v>43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</row>
    <row r="67" spans="1:32" ht="15" hidden="1" x14ac:dyDescent="0.25">
      <c r="A67" s="16" t="s">
        <v>18</v>
      </c>
      <c r="B67" s="16" t="s">
        <v>44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9">
        <v>8.25</v>
      </c>
      <c r="W67" s="17">
        <v>10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</row>
    <row r="68" spans="1:32" ht="15" hidden="1" x14ac:dyDescent="0.25">
      <c r="A68" s="16" t="s">
        <v>18</v>
      </c>
      <c r="B68" s="16" t="s">
        <v>45</v>
      </c>
      <c r="C68" s="18">
        <v>5076.3890000000001</v>
      </c>
      <c r="D68" s="18">
        <v>5339.1670000000004</v>
      </c>
      <c r="E68" s="18">
        <v>4921.1109999999999</v>
      </c>
      <c r="F68" s="18">
        <v>5518.3329999999996</v>
      </c>
      <c r="G68" s="15">
        <v>5160</v>
      </c>
      <c r="H68" s="18">
        <v>5076.3890000000001</v>
      </c>
      <c r="I68" s="18">
        <v>4921.1109999999999</v>
      </c>
      <c r="J68" s="18">
        <v>4933.0559999999996</v>
      </c>
      <c r="K68" s="18">
        <v>5004.7219999999998</v>
      </c>
      <c r="L68" s="18">
        <v>5195.8329999999996</v>
      </c>
      <c r="M68" s="18">
        <v>4956.9440000000004</v>
      </c>
      <c r="N68" s="18">
        <v>5315.2780000000002</v>
      </c>
      <c r="O68" s="18">
        <v>5255.5559999999996</v>
      </c>
      <c r="P68" s="18">
        <v>5277.7910000000002</v>
      </c>
      <c r="Q68" s="18">
        <v>4792.6130000000003</v>
      </c>
      <c r="R68" s="18">
        <v>4650.6090000000004</v>
      </c>
      <c r="S68" s="18">
        <v>4189.098</v>
      </c>
      <c r="T68" s="18">
        <v>3810.4229999999998</v>
      </c>
      <c r="U68" s="18">
        <v>3526.4160000000002</v>
      </c>
      <c r="V68" s="18">
        <v>3774.922</v>
      </c>
      <c r="W68" s="18">
        <v>3561.9169999999999</v>
      </c>
      <c r="X68" s="18">
        <v>3810.4229999999998</v>
      </c>
      <c r="Y68" s="18">
        <v>3905.0920000000001</v>
      </c>
      <c r="Z68" s="18">
        <v>3419.9140000000002</v>
      </c>
      <c r="AA68" s="18">
        <v>3502.7489999999998</v>
      </c>
      <c r="AB68" s="18">
        <v>3277.91</v>
      </c>
      <c r="AC68" s="18">
        <v>3183.241</v>
      </c>
      <c r="AD68" s="18">
        <v>3680.2530000000002</v>
      </c>
      <c r="AE68" s="18">
        <v>3404.393</v>
      </c>
      <c r="AF68" s="18">
        <v>3458.7109999999998</v>
      </c>
    </row>
    <row r="69" spans="1:32" ht="15" hidden="1" x14ac:dyDescent="0.25">
      <c r="A69" s="16" t="s">
        <v>18</v>
      </c>
      <c r="B69" s="16" t="s">
        <v>46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9">
        <v>32.5</v>
      </c>
      <c r="S69" s="19">
        <v>32.5</v>
      </c>
      <c r="T69" s="19">
        <v>32.5</v>
      </c>
      <c r="U69" s="19">
        <v>32.5</v>
      </c>
      <c r="V69" s="19">
        <v>32.414999999999999</v>
      </c>
      <c r="W69" s="19">
        <v>32.414999999999999</v>
      </c>
      <c r="X69" s="19">
        <v>96.138000000000005</v>
      </c>
      <c r="Y69" s="19">
        <v>96.138000000000005</v>
      </c>
      <c r="Z69" s="19">
        <v>96.138000000000005</v>
      </c>
      <c r="AA69" s="19">
        <v>96.138000000000005</v>
      </c>
      <c r="AB69" s="19">
        <v>96.138000000000005</v>
      </c>
      <c r="AC69" s="19">
        <v>96.138000000000005</v>
      </c>
      <c r="AD69" s="19">
        <v>96.138000000000005</v>
      </c>
      <c r="AE69" s="19">
        <v>96.138000000000005</v>
      </c>
      <c r="AF69" s="19">
        <v>96.138000000000005</v>
      </c>
    </row>
    <row r="70" spans="1:32" ht="15" hidden="1" x14ac:dyDescent="0.25">
      <c r="A70" s="16" t="s">
        <v>18</v>
      </c>
      <c r="B70" s="16" t="s">
        <v>47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105</v>
      </c>
      <c r="Q70" s="15">
        <v>105</v>
      </c>
      <c r="R70" s="15">
        <v>109</v>
      </c>
      <c r="S70" s="15">
        <v>113</v>
      </c>
      <c r="T70" s="15">
        <v>115</v>
      </c>
      <c r="U70" s="15">
        <v>118</v>
      </c>
      <c r="V70" s="15">
        <v>118</v>
      </c>
      <c r="W70" s="15">
        <v>123</v>
      </c>
      <c r="X70" s="18">
        <v>208.94800000000001</v>
      </c>
      <c r="Y70" s="18">
        <v>209.84299999999999</v>
      </c>
      <c r="Z70" s="18">
        <v>211.399</v>
      </c>
      <c r="AA70" s="18">
        <v>205.96299999999999</v>
      </c>
      <c r="AB70" s="18">
        <v>203.798</v>
      </c>
      <c r="AC70" s="18">
        <v>209.00399999999999</v>
      </c>
      <c r="AD70" s="18">
        <v>207.399</v>
      </c>
      <c r="AE70" s="18">
        <v>209.71</v>
      </c>
      <c r="AF70" s="18">
        <v>210.726</v>
      </c>
    </row>
    <row r="71" spans="1:32" ht="15" x14ac:dyDescent="0.25">
      <c r="A71" s="16" t="s">
        <v>19</v>
      </c>
      <c r="B71" s="16" t="s">
        <v>42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9">
        <v>237.27799999999999</v>
      </c>
      <c r="M71" s="19">
        <v>332.18900000000002</v>
      </c>
      <c r="N71" s="19">
        <v>367.78100000000001</v>
      </c>
      <c r="O71" s="19">
        <v>379.64400000000001</v>
      </c>
      <c r="P71" s="19">
        <v>367.78100000000001</v>
      </c>
      <c r="Q71" s="19">
        <v>355.91699999999997</v>
      </c>
      <c r="R71" s="19">
        <v>355.91699999999997</v>
      </c>
      <c r="S71" s="19">
        <v>367.78100000000001</v>
      </c>
      <c r="T71" s="19">
        <v>367.78100000000001</v>
      </c>
      <c r="U71" s="19">
        <v>379.64400000000001</v>
      </c>
      <c r="V71" s="19">
        <v>379.64400000000001</v>
      </c>
      <c r="W71" s="19">
        <v>367.78100000000001</v>
      </c>
      <c r="X71" s="19">
        <v>379.64400000000001</v>
      </c>
      <c r="Y71" s="19">
        <v>344.053</v>
      </c>
      <c r="Z71" s="19">
        <v>344.053</v>
      </c>
      <c r="AA71" s="19">
        <v>332.18900000000002</v>
      </c>
      <c r="AB71" s="19">
        <v>320.32499999999999</v>
      </c>
      <c r="AC71" s="19">
        <v>320.32499999999999</v>
      </c>
      <c r="AD71" s="19">
        <v>298.97000000000003</v>
      </c>
      <c r="AE71" s="19">
        <v>282.36099999999999</v>
      </c>
      <c r="AF71" s="19">
        <v>276.42899999999997</v>
      </c>
    </row>
    <row r="72" spans="1:32" ht="15" hidden="1" x14ac:dyDescent="0.25">
      <c r="A72" s="16" t="s">
        <v>19</v>
      </c>
      <c r="B72" s="16" t="s">
        <v>43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</row>
    <row r="73" spans="1:32" ht="15" hidden="1" x14ac:dyDescent="0.25">
      <c r="A73" s="16" t="s">
        <v>19</v>
      </c>
      <c r="B73" s="16" t="s">
        <v>44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</row>
    <row r="74" spans="1:32" ht="15" hidden="1" x14ac:dyDescent="0.25">
      <c r="A74" s="16" t="s">
        <v>19</v>
      </c>
      <c r="B74" s="16" t="s">
        <v>45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8">
        <v>237.27799999999999</v>
      </c>
      <c r="M74" s="18">
        <v>332.18900000000002</v>
      </c>
      <c r="N74" s="18">
        <v>367.78100000000001</v>
      </c>
      <c r="O74" s="18">
        <v>379.64400000000001</v>
      </c>
      <c r="P74" s="18">
        <v>367.78100000000001</v>
      </c>
      <c r="Q74" s="18">
        <v>355.91699999999997</v>
      </c>
      <c r="R74" s="18">
        <v>355.91699999999997</v>
      </c>
      <c r="S74" s="18">
        <v>367.78100000000001</v>
      </c>
      <c r="T74" s="18">
        <v>367.78100000000001</v>
      </c>
      <c r="U74" s="18">
        <v>379.64400000000001</v>
      </c>
      <c r="V74" s="18">
        <v>379.64400000000001</v>
      </c>
      <c r="W74" s="18">
        <v>367.78100000000001</v>
      </c>
      <c r="X74" s="18">
        <v>379.64400000000001</v>
      </c>
      <c r="Y74" s="18">
        <v>344.053</v>
      </c>
      <c r="Z74" s="18">
        <v>344.053</v>
      </c>
      <c r="AA74" s="18">
        <v>332.18900000000002</v>
      </c>
      <c r="AB74" s="18">
        <v>320.32499999999999</v>
      </c>
      <c r="AC74" s="18">
        <v>320.32499999999999</v>
      </c>
      <c r="AD74" s="18">
        <v>298.97000000000003</v>
      </c>
      <c r="AE74" s="18">
        <v>282.36099999999999</v>
      </c>
      <c r="AF74" s="18">
        <v>276.42899999999997</v>
      </c>
    </row>
    <row r="75" spans="1:32" ht="15" hidden="1" x14ac:dyDescent="0.25">
      <c r="A75" s="16" t="s">
        <v>19</v>
      </c>
      <c r="B75" s="16" t="s">
        <v>46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0</v>
      </c>
    </row>
    <row r="76" spans="1:32" ht="15" hidden="1" x14ac:dyDescent="0.25">
      <c r="A76" s="16" t="s">
        <v>19</v>
      </c>
      <c r="B76" s="16" t="s">
        <v>47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</row>
    <row r="77" spans="1:32" ht="15" x14ac:dyDescent="0.25">
      <c r="A77" s="16" t="s">
        <v>20</v>
      </c>
      <c r="B77" s="16" t="s">
        <v>42</v>
      </c>
      <c r="C77" s="19">
        <v>2331.1669999999999</v>
      </c>
      <c r="D77" s="17">
        <v>2485</v>
      </c>
      <c r="E77" s="19">
        <v>2402.1669999999999</v>
      </c>
      <c r="F77" s="19">
        <v>2449.5</v>
      </c>
      <c r="G77" s="19">
        <v>2615.1669999999999</v>
      </c>
      <c r="H77" s="19">
        <v>2674.3330000000001</v>
      </c>
      <c r="I77" s="17">
        <v>2556</v>
      </c>
      <c r="J77" s="19">
        <v>2674.3330000000001</v>
      </c>
      <c r="K77" s="17">
        <v>2556</v>
      </c>
      <c r="L77" s="19">
        <v>2721.6669999999999</v>
      </c>
      <c r="M77" s="19">
        <v>3015.444</v>
      </c>
      <c r="N77" s="19">
        <v>3643.2779999999998</v>
      </c>
      <c r="O77" s="19">
        <v>3394.7779999999998</v>
      </c>
      <c r="P77" s="19">
        <v>3311.944</v>
      </c>
      <c r="Q77" s="19">
        <v>3645.8890000000001</v>
      </c>
      <c r="R77" s="19">
        <v>3635.056</v>
      </c>
      <c r="S77" s="17">
        <v>3542</v>
      </c>
      <c r="T77" s="19">
        <v>3418.6669999999999</v>
      </c>
      <c r="U77" s="19">
        <v>3298.7220000000002</v>
      </c>
      <c r="V77" s="17">
        <v>3323</v>
      </c>
      <c r="W77" s="19">
        <v>2603.7220000000002</v>
      </c>
      <c r="X77" s="19">
        <v>2576.7779999999998</v>
      </c>
      <c r="Y77" s="19">
        <v>2305.7220000000002</v>
      </c>
      <c r="Z77" s="17">
        <v>2126</v>
      </c>
      <c r="AA77" s="19">
        <v>2222.7220000000002</v>
      </c>
      <c r="AB77" s="19">
        <v>2186.2779999999998</v>
      </c>
      <c r="AC77" s="19">
        <v>2566.2779999999998</v>
      </c>
      <c r="AD77" s="19">
        <v>2580.5509999999999</v>
      </c>
      <c r="AE77" s="19">
        <v>2726.63</v>
      </c>
      <c r="AF77" s="17" t="s">
        <v>85</v>
      </c>
    </row>
    <row r="78" spans="1:32" ht="15" hidden="1" x14ac:dyDescent="0.25">
      <c r="A78" s="16" t="s">
        <v>20</v>
      </c>
      <c r="B78" s="16" t="s">
        <v>43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 t="s">
        <v>85</v>
      </c>
    </row>
    <row r="79" spans="1:32" ht="15" hidden="1" x14ac:dyDescent="0.25">
      <c r="A79" s="16" t="s">
        <v>20</v>
      </c>
      <c r="B79" s="16" t="s">
        <v>44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 t="s">
        <v>85</v>
      </c>
    </row>
    <row r="80" spans="1:32" ht="15" hidden="1" x14ac:dyDescent="0.25">
      <c r="A80" s="16" t="s">
        <v>20</v>
      </c>
      <c r="B80" s="16" t="s">
        <v>45</v>
      </c>
      <c r="C80" s="18">
        <v>2331.1669999999999</v>
      </c>
      <c r="D80" s="15">
        <v>2485</v>
      </c>
      <c r="E80" s="18">
        <v>2402.1669999999999</v>
      </c>
      <c r="F80" s="18">
        <v>2449.5</v>
      </c>
      <c r="G80" s="18">
        <v>2615.1669999999999</v>
      </c>
      <c r="H80" s="18">
        <v>2674.3330000000001</v>
      </c>
      <c r="I80" s="15">
        <v>2556</v>
      </c>
      <c r="J80" s="18">
        <v>2674.3330000000001</v>
      </c>
      <c r="K80" s="15">
        <v>2556</v>
      </c>
      <c r="L80" s="18">
        <v>2721.6669999999999</v>
      </c>
      <c r="M80" s="18">
        <v>2378.5</v>
      </c>
      <c r="N80" s="18">
        <v>2993.8330000000001</v>
      </c>
      <c r="O80" s="18">
        <v>2745.3330000000001</v>
      </c>
      <c r="P80" s="18">
        <v>2662.5</v>
      </c>
      <c r="Q80" s="18">
        <v>2936.944</v>
      </c>
      <c r="R80" s="18">
        <v>2925.1109999999999</v>
      </c>
      <c r="S80" s="18">
        <v>2830.056</v>
      </c>
      <c r="T80" s="18">
        <v>2711.7220000000002</v>
      </c>
      <c r="U80" s="18">
        <v>2593.7779999999998</v>
      </c>
      <c r="V80" s="18">
        <v>2617.056</v>
      </c>
      <c r="W80" s="18">
        <v>2167.7779999999998</v>
      </c>
      <c r="X80" s="18">
        <v>2141.8330000000001</v>
      </c>
      <c r="Y80" s="18">
        <v>1952.5</v>
      </c>
      <c r="Z80" s="18">
        <v>1741.778</v>
      </c>
      <c r="AA80" s="18">
        <v>1812.778</v>
      </c>
      <c r="AB80" s="18">
        <v>1741.778</v>
      </c>
      <c r="AC80" s="18">
        <v>1942.556</v>
      </c>
      <c r="AD80" s="18">
        <v>1871.556</v>
      </c>
      <c r="AE80" s="18">
        <v>1978.056</v>
      </c>
      <c r="AF80" s="15" t="s">
        <v>85</v>
      </c>
    </row>
    <row r="81" spans="1:32" ht="15" hidden="1" x14ac:dyDescent="0.25">
      <c r="A81" s="16" t="s">
        <v>20</v>
      </c>
      <c r="B81" s="16" t="s">
        <v>46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9">
        <v>636.94399999999996</v>
      </c>
      <c r="N81" s="19">
        <v>649.44399999999996</v>
      </c>
      <c r="O81" s="19">
        <v>649.44399999999996</v>
      </c>
      <c r="P81" s="19">
        <v>649.44399999999996</v>
      </c>
      <c r="Q81" s="19">
        <v>636.94399999999996</v>
      </c>
      <c r="R81" s="19">
        <v>636.94399999999996</v>
      </c>
      <c r="S81" s="19">
        <v>636.94399999999996</v>
      </c>
      <c r="T81" s="19">
        <v>636.94399999999996</v>
      </c>
      <c r="U81" s="19">
        <v>636.94399999999996</v>
      </c>
      <c r="V81" s="19">
        <v>636.94399999999996</v>
      </c>
      <c r="W81" s="19">
        <v>366.94400000000002</v>
      </c>
      <c r="X81" s="19">
        <v>366.94400000000002</v>
      </c>
      <c r="Y81" s="19">
        <v>252.22200000000001</v>
      </c>
      <c r="Z81" s="19">
        <v>252.22200000000001</v>
      </c>
      <c r="AA81" s="19">
        <v>241.94399999999999</v>
      </c>
      <c r="AB81" s="19">
        <v>242.5</v>
      </c>
      <c r="AC81" s="19">
        <v>369.72199999999998</v>
      </c>
      <c r="AD81" s="19">
        <v>399.74700000000001</v>
      </c>
      <c r="AE81" s="19">
        <v>391.68400000000003</v>
      </c>
      <c r="AF81" s="17" t="s">
        <v>85</v>
      </c>
    </row>
    <row r="82" spans="1:32" ht="15" hidden="1" x14ac:dyDescent="0.25">
      <c r="A82" s="16" t="s">
        <v>20</v>
      </c>
      <c r="B82" s="16" t="s">
        <v>47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72</v>
      </c>
      <c r="R82" s="15">
        <v>73</v>
      </c>
      <c r="S82" s="15">
        <v>75</v>
      </c>
      <c r="T82" s="15">
        <v>70</v>
      </c>
      <c r="U82" s="15">
        <v>68</v>
      </c>
      <c r="V82" s="15">
        <v>69</v>
      </c>
      <c r="W82" s="15">
        <v>69</v>
      </c>
      <c r="X82" s="15">
        <v>68</v>
      </c>
      <c r="Y82" s="15">
        <v>101</v>
      </c>
      <c r="Z82" s="15">
        <v>132</v>
      </c>
      <c r="AA82" s="15">
        <v>168</v>
      </c>
      <c r="AB82" s="15">
        <v>202</v>
      </c>
      <c r="AC82" s="15">
        <v>254</v>
      </c>
      <c r="AD82" s="18">
        <v>309.24799999999999</v>
      </c>
      <c r="AE82" s="18">
        <v>356.89</v>
      </c>
      <c r="AF82" s="15" t="s">
        <v>85</v>
      </c>
    </row>
    <row r="83" spans="1:32" ht="15" x14ac:dyDescent="0.25">
      <c r="A83" s="16" t="s">
        <v>21</v>
      </c>
      <c r="B83" s="16" t="s">
        <v>42</v>
      </c>
      <c r="C83" s="19">
        <v>536.41700000000003</v>
      </c>
      <c r="D83" s="19">
        <v>526.41700000000003</v>
      </c>
      <c r="E83" s="19">
        <v>505.41699999999997</v>
      </c>
      <c r="F83" s="19">
        <v>504.41699999999997</v>
      </c>
      <c r="G83" s="19">
        <v>574.71400000000006</v>
      </c>
      <c r="H83" s="19">
        <v>507.38099999999997</v>
      </c>
      <c r="I83" s="19">
        <v>505.06400000000002</v>
      </c>
      <c r="J83" s="19">
        <v>286.56099999999998</v>
      </c>
      <c r="K83" s="19">
        <v>194.85599999999999</v>
      </c>
      <c r="L83" s="19">
        <v>339.05</v>
      </c>
      <c r="M83" s="19">
        <v>341.82799999999997</v>
      </c>
      <c r="N83" s="19">
        <v>388.56400000000002</v>
      </c>
      <c r="O83" s="19">
        <v>292.86399999999998</v>
      </c>
      <c r="P83" s="19">
        <v>407.892</v>
      </c>
      <c r="Q83" s="19">
        <v>362.34699999999998</v>
      </c>
      <c r="R83" s="19">
        <v>302.19200000000001</v>
      </c>
      <c r="S83" s="19">
        <v>222.98099999999999</v>
      </c>
      <c r="T83" s="19">
        <v>152.578</v>
      </c>
      <c r="U83" s="19">
        <v>127.97199999999999</v>
      </c>
      <c r="V83" s="19">
        <v>101.422</v>
      </c>
      <c r="W83" s="19">
        <v>124.583</v>
      </c>
      <c r="X83" s="19">
        <v>141.386</v>
      </c>
      <c r="Y83" s="19">
        <v>92.007999999999996</v>
      </c>
      <c r="Z83" s="19">
        <v>95.563999999999993</v>
      </c>
      <c r="AA83" s="19">
        <v>92.563999999999993</v>
      </c>
      <c r="AB83" s="19">
        <v>70.986000000000004</v>
      </c>
      <c r="AC83" s="19">
        <v>107.117</v>
      </c>
      <c r="AD83" s="19">
        <v>101.655</v>
      </c>
      <c r="AE83" s="19">
        <v>90.799000000000007</v>
      </c>
      <c r="AF83" s="19">
        <v>79.021000000000001</v>
      </c>
    </row>
    <row r="84" spans="1:32" ht="15" hidden="1" x14ac:dyDescent="0.25">
      <c r="A84" s="16" t="s">
        <v>21</v>
      </c>
      <c r="B84" s="16" t="s">
        <v>43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8">
        <v>0.16700000000000001</v>
      </c>
      <c r="AE84" s="15">
        <v>0</v>
      </c>
      <c r="AF84" s="15">
        <v>0</v>
      </c>
    </row>
    <row r="85" spans="1:32" ht="15" hidden="1" x14ac:dyDescent="0.25">
      <c r="A85" s="16" t="s">
        <v>21</v>
      </c>
      <c r="B85" s="16" t="s">
        <v>44</v>
      </c>
      <c r="C85" s="17">
        <v>0</v>
      </c>
      <c r="D85" s="17">
        <v>0</v>
      </c>
      <c r="E85" s="17">
        <v>0</v>
      </c>
      <c r="F85" s="17">
        <v>0</v>
      </c>
      <c r="G85" s="19">
        <v>0.5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9">
        <v>0.75</v>
      </c>
      <c r="AC85" s="19">
        <v>0.75</v>
      </c>
      <c r="AD85" s="19">
        <v>1.1140000000000001</v>
      </c>
      <c r="AE85" s="19">
        <v>0.91200000000000003</v>
      </c>
      <c r="AF85" s="19">
        <v>0.96699999999999997</v>
      </c>
    </row>
    <row r="86" spans="1:32" ht="15" hidden="1" x14ac:dyDescent="0.25">
      <c r="A86" s="16" t="s">
        <v>21</v>
      </c>
      <c r="B86" s="16" t="s">
        <v>45</v>
      </c>
      <c r="C86" s="18">
        <v>489.41699999999997</v>
      </c>
      <c r="D86" s="18">
        <v>489.41699999999997</v>
      </c>
      <c r="E86" s="18">
        <v>489.41699999999997</v>
      </c>
      <c r="F86" s="18">
        <v>489.41699999999997</v>
      </c>
      <c r="G86" s="18">
        <v>558.65800000000002</v>
      </c>
      <c r="H86" s="18">
        <v>490.99200000000002</v>
      </c>
      <c r="I86" s="18">
        <v>487.84199999999998</v>
      </c>
      <c r="J86" s="18">
        <v>268.839</v>
      </c>
      <c r="K86" s="18">
        <v>175.46700000000001</v>
      </c>
      <c r="L86" s="18">
        <v>316.05</v>
      </c>
      <c r="M86" s="18">
        <v>327.32799999999997</v>
      </c>
      <c r="N86" s="18">
        <v>375.06400000000002</v>
      </c>
      <c r="O86" s="18">
        <v>280.642</v>
      </c>
      <c r="P86" s="18">
        <v>398.66899999999998</v>
      </c>
      <c r="Q86" s="18">
        <v>351.45800000000003</v>
      </c>
      <c r="R86" s="18">
        <v>292.96899999999999</v>
      </c>
      <c r="S86" s="18">
        <v>211.92500000000001</v>
      </c>
      <c r="T86" s="18">
        <v>141.63300000000001</v>
      </c>
      <c r="U86" s="18">
        <v>118.02800000000001</v>
      </c>
      <c r="V86" s="18">
        <v>94.421999999999997</v>
      </c>
      <c r="W86" s="18">
        <v>118.02800000000001</v>
      </c>
      <c r="X86" s="18">
        <v>129.83099999999999</v>
      </c>
      <c r="Y86" s="18">
        <v>82.619</v>
      </c>
      <c r="Z86" s="18">
        <v>82.619</v>
      </c>
      <c r="AA86" s="18">
        <v>82.619</v>
      </c>
      <c r="AB86" s="18">
        <v>59.014000000000003</v>
      </c>
      <c r="AC86" s="18">
        <v>94.421999999999997</v>
      </c>
      <c r="AD86" s="18">
        <v>87.542000000000002</v>
      </c>
      <c r="AE86" s="18">
        <v>77.058000000000007</v>
      </c>
      <c r="AF86" s="18">
        <v>65.39</v>
      </c>
    </row>
    <row r="87" spans="1:32" ht="15" hidden="1" x14ac:dyDescent="0.25">
      <c r="A87" s="16" t="s">
        <v>21</v>
      </c>
      <c r="B87" s="16" t="s">
        <v>46</v>
      </c>
      <c r="C87" s="17">
        <v>0</v>
      </c>
      <c r="D87" s="17">
        <v>0</v>
      </c>
      <c r="E87" s="17">
        <v>0</v>
      </c>
      <c r="F87" s="17">
        <v>0</v>
      </c>
      <c r="G87" s="19">
        <v>0.55600000000000005</v>
      </c>
      <c r="H87" s="19">
        <v>1.389</v>
      </c>
      <c r="I87" s="19">
        <v>2.222</v>
      </c>
      <c r="J87" s="19">
        <v>4.7220000000000004</v>
      </c>
      <c r="K87" s="19">
        <v>6.3890000000000002</v>
      </c>
      <c r="L87" s="19">
        <v>9.4440000000000008</v>
      </c>
      <c r="M87" s="19">
        <v>1.944</v>
      </c>
      <c r="N87" s="19">
        <v>1.944</v>
      </c>
      <c r="O87" s="19">
        <v>1.944</v>
      </c>
      <c r="P87" s="19">
        <v>1.944</v>
      </c>
      <c r="Q87" s="19">
        <v>3.6110000000000002</v>
      </c>
      <c r="R87" s="19">
        <v>1.944</v>
      </c>
      <c r="S87" s="19">
        <v>1.944</v>
      </c>
      <c r="T87" s="19">
        <v>1.944</v>
      </c>
      <c r="U87" s="19">
        <v>1.944</v>
      </c>
      <c r="V87" s="17">
        <v>0</v>
      </c>
      <c r="W87" s="19">
        <v>0.55600000000000005</v>
      </c>
      <c r="X87" s="19">
        <v>5.556</v>
      </c>
      <c r="Y87" s="19">
        <v>1.389</v>
      </c>
      <c r="Z87" s="19">
        <v>1.944</v>
      </c>
      <c r="AA87" s="19">
        <v>1.944</v>
      </c>
      <c r="AB87" s="19">
        <v>2.222</v>
      </c>
      <c r="AC87" s="19">
        <v>1.944</v>
      </c>
      <c r="AD87" s="19">
        <v>1.0940000000000001</v>
      </c>
      <c r="AE87" s="19">
        <v>1.0029999999999999</v>
      </c>
      <c r="AF87" s="19">
        <v>0.184</v>
      </c>
    </row>
    <row r="88" spans="1:32" ht="15" hidden="1" x14ac:dyDescent="0.25">
      <c r="A88" s="16" t="s">
        <v>21</v>
      </c>
      <c r="B88" s="16" t="s">
        <v>47</v>
      </c>
      <c r="C88" s="15">
        <v>47</v>
      </c>
      <c r="D88" s="15">
        <v>37</v>
      </c>
      <c r="E88" s="15">
        <v>16</v>
      </c>
      <c r="F88" s="15">
        <v>15</v>
      </c>
      <c r="G88" s="15">
        <v>15</v>
      </c>
      <c r="H88" s="15">
        <v>15</v>
      </c>
      <c r="I88" s="15">
        <v>15</v>
      </c>
      <c r="J88" s="15">
        <v>13</v>
      </c>
      <c r="K88" s="15">
        <v>13</v>
      </c>
      <c r="L88" s="15">
        <v>13</v>
      </c>
      <c r="M88" s="15">
        <v>12</v>
      </c>
      <c r="N88" s="15">
        <v>11</v>
      </c>
      <c r="O88" s="15">
        <v>10</v>
      </c>
      <c r="P88" s="15">
        <v>7</v>
      </c>
      <c r="Q88" s="15">
        <v>7</v>
      </c>
      <c r="R88" s="15">
        <v>7</v>
      </c>
      <c r="S88" s="15">
        <v>8</v>
      </c>
      <c r="T88" s="15">
        <v>9</v>
      </c>
      <c r="U88" s="15">
        <v>8</v>
      </c>
      <c r="V88" s="15">
        <v>7</v>
      </c>
      <c r="W88" s="15">
        <v>6</v>
      </c>
      <c r="X88" s="15">
        <v>6</v>
      </c>
      <c r="Y88" s="15">
        <v>8</v>
      </c>
      <c r="Z88" s="15">
        <v>11</v>
      </c>
      <c r="AA88" s="15">
        <v>8</v>
      </c>
      <c r="AB88" s="15">
        <v>9</v>
      </c>
      <c r="AC88" s="15">
        <v>10</v>
      </c>
      <c r="AD88" s="18">
        <v>11.737</v>
      </c>
      <c r="AE88" s="18">
        <v>11.826000000000001</v>
      </c>
      <c r="AF88" s="18">
        <v>12.48</v>
      </c>
    </row>
    <row r="89" spans="1:32" ht="15" x14ac:dyDescent="0.25">
      <c r="A89" s="16" t="s">
        <v>22</v>
      </c>
      <c r="B89" s="16" t="s">
        <v>42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2</v>
      </c>
      <c r="R89" s="19">
        <v>15.882999999999999</v>
      </c>
      <c r="S89" s="19">
        <v>40.65</v>
      </c>
      <c r="T89" s="19">
        <v>28.928000000000001</v>
      </c>
      <c r="U89" s="19">
        <v>27.928000000000001</v>
      </c>
      <c r="V89" s="19">
        <v>28.928000000000001</v>
      </c>
      <c r="W89" s="19">
        <v>25.928000000000001</v>
      </c>
      <c r="X89" s="19">
        <v>26.928000000000001</v>
      </c>
      <c r="Y89" s="19">
        <v>26.928000000000001</v>
      </c>
      <c r="Z89" s="19">
        <v>26.928000000000001</v>
      </c>
      <c r="AA89" s="19">
        <v>27.928000000000001</v>
      </c>
      <c r="AB89" s="19">
        <v>27.811</v>
      </c>
      <c r="AC89" s="19">
        <v>15.906000000000001</v>
      </c>
      <c r="AD89" s="19">
        <v>12.534000000000001</v>
      </c>
      <c r="AE89" s="19">
        <v>14.106</v>
      </c>
      <c r="AF89" s="19">
        <v>14.506</v>
      </c>
    </row>
    <row r="90" spans="1:32" ht="15" hidden="1" x14ac:dyDescent="0.25">
      <c r="A90" s="16" t="s">
        <v>22</v>
      </c>
      <c r="B90" s="16" t="s">
        <v>43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</row>
    <row r="91" spans="1:32" ht="15" hidden="1" x14ac:dyDescent="0.25">
      <c r="A91" s="16" t="s">
        <v>22</v>
      </c>
      <c r="B91" s="16" t="s">
        <v>44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</row>
    <row r="92" spans="1:32" ht="15" hidden="1" x14ac:dyDescent="0.25">
      <c r="A92" s="16" t="s">
        <v>22</v>
      </c>
      <c r="B92" s="16" t="s">
        <v>45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8">
        <v>11.882999999999999</v>
      </c>
      <c r="S92" s="18">
        <v>35.65</v>
      </c>
      <c r="T92" s="18">
        <v>23.928000000000001</v>
      </c>
      <c r="U92" s="18">
        <v>23.928000000000001</v>
      </c>
      <c r="V92" s="18">
        <v>23.928000000000001</v>
      </c>
      <c r="W92" s="18">
        <v>23.928000000000001</v>
      </c>
      <c r="X92" s="18">
        <v>23.928000000000001</v>
      </c>
      <c r="Y92" s="18">
        <v>23.928000000000001</v>
      </c>
      <c r="Z92" s="18">
        <v>23.928000000000001</v>
      </c>
      <c r="AA92" s="18">
        <v>23.928000000000001</v>
      </c>
      <c r="AB92" s="18">
        <v>23.811</v>
      </c>
      <c r="AC92" s="18">
        <v>11.906000000000001</v>
      </c>
      <c r="AD92" s="18">
        <v>8.3339999999999996</v>
      </c>
      <c r="AE92" s="18">
        <v>11.906000000000001</v>
      </c>
      <c r="AF92" s="18">
        <v>11.906000000000001</v>
      </c>
    </row>
    <row r="93" spans="1:32" ht="15" hidden="1" x14ac:dyDescent="0.25">
      <c r="A93" s="16" t="s">
        <v>22</v>
      </c>
      <c r="B93" s="16" t="s">
        <v>46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</row>
    <row r="94" spans="1:32" ht="15" hidden="1" x14ac:dyDescent="0.25">
      <c r="A94" s="16" t="s">
        <v>22</v>
      </c>
      <c r="B94" s="16" t="s">
        <v>47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2</v>
      </c>
      <c r="R94" s="15">
        <v>4</v>
      </c>
      <c r="S94" s="15">
        <v>5</v>
      </c>
      <c r="T94" s="15">
        <v>5</v>
      </c>
      <c r="U94" s="15">
        <v>4</v>
      </c>
      <c r="V94" s="15">
        <v>5</v>
      </c>
      <c r="W94" s="15">
        <v>2</v>
      </c>
      <c r="X94" s="15">
        <v>3</v>
      </c>
      <c r="Y94" s="15">
        <v>3</v>
      </c>
      <c r="Z94" s="15">
        <v>3</v>
      </c>
      <c r="AA94" s="15">
        <v>4</v>
      </c>
      <c r="AB94" s="15">
        <v>4</v>
      </c>
      <c r="AC94" s="15">
        <v>4</v>
      </c>
      <c r="AD94" s="18">
        <v>4.2</v>
      </c>
      <c r="AE94" s="18">
        <v>2.2000000000000002</v>
      </c>
      <c r="AF94" s="18">
        <v>2.6</v>
      </c>
    </row>
    <row r="95" spans="1:32" ht="15" x14ac:dyDescent="0.25">
      <c r="A95" s="16" t="s">
        <v>23</v>
      </c>
      <c r="B95" s="16" t="s">
        <v>42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</row>
    <row r="96" spans="1:32" ht="15" hidden="1" x14ac:dyDescent="0.25">
      <c r="A96" s="16" t="s">
        <v>23</v>
      </c>
      <c r="B96" s="16" t="s">
        <v>43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</row>
    <row r="97" spans="1:32" ht="15" hidden="1" x14ac:dyDescent="0.25">
      <c r="A97" s="16" t="s">
        <v>23</v>
      </c>
      <c r="B97" s="16" t="s">
        <v>44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</row>
    <row r="98" spans="1:32" ht="15" hidden="1" x14ac:dyDescent="0.25">
      <c r="A98" s="16" t="s">
        <v>23</v>
      </c>
      <c r="B98" s="16" t="s">
        <v>45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</row>
    <row r="99" spans="1:32" ht="15" hidden="1" x14ac:dyDescent="0.25">
      <c r="A99" s="16" t="s">
        <v>23</v>
      </c>
      <c r="B99" s="16" t="s">
        <v>46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</row>
    <row r="100" spans="1:32" ht="15" hidden="1" x14ac:dyDescent="0.25">
      <c r="A100" s="16" t="s">
        <v>23</v>
      </c>
      <c r="B100" s="16" t="s">
        <v>47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</row>
    <row r="101" spans="1:32" ht="15" x14ac:dyDescent="0.25">
      <c r="A101" s="16" t="s">
        <v>24</v>
      </c>
      <c r="B101" s="16" t="s">
        <v>42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7</v>
      </c>
      <c r="W101" s="17">
        <v>7</v>
      </c>
      <c r="X101" s="17">
        <v>7</v>
      </c>
      <c r="Y101" s="17">
        <v>11</v>
      </c>
      <c r="Z101" s="19">
        <v>23.667000000000002</v>
      </c>
      <c r="AA101" s="19">
        <v>24.417000000000002</v>
      </c>
      <c r="AB101" s="19">
        <v>25.193999999999999</v>
      </c>
      <c r="AC101" s="19">
        <v>27.425000000000001</v>
      </c>
      <c r="AD101" s="19">
        <v>39.110999999999997</v>
      </c>
      <c r="AE101" s="19">
        <v>37.139000000000003</v>
      </c>
      <c r="AF101" s="19">
        <v>38.860999999999997</v>
      </c>
    </row>
    <row r="102" spans="1:32" ht="15" hidden="1" x14ac:dyDescent="0.25">
      <c r="A102" s="16" t="s">
        <v>24</v>
      </c>
      <c r="B102" s="16" t="s">
        <v>43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</row>
    <row r="103" spans="1:32" ht="15" hidden="1" x14ac:dyDescent="0.25">
      <c r="A103" s="16" t="s">
        <v>24</v>
      </c>
      <c r="B103" s="16" t="s">
        <v>44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4</v>
      </c>
      <c r="Z103" s="17">
        <v>1</v>
      </c>
      <c r="AA103" s="19">
        <v>0.75</v>
      </c>
      <c r="AB103" s="19">
        <v>1.25</v>
      </c>
      <c r="AC103" s="19">
        <v>1.5089999999999999</v>
      </c>
      <c r="AD103" s="17">
        <v>1</v>
      </c>
      <c r="AE103" s="19">
        <v>0.75</v>
      </c>
      <c r="AF103" s="19">
        <v>0.75</v>
      </c>
    </row>
    <row r="104" spans="1:32" ht="15" hidden="1" x14ac:dyDescent="0.25">
      <c r="A104" s="16" t="s">
        <v>24</v>
      </c>
      <c r="B104" s="16" t="s">
        <v>45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8">
        <v>11.667</v>
      </c>
      <c r="AA104" s="18">
        <v>11.667</v>
      </c>
      <c r="AB104" s="18">
        <v>11.667</v>
      </c>
      <c r="AC104" s="18">
        <v>11.917</v>
      </c>
      <c r="AD104" s="18">
        <v>23.832999999999998</v>
      </c>
      <c r="AE104" s="18">
        <v>23.832999999999998</v>
      </c>
      <c r="AF104" s="18">
        <v>23.832999999999998</v>
      </c>
    </row>
    <row r="105" spans="1:32" ht="15" hidden="1" x14ac:dyDescent="0.25">
      <c r="A105" s="16" t="s">
        <v>24</v>
      </c>
      <c r="B105" s="16" t="s">
        <v>46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9">
        <v>0.27800000000000002</v>
      </c>
      <c r="AC105" s="17">
        <v>0</v>
      </c>
      <c r="AD105" s="19">
        <v>0.27800000000000002</v>
      </c>
      <c r="AE105" s="19">
        <v>0.55600000000000005</v>
      </c>
      <c r="AF105" s="19">
        <v>0.27800000000000002</v>
      </c>
    </row>
    <row r="106" spans="1:32" ht="15" hidden="1" x14ac:dyDescent="0.25">
      <c r="A106" s="16" t="s">
        <v>24</v>
      </c>
      <c r="B106" s="16" t="s">
        <v>47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7</v>
      </c>
      <c r="W106" s="15">
        <v>7</v>
      </c>
      <c r="X106" s="15">
        <v>7</v>
      </c>
      <c r="Y106" s="15">
        <v>7</v>
      </c>
      <c r="Z106" s="15">
        <v>11</v>
      </c>
      <c r="AA106" s="15">
        <v>12</v>
      </c>
      <c r="AB106" s="15">
        <v>12</v>
      </c>
      <c r="AC106" s="15">
        <v>14</v>
      </c>
      <c r="AD106" s="15">
        <v>14</v>
      </c>
      <c r="AE106" s="15">
        <v>12</v>
      </c>
      <c r="AF106" s="15">
        <v>14</v>
      </c>
    </row>
    <row r="107" spans="1:32" ht="15" x14ac:dyDescent="0.25">
      <c r="A107" s="16" t="s">
        <v>25</v>
      </c>
      <c r="B107" s="16" t="s">
        <v>42</v>
      </c>
      <c r="C107" s="19">
        <v>4427.7780000000002</v>
      </c>
      <c r="D107" s="19">
        <v>4318.6109999999999</v>
      </c>
      <c r="E107" s="19">
        <v>4173.6109999999999</v>
      </c>
      <c r="F107" s="19">
        <v>4184.4440000000004</v>
      </c>
      <c r="G107" s="19">
        <v>4318.6109999999999</v>
      </c>
      <c r="H107" s="19">
        <v>4908.6109999999999</v>
      </c>
      <c r="I107" s="19">
        <v>4751.2780000000002</v>
      </c>
      <c r="J107" s="17">
        <v>4904</v>
      </c>
      <c r="K107" s="19">
        <v>4924.7219999999998</v>
      </c>
      <c r="L107" s="19">
        <v>5042.6940000000004</v>
      </c>
      <c r="M107" s="19">
        <v>4890.5559999999996</v>
      </c>
      <c r="N107" s="19">
        <v>4822.8059999999996</v>
      </c>
      <c r="O107" s="19">
        <v>4029.4169999999999</v>
      </c>
      <c r="P107" s="19">
        <v>3671.4169999999999</v>
      </c>
      <c r="Q107" s="19">
        <v>3481.0279999999998</v>
      </c>
      <c r="R107" s="19">
        <v>3397.2220000000002</v>
      </c>
      <c r="S107" s="19">
        <v>3218.2220000000002</v>
      </c>
      <c r="T107" s="19">
        <v>2812.3330000000001</v>
      </c>
      <c r="U107" s="19">
        <v>2574.6669999999999</v>
      </c>
      <c r="V107" s="19">
        <v>2439.6109999999999</v>
      </c>
      <c r="W107" s="19">
        <v>2458.944</v>
      </c>
      <c r="X107" s="19">
        <v>2075.7779999999998</v>
      </c>
      <c r="Y107" s="17">
        <v>1673</v>
      </c>
      <c r="Z107" s="19">
        <v>1931.1669999999999</v>
      </c>
      <c r="AA107" s="19">
        <v>1935.8330000000001</v>
      </c>
      <c r="AB107" s="19">
        <v>2157.0540000000001</v>
      </c>
      <c r="AC107" s="19">
        <v>2098.7399999999998</v>
      </c>
      <c r="AD107" s="19">
        <v>1799.1130000000001</v>
      </c>
      <c r="AE107" s="19">
        <v>1734.729</v>
      </c>
      <c r="AF107" s="19">
        <v>1784.443</v>
      </c>
    </row>
    <row r="108" spans="1:32" ht="15" hidden="1" x14ac:dyDescent="0.25">
      <c r="A108" s="16" t="s">
        <v>25</v>
      </c>
      <c r="B108" s="16" t="s">
        <v>43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</row>
    <row r="109" spans="1:32" ht="15" hidden="1" x14ac:dyDescent="0.25">
      <c r="A109" s="16" t="s">
        <v>25</v>
      </c>
      <c r="B109" s="16" t="s">
        <v>44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</row>
    <row r="110" spans="1:32" ht="15" hidden="1" x14ac:dyDescent="0.25">
      <c r="A110" s="16" t="s">
        <v>25</v>
      </c>
      <c r="B110" s="16" t="s">
        <v>45</v>
      </c>
      <c r="C110" s="18">
        <v>4427.7780000000002</v>
      </c>
      <c r="D110" s="18">
        <v>4318.6109999999999</v>
      </c>
      <c r="E110" s="18">
        <v>4173.6109999999999</v>
      </c>
      <c r="F110" s="18">
        <v>4184.4440000000004</v>
      </c>
      <c r="G110" s="18">
        <v>4318.6109999999999</v>
      </c>
      <c r="H110" s="18">
        <v>4908.6109999999999</v>
      </c>
      <c r="I110" s="18">
        <v>4751.2780000000002</v>
      </c>
      <c r="J110" s="15">
        <v>4904</v>
      </c>
      <c r="K110" s="18">
        <v>4924.7219999999998</v>
      </c>
      <c r="L110" s="18">
        <v>5042.6940000000004</v>
      </c>
      <c r="M110" s="18">
        <v>4890.5559999999996</v>
      </c>
      <c r="N110" s="18">
        <v>4822.8059999999996</v>
      </c>
      <c r="O110" s="18">
        <v>4029.4169999999999</v>
      </c>
      <c r="P110" s="18">
        <v>3671.4169999999999</v>
      </c>
      <c r="Q110" s="18">
        <v>3481.0279999999998</v>
      </c>
      <c r="R110" s="18">
        <v>3397.2220000000002</v>
      </c>
      <c r="S110" s="18">
        <v>3218.2220000000002</v>
      </c>
      <c r="T110" s="18">
        <v>2812.3330000000001</v>
      </c>
      <c r="U110" s="18">
        <v>2574.6669999999999</v>
      </c>
      <c r="V110" s="18">
        <v>2439.6109999999999</v>
      </c>
      <c r="W110" s="18">
        <v>2458.944</v>
      </c>
      <c r="X110" s="18">
        <v>2075.7779999999998</v>
      </c>
      <c r="Y110" s="15">
        <v>1673</v>
      </c>
      <c r="Z110" s="18">
        <v>1931.1669999999999</v>
      </c>
      <c r="AA110" s="18">
        <v>1935.8330000000001</v>
      </c>
      <c r="AB110" s="18">
        <v>2157.0540000000001</v>
      </c>
      <c r="AC110" s="18">
        <v>2098.7399999999998</v>
      </c>
      <c r="AD110" s="18">
        <v>1799.1130000000001</v>
      </c>
      <c r="AE110" s="18">
        <v>1734.729</v>
      </c>
      <c r="AF110" s="18">
        <v>1784.443</v>
      </c>
    </row>
    <row r="111" spans="1:32" ht="15" hidden="1" x14ac:dyDescent="0.25">
      <c r="A111" s="16" t="s">
        <v>25</v>
      </c>
      <c r="B111" s="16" t="s">
        <v>46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>
        <v>0</v>
      </c>
      <c r="AF111" s="17">
        <v>0</v>
      </c>
    </row>
    <row r="112" spans="1:32" ht="15" hidden="1" x14ac:dyDescent="0.25">
      <c r="A112" s="16" t="s">
        <v>25</v>
      </c>
      <c r="B112" s="16" t="s">
        <v>47</v>
      </c>
      <c r="C112" s="15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</row>
    <row r="113" spans="1:32" ht="15" x14ac:dyDescent="0.25">
      <c r="A113" s="16" t="s">
        <v>26</v>
      </c>
      <c r="B113" s="16" t="s">
        <v>42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</row>
    <row r="114" spans="1:32" ht="15" hidden="1" x14ac:dyDescent="0.25">
      <c r="A114" s="16" t="s">
        <v>26</v>
      </c>
      <c r="B114" s="16" t="s">
        <v>43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</row>
    <row r="115" spans="1:32" ht="15" hidden="1" x14ac:dyDescent="0.25">
      <c r="A115" s="16" t="s">
        <v>26</v>
      </c>
      <c r="B115" s="16" t="s">
        <v>44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</row>
    <row r="116" spans="1:32" ht="15" hidden="1" x14ac:dyDescent="0.25">
      <c r="A116" s="16" t="s">
        <v>26</v>
      </c>
      <c r="B116" s="16" t="s">
        <v>45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</row>
    <row r="117" spans="1:32" ht="15" hidden="1" x14ac:dyDescent="0.25">
      <c r="A117" s="16" t="s">
        <v>26</v>
      </c>
      <c r="B117" s="16" t="s">
        <v>46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</row>
    <row r="118" spans="1:32" ht="15" hidden="1" x14ac:dyDescent="0.25">
      <c r="A118" s="16" t="s">
        <v>26</v>
      </c>
      <c r="B118" s="16" t="s">
        <v>47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</row>
    <row r="119" spans="1:32" ht="15" x14ac:dyDescent="0.25">
      <c r="A119" s="16" t="s">
        <v>27</v>
      </c>
      <c r="B119" s="16" t="s">
        <v>42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9">
        <v>91.167000000000002</v>
      </c>
      <c r="Q119" s="19">
        <v>69.5</v>
      </c>
      <c r="R119" s="19">
        <v>46.167000000000002</v>
      </c>
      <c r="S119" s="19">
        <v>47.417000000000002</v>
      </c>
      <c r="T119" s="19">
        <v>10.138999999999999</v>
      </c>
      <c r="U119" s="19">
        <v>9.8610000000000007</v>
      </c>
      <c r="V119" s="19">
        <v>7.6109999999999998</v>
      </c>
      <c r="W119" s="17">
        <v>0</v>
      </c>
      <c r="X119" s="17">
        <v>0</v>
      </c>
      <c r="Y119" s="17">
        <v>0</v>
      </c>
      <c r="Z119" s="17">
        <v>1</v>
      </c>
      <c r="AA119" s="17">
        <v>1</v>
      </c>
      <c r="AB119" s="17">
        <v>3</v>
      </c>
      <c r="AC119" s="17">
        <v>0</v>
      </c>
      <c r="AD119" s="19">
        <v>3.3860000000000001</v>
      </c>
      <c r="AE119" s="19">
        <v>3.863</v>
      </c>
      <c r="AF119" s="19">
        <v>8.7490000000000006</v>
      </c>
    </row>
    <row r="120" spans="1:32" ht="15" hidden="1" x14ac:dyDescent="0.25">
      <c r="A120" s="16" t="s">
        <v>27</v>
      </c>
      <c r="B120" s="16" t="s">
        <v>43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</row>
    <row r="121" spans="1:32" ht="15" hidden="1" x14ac:dyDescent="0.25">
      <c r="A121" s="16" t="s">
        <v>27</v>
      </c>
      <c r="B121" s="16" t="s">
        <v>44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9">
        <v>0.25</v>
      </c>
      <c r="T121" s="19">
        <v>0.25</v>
      </c>
      <c r="U121" s="19">
        <v>0.25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17">
        <v>0</v>
      </c>
      <c r="AD121" s="17">
        <v>0</v>
      </c>
      <c r="AE121" s="17">
        <v>0</v>
      </c>
      <c r="AF121" s="17">
        <v>0</v>
      </c>
    </row>
    <row r="122" spans="1:32" ht="15" hidden="1" x14ac:dyDescent="0.25">
      <c r="A122" s="16" t="s">
        <v>27</v>
      </c>
      <c r="B122" s="16" t="s">
        <v>45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8">
        <v>80.721999999999994</v>
      </c>
      <c r="Q122" s="18">
        <v>56.832999999999998</v>
      </c>
      <c r="R122" s="18">
        <v>33.667000000000002</v>
      </c>
      <c r="S122" s="18">
        <v>33.667000000000002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</row>
    <row r="123" spans="1:32" ht="15" hidden="1" x14ac:dyDescent="0.25">
      <c r="A123" s="16" t="s">
        <v>27</v>
      </c>
      <c r="B123" s="16" t="s">
        <v>46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</v>
      </c>
    </row>
    <row r="124" spans="1:32" ht="15" hidden="1" x14ac:dyDescent="0.25">
      <c r="A124" s="16" t="s">
        <v>27</v>
      </c>
      <c r="B124" s="16" t="s">
        <v>47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6</v>
      </c>
      <c r="Q124" s="15">
        <v>6</v>
      </c>
      <c r="R124" s="15">
        <v>5</v>
      </c>
      <c r="S124" s="15">
        <v>6</v>
      </c>
      <c r="T124" s="15">
        <v>6</v>
      </c>
      <c r="U124" s="15">
        <v>6</v>
      </c>
      <c r="V124" s="15">
        <v>4</v>
      </c>
      <c r="W124" s="15">
        <v>0</v>
      </c>
      <c r="X124" s="15">
        <v>0</v>
      </c>
      <c r="Y124" s="15">
        <v>0</v>
      </c>
      <c r="Z124" s="15">
        <v>1</v>
      </c>
      <c r="AA124" s="15">
        <v>1</v>
      </c>
      <c r="AB124" s="15">
        <v>3</v>
      </c>
      <c r="AC124" s="15">
        <v>0</v>
      </c>
      <c r="AD124" s="18">
        <v>3.3860000000000001</v>
      </c>
      <c r="AE124" s="18">
        <v>3.863</v>
      </c>
      <c r="AF124" s="18">
        <v>8.7490000000000006</v>
      </c>
    </row>
    <row r="125" spans="1:32" ht="15" x14ac:dyDescent="0.25">
      <c r="A125" s="16" t="s">
        <v>28</v>
      </c>
      <c r="B125" s="16" t="s">
        <v>42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9">
        <v>717.23299999999995</v>
      </c>
      <c r="R125" s="19">
        <v>690.2</v>
      </c>
      <c r="S125" s="17">
        <v>580</v>
      </c>
      <c r="T125" s="19">
        <v>972.83299999999997</v>
      </c>
      <c r="U125" s="19">
        <v>841.61099999999999</v>
      </c>
      <c r="V125" s="19">
        <v>883.55600000000004</v>
      </c>
      <c r="W125" s="19">
        <v>1385.694</v>
      </c>
      <c r="X125" s="19">
        <v>1275.25</v>
      </c>
      <c r="Y125" s="19">
        <v>1080.8330000000001</v>
      </c>
      <c r="Z125" s="19">
        <v>1083.972</v>
      </c>
      <c r="AA125" s="17">
        <v>1049</v>
      </c>
      <c r="AB125" s="19">
        <v>1108.4349999999999</v>
      </c>
      <c r="AC125" s="19">
        <v>962.21699999999998</v>
      </c>
      <c r="AD125" s="19">
        <v>1027.4870000000001</v>
      </c>
      <c r="AE125" s="19">
        <v>953.572</v>
      </c>
      <c r="AF125" s="19">
        <v>1132.8699999999999</v>
      </c>
    </row>
    <row r="126" spans="1:32" ht="15" hidden="1" x14ac:dyDescent="0.25">
      <c r="A126" s="16" t="s">
        <v>28</v>
      </c>
      <c r="B126" s="16" t="s">
        <v>43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</row>
    <row r="127" spans="1:32" ht="15" hidden="1" x14ac:dyDescent="0.25">
      <c r="A127" s="16" t="s">
        <v>28</v>
      </c>
      <c r="B127" s="16" t="s">
        <v>44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9">
        <v>0.25</v>
      </c>
      <c r="S127" s="19">
        <v>0.5</v>
      </c>
      <c r="T127" s="19">
        <v>0.5</v>
      </c>
      <c r="U127" s="19">
        <v>0.5</v>
      </c>
      <c r="V127" s="17">
        <v>1</v>
      </c>
      <c r="W127" s="19">
        <v>1.25</v>
      </c>
      <c r="X127" s="19">
        <v>1.25</v>
      </c>
      <c r="Y127" s="19">
        <v>0.5</v>
      </c>
      <c r="Z127" s="19">
        <v>4.75</v>
      </c>
      <c r="AA127" s="19">
        <v>6.5</v>
      </c>
      <c r="AB127" s="19">
        <v>6.2130000000000001</v>
      </c>
      <c r="AC127" s="19">
        <v>0.55600000000000005</v>
      </c>
      <c r="AD127" s="19">
        <v>7.1999999999999995E-2</v>
      </c>
      <c r="AE127" s="19">
        <v>0.08</v>
      </c>
      <c r="AF127" s="19">
        <v>6.9000000000000006E-2</v>
      </c>
    </row>
    <row r="128" spans="1:32" ht="15" hidden="1" x14ac:dyDescent="0.25">
      <c r="A128" s="16" t="s">
        <v>28</v>
      </c>
      <c r="B128" s="16" t="s">
        <v>45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8">
        <v>676.23299999999995</v>
      </c>
      <c r="R128" s="18">
        <v>649.95000000000005</v>
      </c>
      <c r="S128" s="18">
        <v>537.5</v>
      </c>
      <c r="T128" s="18">
        <v>907.77800000000002</v>
      </c>
      <c r="U128" s="18">
        <v>740.55600000000004</v>
      </c>
      <c r="V128" s="18">
        <v>799.72199999999998</v>
      </c>
      <c r="W128" s="18">
        <v>1303.8889999999999</v>
      </c>
      <c r="X128" s="18">
        <v>1174.444</v>
      </c>
      <c r="Y128" s="18">
        <v>977.77800000000002</v>
      </c>
      <c r="Z128" s="18">
        <v>1001.667</v>
      </c>
      <c r="AA128" s="18">
        <v>976.94399999999996</v>
      </c>
      <c r="AB128" s="18">
        <v>1036.6669999999999</v>
      </c>
      <c r="AC128" s="18">
        <v>882.22199999999998</v>
      </c>
      <c r="AD128" s="18">
        <v>944.83699999999999</v>
      </c>
      <c r="AE128" s="18">
        <v>899.76700000000005</v>
      </c>
      <c r="AF128" s="18">
        <v>1059.0740000000001</v>
      </c>
    </row>
    <row r="129" spans="1:32" ht="15" hidden="1" x14ac:dyDescent="0.25">
      <c r="A129" s="16" t="s">
        <v>28</v>
      </c>
      <c r="B129" s="16" t="s">
        <v>46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9">
        <v>20.556000000000001</v>
      </c>
      <c r="U129" s="19">
        <v>20.556000000000001</v>
      </c>
      <c r="V129" s="19">
        <v>30.832999999999998</v>
      </c>
      <c r="W129" s="19">
        <v>20.556000000000001</v>
      </c>
      <c r="X129" s="19">
        <v>20.556000000000001</v>
      </c>
      <c r="Y129" s="19">
        <v>20.556000000000001</v>
      </c>
      <c r="Z129" s="19">
        <v>20.556000000000001</v>
      </c>
      <c r="AA129" s="19">
        <v>20.556000000000001</v>
      </c>
      <c r="AB129" s="19">
        <v>20.556000000000001</v>
      </c>
      <c r="AC129" s="19">
        <v>10.278</v>
      </c>
      <c r="AD129" s="19">
        <v>12.303000000000001</v>
      </c>
      <c r="AE129" s="19">
        <v>7.9340000000000002</v>
      </c>
      <c r="AF129" s="19">
        <v>8.8800000000000008</v>
      </c>
    </row>
    <row r="130" spans="1:32" ht="15" hidden="1" x14ac:dyDescent="0.25">
      <c r="A130" s="16" t="s">
        <v>28</v>
      </c>
      <c r="B130" s="16" t="s">
        <v>47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41</v>
      </c>
      <c r="R130" s="15">
        <v>40</v>
      </c>
      <c r="S130" s="15">
        <v>42</v>
      </c>
      <c r="T130" s="15">
        <v>44</v>
      </c>
      <c r="U130" s="15">
        <v>80</v>
      </c>
      <c r="V130" s="15">
        <v>52</v>
      </c>
      <c r="W130" s="15">
        <v>60</v>
      </c>
      <c r="X130" s="15">
        <v>79</v>
      </c>
      <c r="Y130" s="15">
        <v>82</v>
      </c>
      <c r="Z130" s="15">
        <v>57</v>
      </c>
      <c r="AA130" s="15">
        <v>45</v>
      </c>
      <c r="AB130" s="15">
        <v>45</v>
      </c>
      <c r="AC130" s="18">
        <v>69.161000000000001</v>
      </c>
      <c r="AD130" s="18">
        <v>70.275999999999996</v>
      </c>
      <c r="AE130" s="18">
        <v>45.790999999999997</v>
      </c>
      <c r="AF130" s="18">
        <v>64.846999999999994</v>
      </c>
    </row>
    <row r="131" spans="1:32" ht="15" x14ac:dyDescent="0.25">
      <c r="A131" s="16" t="s">
        <v>29</v>
      </c>
      <c r="B131" s="16" t="s">
        <v>42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9">
        <v>38.405000000000001</v>
      </c>
      <c r="U131" s="17">
        <v>1</v>
      </c>
      <c r="V131" s="17">
        <v>1</v>
      </c>
      <c r="W131" s="17">
        <v>0</v>
      </c>
      <c r="X131" s="17">
        <v>0</v>
      </c>
      <c r="Y131" s="17">
        <v>0</v>
      </c>
      <c r="Z131" s="19">
        <v>2.25</v>
      </c>
      <c r="AA131" s="19">
        <v>2.25</v>
      </c>
      <c r="AB131" s="19">
        <v>2.25</v>
      </c>
      <c r="AC131" s="19">
        <v>2.25</v>
      </c>
      <c r="AD131" s="19">
        <v>1.087</v>
      </c>
      <c r="AE131" s="19">
        <v>1.4550000000000001</v>
      </c>
      <c r="AF131" s="19">
        <v>1.0509999999999999</v>
      </c>
    </row>
    <row r="132" spans="1:32" ht="15" hidden="1" x14ac:dyDescent="0.25">
      <c r="A132" s="16" t="s">
        <v>29</v>
      </c>
      <c r="B132" s="16" t="s">
        <v>43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</row>
    <row r="133" spans="1:32" ht="15" hidden="1" x14ac:dyDescent="0.25">
      <c r="A133" s="16" t="s">
        <v>29</v>
      </c>
      <c r="B133" s="16" t="s">
        <v>44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0</v>
      </c>
      <c r="Y133" s="17">
        <v>0</v>
      </c>
      <c r="Z133" s="19">
        <v>0.25</v>
      </c>
      <c r="AA133" s="19">
        <v>0.25</v>
      </c>
      <c r="AB133" s="19">
        <v>0.25</v>
      </c>
      <c r="AC133" s="19">
        <v>0.25</v>
      </c>
      <c r="AD133" s="19">
        <v>0.214</v>
      </c>
      <c r="AE133" s="19">
        <v>0.127</v>
      </c>
      <c r="AF133" s="19">
        <v>1.6E-2</v>
      </c>
    </row>
    <row r="134" spans="1:32" ht="15" hidden="1" x14ac:dyDescent="0.25">
      <c r="A134" s="16" t="s">
        <v>29</v>
      </c>
      <c r="B134" s="16" t="s">
        <v>45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8">
        <v>36.405000000000001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8">
        <v>0.36499999999999999</v>
      </c>
      <c r="AE134" s="18">
        <v>0.80300000000000005</v>
      </c>
      <c r="AF134" s="18">
        <v>0.248</v>
      </c>
    </row>
    <row r="135" spans="1:32" ht="15" hidden="1" x14ac:dyDescent="0.25">
      <c r="A135" s="16" t="s">
        <v>29</v>
      </c>
      <c r="B135" s="16" t="s">
        <v>46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</row>
    <row r="136" spans="1:32" ht="15" hidden="1" x14ac:dyDescent="0.25">
      <c r="A136" s="16" t="s">
        <v>29</v>
      </c>
      <c r="B136" s="16" t="s">
        <v>47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2</v>
      </c>
      <c r="U136" s="15">
        <v>1</v>
      </c>
      <c r="V136" s="15">
        <v>1</v>
      </c>
      <c r="W136" s="15">
        <v>0</v>
      </c>
      <c r="X136" s="15">
        <v>0</v>
      </c>
      <c r="Y136" s="15">
        <v>0</v>
      </c>
      <c r="Z136" s="15">
        <v>2</v>
      </c>
      <c r="AA136" s="15">
        <v>2</v>
      </c>
      <c r="AB136" s="15">
        <v>2</v>
      </c>
      <c r="AC136" s="15">
        <v>2</v>
      </c>
      <c r="AD136" s="18">
        <v>0.50800000000000001</v>
      </c>
      <c r="AE136" s="18">
        <v>0.52500000000000002</v>
      </c>
      <c r="AF136" s="18">
        <v>0.78600000000000003</v>
      </c>
    </row>
    <row r="137" spans="1:32" ht="15" x14ac:dyDescent="0.25">
      <c r="A137" s="16" t="s">
        <v>30</v>
      </c>
      <c r="B137" s="16" t="s">
        <v>42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7">
        <v>0</v>
      </c>
      <c r="AD137" s="17">
        <v>0</v>
      </c>
      <c r="AE137" s="17">
        <v>0</v>
      </c>
      <c r="AF137" s="19">
        <v>0.246</v>
      </c>
    </row>
    <row r="138" spans="1:32" ht="15" hidden="1" x14ac:dyDescent="0.25">
      <c r="A138" s="16" t="s">
        <v>30</v>
      </c>
      <c r="B138" s="16" t="s">
        <v>43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</row>
    <row r="139" spans="1:32" ht="15" hidden="1" x14ac:dyDescent="0.25">
      <c r="A139" s="16" t="s">
        <v>30</v>
      </c>
      <c r="B139" s="16" t="s">
        <v>44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9">
        <v>0.246</v>
      </c>
    </row>
    <row r="140" spans="1:32" ht="15" hidden="1" x14ac:dyDescent="0.25">
      <c r="A140" s="16" t="s">
        <v>30</v>
      </c>
      <c r="B140" s="16" t="s">
        <v>45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</row>
    <row r="141" spans="1:32" ht="15" hidden="1" x14ac:dyDescent="0.25">
      <c r="A141" s="16" t="s">
        <v>30</v>
      </c>
      <c r="B141" s="16" t="s">
        <v>46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</row>
    <row r="142" spans="1:32" ht="15" hidden="1" x14ac:dyDescent="0.25">
      <c r="A142" s="16" t="s">
        <v>30</v>
      </c>
      <c r="B142" s="16" t="s">
        <v>47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</row>
    <row r="143" spans="1:32" ht="15" x14ac:dyDescent="0.25">
      <c r="A143" s="16" t="s">
        <v>31</v>
      </c>
      <c r="B143" s="16" t="s">
        <v>42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</row>
    <row r="144" spans="1:32" ht="15" hidden="1" x14ac:dyDescent="0.25">
      <c r="A144" s="16" t="s">
        <v>31</v>
      </c>
      <c r="B144" s="16" t="s">
        <v>43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</row>
    <row r="145" spans="1:32" ht="15" hidden="1" x14ac:dyDescent="0.25">
      <c r="A145" s="16" t="s">
        <v>31</v>
      </c>
      <c r="B145" s="16" t="s">
        <v>44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</row>
    <row r="146" spans="1:32" ht="15" hidden="1" x14ac:dyDescent="0.25">
      <c r="A146" s="16" t="s">
        <v>31</v>
      </c>
      <c r="B146" s="16" t="s">
        <v>45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</row>
    <row r="147" spans="1:32" ht="15" hidden="1" x14ac:dyDescent="0.25">
      <c r="A147" s="16" t="s">
        <v>31</v>
      </c>
      <c r="B147" s="16" t="s">
        <v>46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</row>
    <row r="148" spans="1:32" ht="15" hidden="1" x14ac:dyDescent="0.25">
      <c r="A148" s="16" t="s">
        <v>31</v>
      </c>
      <c r="B148" s="16" t="s">
        <v>47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</row>
    <row r="149" spans="1:32" ht="15" x14ac:dyDescent="0.25">
      <c r="A149" s="16" t="s">
        <v>32</v>
      </c>
      <c r="B149" s="16" t="s">
        <v>42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9">
        <v>549.44399999999996</v>
      </c>
      <c r="M149" s="19">
        <v>525.55600000000004</v>
      </c>
      <c r="N149" s="19">
        <v>501.66699999999997</v>
      </c>
      <c r="O149" s="19">
        <v>513.61099999999999</v>
      </c>
      <c r="P149" s="19">
        <v>513.61099999999999</v>
      </c>
      <c r="Q149" s="19">
        <v>463.66699999999997</v>
      </c>
      <c r="R149" s="19">
        <v>439.88900000000001</v>
      </c>
      <c r="S149" s="19">
        <v>463.37400000000002</v>
      </c>
      <c r="T149" s="19">
        <v>451.524</v>
      </c>
      <c r="U149" s="19">
        <v>439.65300000000002</v>
      </c>
      <c r="V149" s="19">
        <v>439.69400000000002</v>
      </c>
      <c r="W149" s="19">
        <v>427.86</v>
      </c>
      <c r="X149" s="19">
        <v>415.91699999999997</v>
      </c>
      <c r="Y149" s="19">
        <v>427.8</v>
      </c>
      <c r="Z149" s="17">
        <v>456</v>
      </c>
      <c r="AA149" s="17">
        <v>420</v>
      </c>
      <c r="AB149" s="19">
        <v>395.48700000000002</v>
      </c>
      <c r="AC149" s="19">
        <v>359.2</v>
      </c>
      <c r="AD149" s="19">
        <v>346.24400000000003</v>
      </c>
      <c r="AE149" s="19">
        <v>346.10700000000003</v>
      </c>
      <c r="AF149" s="17" t="s">
        <v>85</v>
      </c>
    </row>
    <row r="150" spans="1:32" ht="15" hidden="1" x14ac:dyDescent="0.25">
      <c r="A150" s="16" t="s">
        <v>32</v>
      </c>
      <c r="B150" s="16" t="s">
        <v>43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 t="s">
        <v>85</v>
      </c>
    </row>
    <row r="151" spans="1:32" ht="15" hidden="1" x14ac:dyDescent="0.25">
      <c r="A151" s="16" t="s">
        <v>32</v>
      </c>
      <c r="B151" s="16" t="s">
        <v>44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 t="s">
        <v>85</v>
      </c>
    </row>
    <row r="152" spans="1:32" ht="15" hidden="1" x14ac:dyDescent="0.25">
      <c r="A152" s="16" t="s">
        <v>32</v>
      </c>
      <c r="B152" s="16" t="s">
        <v>45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8">
        <v>549.44399999999996</v>
      </c>
      <c r="M152" s="18">
        <v>525.55600000000004</v>
      </c>
      <c r="N152" s="18">
        <v>501.66699999999997</v>
      </c>
      <c r="O152" s="18">
        <v>513.61099999999999</v>
      </c>
      <c r="P152" s="18">
        <v>513.61099999999999</v>
      </c>
      <c r="Q152" s="18">
        <v>463.66699999999997</v>
      </c>
      <c r="R152" s="18">
        <v>439.88900000000001</v>
      </c>
      <c r="S152" s="18">
        <v>463.37400000000002</v>
      </c>
      <c r="T152" s="18">
        <v>451.524</v>
      </c>
      <c r="U152" s="18">
        <v>439.65300000000002</v>
      </c>
      <c r="V152" s="18">
        <v>439.69400000000002</v>
      </c>
      <c r="W152" s="18">
        <v>427.86</v>
      </c>
      <c r="X152" s="18">
        <v>415.91699999999997</v>
      </c>
      <c r="Y152" s="18">
        <v>427.8</v>
      </c>
      <c r="Z152" s="15">
        <v>456</v>
      </c>
      <c r="AA152" s="15">
        <v>420</v>
      </c>
      <c r="AB152" s="18">
        <v>395.48700000000002</v>
      </c>
      <c r="AC152" s="18">
        <v>359.2</v>
      </c>
      <c r="AD152" s="18">
        <v>346.24400000000003</v>
      </c>
      <c r="AE152" s="18">
        <v>346.10700000000003</v>
      </c>
      <c r="AF152" s="15" t="s">
        <v>85</v>
      </c>
    </row>
    <row r="153" spans="1:32" ht="15" hidden="1" x14ac:dyDescent="0.25">
      <c r="A153" s="16" t="s">
        <v>32</v>
      </c>
      <c r="B153" s="16" t="s">
        <v>46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0</v>
      </c>
      <c r="AF153" s="17" t="s">
        <v>85</v>
      </c>
    </row>
    <row r="154" spans="1:32" ht="15" hidden="1" x14ac:dyDescent="0.25">
      <c r="A154" s="16" t="s">
        <v>32</v>
      </c>
      <c r="B154" s="16" t="s">
        <v>47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 t="s">
        <v>85</v>
      </c>
    </row>
    <row r="155" spans="1:32" ht="15" x14ac:dyDescent="0.25">
      <c r="A155" s="16" t="s">
        <v>33</v>
      </c>
      <c r="B155" s="16" t="s">
        <v>42</v>
      </c>
      <c r="C155" s="19">
        <v>704.72199999999998</v>
      </c>
      <c r="D155" s="19">
        <v>668.88900000000001</v>
      </c>
      <c r="E155" s="19">
        <v>597.22199999999998</v>
      </c>
      <c r="F155" s="19">
        <v>549.44399999999996</v>
      </c>
      <c r="G155" s="19">
        <v>656.94399999999996</v>
      </c>
      <c r="H155" s="19">
        <v>692.77800000000002</v>
      </c>
      <c r="I155" s="19">
        <v>633.05600000000004</v>
      </c>
      <c r="J155" s="19">
        <v>633.05600000000004</v>
      </c>
      <c r="K155" s="19">
        <v>585.27800000000002</v>
      </c>
      <c r="L155" s="19">
        <v>597.22199999999998</v>
      </c>
      <c r="M155" s="19">
        <v>585.27800000000002</v>
      </c>
      <c r="N155" s="19">
        <v>418.05599999999998</v>
      </c>
      <c r="O155" s="19">
        <v>370.27800000000002</v>
      </c>
      <c r="P155" s="19">
        <v>346.38900000000001</v>
      </c>
      <c r="Q155" s="19">
        <v>370.27800000000002</v>
      </c>
      <c r="R155" s="19">
        <v>585.68100000000004</v>
      </c>
      <c r="S155" s="19">
        <v>587.38800000000003</v>
      </c>
      <c r="T155" s="19">
        <v>650.94500000000005</v>
      </c>
      <c r="U155" s="19">
        <v>614.35699999999997</v>
      </c>
      <c r="V155" s="19">
        <v>675.94600000000003</v>
      </c>
      <c r="W155" s="19">
        <v>642.11300000000006</v>
      </c>
      <c r="X155" s="19">
        <v>600.56899999999996</v>
      </c>
      <c r="Y155" s="19">
        <v>633.05600000000004</v>
      </c>
      <c r="Z155" s="19">
        <v>718.32799999999997</v>
      </c>
      <c r="AA155" s="19">
        <v>769.13800000000003</v>
      </c>
      <c r="AB155" s="19">
        <v>530.26</v>
      </c>
      <c r="AC155" s="19">
        <v>552.37599999999998</v>
      </c>
      <c r="AD155" s="19">
        <v>490.55599999999998</v>
      </c>
      <c r="AE155" s="19">
        <v>431.91</v>
      </c>
      <c r="AF155" s="19">
        <v>389.00400000000002</v>
      </c>
    </row>
    <row r="156" spans="1:32" ht="15" hidden="1" x14ac:dyDescent="0.25">
      <c r="A156" s="16" t="s">
        <v>33</v>
      </c>
      <c r="B156" s="16" t="s">
        <v>43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</row>
    <row r="157" spans="1:32" ht="15" hidden="1" x14ac:dyDescent="0.25">
      <c r="A157" s="16" t="s">
        <v>33</v>
      </c>
      <c r="B157" s="16" t="s">
        <v>44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</row>
    <row r="158" spans="1:32" ht="15" hidden="1" x14ac:dyDescent="0.25">
      <c r="A158" s="16" t="s">
        <v>33</v>
      </c>
      <c r="B158" s="16" t="s">
        <v>45</v>
      </c>
      <c r="C158" s="18">
        <v>704.72199999999998</v>
      </c>
      <c r="D158" s="18">
        <v>668.88900000000001</v>
      </c>
      <c r="E158" s="18">
        <v>597.22199999999998</v>
      </c>
      <c r="F158" s="18">
        <v>549.44399999999996</v>
      </c>
      <c r="G158" s="18">
        <v>656.94399999999996</v>
      </c>
      <c r="H158" s="18">
        <v>692.77800000000002</v>
      </c>
      <c r="I158" s="18">
        <v>633.05600000000004</v>
      </c>
      <c r="J158" s="18">
        <v>633.05600000000004</v>
      </c>
      <c r="K158" s="18">
        <v>585.27800000000002</v>
      </c>
      <c r="L158" s="18">
        <v>597.22199999999998</v>
      </c>
      <c r="M158" s="18">
        <v>585.27800000000002</v>
      </c>
      <c r="N158" s="18">
        <v>418.05599999999998</v>
      </c>
      <c r="O158" s="18">
        <v>370.27800000000002</v>
      </c>
      <c r="P158" s="18">
        <v>346.38900000000001</v>
      </c>
      <c r="Q158" s="18">
        <v>370.27800000000002</v>
      </c>
      <c r="R158" s="18">
        <v>584.13</v>
      </c>
      <c r="S158" s="18">
        <v>579.20799999999997</v>
      </c>
      <c r="T158" s="18">
        <v>633.71799999999996</v>
      </c>
      <c r="U158" s="18">
        <v>594.51400000000001</v>
      </c>
      <c r="V158" s="18">
        <v>648.41700000000003</v>
      </c>
      <c r="W158" s="18">
        <v>615.37800000000004</v>
      </c>
      <c r="X158" s="18">
        <v>569.43700000000001</v>
      </c>
      <c r="Y158" s="18">
        <v>588.91899999999998</v>
      </c>
      <c r="Z158" s="18">
        <v>649.95000000000005</v>
      </c>
      <c r="AA158" s="18">
        <v>663.15599999999995</v>
      </c>
      <c r="AB158" s="18">
        <v>442.20100000000002</v>
      </c>
      <c r="AC158" s="18">
        <v>432.298</v>
      </c>
      <c r="AD158" s="18">
        <v>360.322</v>
      </c>
      <c r="AE158" s="18">
        <v>308.56200000000001</v>
      </c>
      <c r="AF158" s="18">
        <v>282.18799999999999</v>
      </c>
    </row>
    <row r="159" spans="1:32" ht="15" hidden="1" x14ac:dyDescent="0.25">
      <c r="A159" s="16" t="s">
        <v>33</v>
      </c>
      <c r="B159" s="16" t="s">
        <v>46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9">
        <v>1.552</v>
      </c>
      <c r="S159" s="19">
        <v>8.18</v>
      </c>
      <c r="T159" s="19">
        <v>17.225999999999999</v>
      </c>
      <c r="U159" s="19">
        <v>19.841999999999999</v>
      </c>
      <c r="V159" s="19">
        <v>27.529</v>
      </c>
      <c r="W159" s="19">
        <v>26.734000000000002</v>
      </c>
      <c r="X159" s="19">
        <v>31.132000000000001</v>
      </c>
      <c r="Y159" s="19">
        <v>44.137</v>
      </c>
      <c r="Z159" s="19">
        <v>68.379000000000005</v>
      </c>
      <c r="AA159" s="19">
        <v>105.982</v>
      </c>
      <c r="AB159" s="19">
        <v>88.058999999999997</v>
      </c>
      <c r="AC159" s="19">
        <v>120.078</v>
      </c>
      <c r="AD159" s="19">
        <v>130.23500000000001</v>
      </c>
      <c r="AE159" s="19">
        <v>123.348</v>
      </c>
      <c r="AF159" s="19">
        <v>106.816</v>
      </c>
    </row>
    <row r="160" spans="1:32" ht="15" hidden="1" x14ac:dyDescent="0.25">
      <c r="A160" s="16" t="s">
        <v>33</v>
      </c>
      <c r="B160" s="16" t="s">
        <v>47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</row>
    <row r="161" spans="1:32" ht="15" x14ac:dyDescent="0.25">
      <c r="A161" s="16" t="s">
        <v>34</v>
      </c>
      <c r="B161" s="16" t="s">
        <v>42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9">
        <v>2058.8560000000002</v>
      </c>
      <c r="X161" s="19">
        <v>1970.873</v>
      </c>
      <c r="Y161" s="19">
        <v>1900.165</v>
      </c>
      <c r="Z161" s="19">
        <v>1885.6210000000001</v>
      </c>
      <c r="AA161" s="19">
        <v>1842.0519999999999</v>
      </c>
      <c r="AB161" s="19">
        <v>2692.3710000000001</v>
      </c>
      <c r="AC161" s="19">
        <v>2758.6660000000002</v>
      </c>
      <c r="AD161" s="19">
        <v>2012.4390000000001</v>
      </c>
      <c r="AE161" s="19">
        <v>2803.6080000000002</v>
      </c>
      <c r="AF161" s="17" t="s">
        <v>85</v>
      </c>
    </row>
    <row r="162" spans="1:32" ht="15" hidden="1" x14ac:dyDescent="0.25">
      <c r="A162" s="16" t="s">
        <v>34</v>
      </c>
      <c r="B162" s="16" t="s">
        <v>43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 t="s">
        <v>85</v>
      </c>
    </row>
    <row r="163" spans="1:32" ht="15" hidden="1" x14ac:dyDescent="0.25">
      <c r="A163" s="16" t="s">
        <v>34</v>
      </c>
      <c r="B163" s="16" t="s">
        <v>44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0</v>
      </c>
      <c r="AC163" s="17">
        <v>0</v>
      </c>
      <c r="AD163" s="17">
        <v>0</v>
      </c>
      <c r="AE163" s="17">
        <v>0</v>
      </c>
      <c r="AF163" s="17" t="s">
        <v>85</v>
      </c>
    </row>
    <row r="164" spans="1:32" ht="15" hidden="1" x14ac:dyDescent="0.25">
      <c r="A164" s="16" t="s">
        <v>34</v>
      </c>
      <c r="B164" s="16" t="s">
        <v>45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8">
        <v>1051.856</v>
      </c>
      <c r="X164" s="18">
        <v>983.87300000000005</v>
      </c>
      <c r="Y164" s="18">
        <v>932.16499999999996</v>
      </c>
      <c r="Z164" s="18">
        <v>916.62099999999998</v>
      </c>
      <c r="AA164" s="18">
        <v>881.05200000000002</v>
      </c>
      <c r="AB164" s="18">
        <v>1663.1469999999999</v>
      </c>
      <c r="AC164" s="18">
        <v>1681.171</v>
      </c>
      <c r="AD164" s="18">
        <v>925.54200000000003</v>
      </c>
      <c r="AE164" s="18">
        <v>1723.6790000000001</v>
      </c>
      <c r="AF164" s="15" t="s">
        <v>85</v>
      </c>
    </row>
    <row r="165" spans="1:32" ht="15" hidden="1" x14ac:dyDescent="0.25">
      <c r="A165" s="16" t="s">
        <v>34</v>
      </c>
      <c r="B165" s="16" t="s">
        <v>46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>
        <v>0</v>
      </c>
      <c r="AD165" s="17">
        <v>0</v>
      </c>
      <c r="AE165" s="17">
        <v>0</v>
      </c>
      <c r="AF165" s="17" t="s">
        <v>85</v>
      </c>
    </row>
    <row r="166" spans="1:32" ht="15" hidden="1" x14ac:dyDescent="0.25">
      <c r="A166" s="16" t="s">
        <v>34</v>
      </c>
      <c r="B166" s="16" t="s">
        <v>47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1007</v>
      </c>
      <c r="X166" s="15">
        <v>987</v>
      </c>
      <c r="Y166" s="15">
        <v>968</v>
      </c>
      <c r="Z166" s="15">
        <v>969</v>
      </c>
      <c r="AA166" s="15">
        <v>961</v>
      </c>
      <c r="AB166" s="18">
        <v>1029.2239999999999</v>
      </c>
      <c r="AC166" s="18">
        <v>1077.4949999999999</v>
      </c>
      <c r="AD166" s="18">
        <v>1086.8969999999999</v>
      </c>
      <c r="AE166" s="18">
        <v>1079.9290000000001</v>
      </c>
      <c r="AF166" s="15" t="s">
        <v>85</v>
      </c>
    </row>
    <row r="167" spans="1:32" ht="15" x14ac:dyDescent="0.25">
      <c r="A167" s="16" t="s">
        <v>35</v>
      </c>
      <c r="B167" s="16" t="s">
        <v>42</v>
      </c>
      <c r="C167" s="19">
        <v>2562.556</v>
      </c>
      <c r="D167" s="19">
        <v>2696.7779999999998</v>
      </c>
      <c r="E167" s="19">
        <v>2886.7220000000002</v>
      </c>
      <c r="F167" s="19">
        <v>3037.7220000000002</v>
      </c>
      <c r="G167" s="19">
        <v>3071.1669999999999</v>
      </c>
      <c r="H167" s="19">
        <v>3054.8890000000001</v>
      </c>
      <c r="I167" s="19">
        <v>3349.8330000000001</v>
      </c>
      <c r="J167" s="19">
        <v>3278.444</v>
      </c>
      <c r="K167" s="19">
        <v>3119.1669999999999</v>
      </c>
      <c r="L167" s="19">
        <v>3062.7220000000002</v>
      </c>
      <c r="M167" s="19">
        <v>2888.8330000000001</v>
      </c>
      <c r="N167" s="19">
        <v>2638.8330000000001</v>
      </c>
      <c r="O167" s="19">
        <v>2907.3890000000001</v>
      </c>
      <c r="P167" s="19">
        <v>3051.3890000000001</v>
      </c>
      <c r="Q167" s="19">
        <v>2966.7220000000002</v>
      </c>
      <c r="R167" s="19">
        <v>2944.6669999999999</v>
      </c>
      <c r="S167" s="19">
        <v>2448.3890000000001</v>
      </c>
      <c r="T167" s="19">
        <v>2573.7779999999998</v>
      </c>
      <c r="U167" s="17">
        <v>2400</v>
      </c>
      <c r="V167" s="19">
        <v>2758.6669999999999</v>
      </c>
      <c r="W167" s="19">
        <v>2476.1109999999999</v>
      </c>
      <c r="X167" s="19">
        <v>2420.3330000000001</v>
      </c>
      <c r="Y167" s="19">
        <v>2369.556</v>
      </c>
      <c r="Z167" s="19">
        <v>2665.2779999999998</v>
      </c>
      <c r="AA167" s="19">
        <v>2548.944</v>
      </c>
      <c r="AB167" s="19">
        <v>2832.1109999999999</v>
      </c>
      <c r="AC167" s="19">
        <v>2635.6770000000001</v>
      </c>
      <c r="AD167" s="19">
        <v>2668.5720000000001</v>
      </c>
      <c r="AE167" s="19">
        <v>2759.6350000000002</v>
      </c>
      <c r="AF167" s="19">
        <v>2541.5230000000001</v>
      </c>
    </row>
    <row r="168" spans="1:32" ht="15" hidden="1" x14ac:dyDescent="0.25">
      <c r="A168" s="16" t="s">
        <v>35</v>
      </c>
      <c r="B168" s="16" t="s">
        <v>43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</row>
    <row r="169" spans="1:32" ht="15" hidden="1" x14ac:dyDescent="0.25">
      <c r="A169" s="16" t="s">
        <v>35</v>
      </c>
      <c r="B169" s="16" t="s">
        <v>44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17">
        <v>0</v>
      </c>
    </row>
    <row r="170" spans="1:32" ht="15" hidden="1" x14ac:dyDescent="0.25">
      <c r="A170" s="16" t="s">
        <v>35</v>
      </c>
      <c r="B170" s="16" t="s">
        <v>45</v>
      </c>
      <c r="C170" s="18">
        <v>2449.3890000000001</v>
      </c>
      <c r="D170" s="18">
        <v>2567.7779999999998</v>
      </c>
      <c r="E170" s="18">
        <v>2757.444</v>
      </c>
      <c r="F170" s="18">
        <v>2889.556</v>
      </c>
      <c r="G170" s="18">
        <v>2921.056</v>
      </c>
      <c r="H170" s="18">
        <v>2876.1669999999999</v>
      </c>
      <c r="I170" s="18">
        <v>3171.5</v>
      </c>
      <c r="J170" s="18">
        <v>3075.944</v>
      </c>
      <c r="K170" s="18">
        <v>2916.6669999999999</v>
      </c>
      <c r="L170" s="18">
        <v>2869.944</v>
      </c>
      <c r="M170" s="18">
        <v>2699.8330000000001</v>
      </c>
      <c r="N170" s="18">
        <v>2396.8890000000001</v>
      </c>
      <c r="O170" s="15">
        <v>2643</v>
      </c>
      <c r="P170" s="18">
        <v>2785.6109999999999</v>
      </c>
      <c r="Q170" s="18">
        <v>2686.056</v>
      </c>
      <c r="R170" s="18">
        <v>2630.3330000000001</v>
      </c>
      <c r="S170" s="18">
        <v>2121.8330000000001</v>
      </c>
      <c r="T170" s="18">
        <v>2260.5</v>
      </c>
      <c r="U170" s="18">
        <v>2067.556</v>
      </c>
      <c r="V170" s="18">
        <v>2417.944</v>
      </c>
      <c r="W170" s="18">
        <v>2158.7779999999998</v>
      </c>
      <c r="X170" s="18">
        <v>2050.556</v>
      </c>
      <c r="Y170" s="18">
        <v>1991.556</v>
      </c>
      <c r="Z170" s="18">
        <v>2374.1669999999999</v>
      </c>
      <c r="AA170" s="18">
        <v>2221.7779999999998</v>
      </c>
      <c r="AB170" s="18">
        <v>2392.6109999999999</v>
      </c>
      <c r="AC170" s="18">
        <v>2007.1189999999999</v>
      </c>
      <c r="AD170" s="18">
        <v>1980.81</v>
      </c>
      <c r="AE170" s="18">
        <v>2060.6179999999999</v>
      </c>
      <c r="AF170" s="18">
        <v>1953.7850000000001</v>
      </c>
    </row>
    <row r="171" spans="1:32" ht="15" hidden="1" x14ac:dyDescent="0.25">
      <c r="A171" s="16" t="s">
        <v>35</v>
      </c>
      <c r="B171" s="16" t="s">
        <v>46</v>
      </c>
      <c r="C171" s="19">
        <v>68.611000000000004</v>
      </c>
      <c r="D171" s="19">
        <v>84.721999999999994</v>
      </c>
      <c r="E171" s="19">
        <v>83.332999999999998</v>
      </c>
      <c r="F171" s="19">
        <v>102.22199999999999</v>
      </c>
      <c r="G171" s="19">
        <v>103.611</v>
      </c>
      <c r="H171" s="19">
        <v>131.38900000000001</v>
      </c>
      <c r="I171" s="19">
        <v>131.38900000000001</v>
      </c>
      <c r="J171" s="19">
        <v>154.72200000000001</v>
      </c>
      <c r="K171" s="19">
        <v>154.72200000000001</v>
      </c>
      <c r="L171" s="19">
        <v>143.05600000000001</v>
      </c>
      <c r="M171" s="19">
        <v>138.61099999999999</v>
      </c>
      <c r="N171" s="19">
        <v>189.72200000000001</v>
      </c>
      <c r="O171" s="19">
        <v>213.333</v>
      </c>
      <c r="P171" s="19">
        <v>214.72200000000001</v>
      </c>
      <c r="Q171" s="19">
        <v>227.77799999999999</v>
      </c>
      <c r="R171" s="19">
        <v>233.61099999999999</v>
      </c>
      <c r="S171" s="19">
        <v>245.27799999999999</v>
      </c>
      <c r="T171" s="19">
        <v>227.77799999999999</v>
      </c>
      <c r="U171" s="19">
        <v>245.27799999999999</v>
      </c>
      <c r="V171" s="19">
        <v>255.55600000000001</v>
      </c>
      <c r="W171" s="19">
        <v>229.44399999999999</v>
      </c>
      <c r="X171" s="19">
        <v>278.88900000000001</v>
      </c>
      <c r="Y171" s="19">
        <v>280.27800000000002</v>
      </c>
      <c r="Z171" s="19">
        <v>188.88900000000001</v>
      </c>
      <c r="AA171" s="19">
        <v>164.72200000000001</v>
      </c>
      <c r="AB171" s="19">
        <v>129.167</v>
      </c>
      <c r="AC171" s="19">
        <v>161.91900000000001</v>
      </c>
      <c r="AD171" s="19">
        <v>153.227</v>
      </c>
      <c r="AE171" s="19">
        <v>152.64400000000001</v>
      </c>
      <c r="AF171" s="19">
        <v>118.767</v>
      </c>
    </row>
    <row r="172" spans="1:32" ht="15" hidden="1" x14ac:dyDescent="0.25">
      <c r="A172" s="16" t="s">
        <v>35</v>
      </c>
      <c r="B172" s="16" t="s">
        <v>47</v>
      </c>
      <c r="C172" s="15">
        <v>9</v>
      </c>
      <c r="D172" s="15">
        <v>9</v>
      </c>
      <c r="E172" s="15">
        <v>9</v>
      </c>
      <c r="F172" s="15">
        <v>9</v>
      </c>
      <c r="G172" s="15">
        <v>9</v>
      </c>
      <c r="H172" s="15">
        <v>9</v>
      </c>
      <c r="I172" s="15">
        <v>10</v>
      </c>
      <c r="J172" s="15">
        <v>10</v>
      </c>
      <c r="K172" s="15">
        <v>10</v>
      </c>
      <c r="L172" s="15">
        <v>10</v>
      </c>
      <c r="M172" s="15">
        <v>9</v>
      </c>
      <c r="N172" s="15">
        <v>10</v>
      </c>
      <c r="O172" s="15">
        <v>8</v>
      </c>
      <c r="P172" s="15">
        <v>8</v>
      </c>
      <c r="Q172" s="15">
        <v>9</v>
      </c>
      <c r="R172" s="15">
        <v>36</v>
      </c>
      <c r="S172" s="15">
        <v>36</v>
      </c>
      <c r="T172" s="15">
        <v>38</v>
      </c>
      <c r="U172" s="15">
        <v>38</v>
      </c>
      <c r="V172" s="15">
        <v>36</v>
      </c>
      <c r="W172" s="15">
        <v>39</v>
      </c>
      <c r="X172" s="15">
        <v>42</v>
      </c>
      <c r="Y172" s="15">
        <v>43</v>
      </c>
      <c r="Z172" s="15">
        <v>45</v>
      </c>
      <c r="AA172" s="15">
        <v>48</v>
      </c>
      <c r="AB172" s="15">
        <v>52</v>
      </c>
      <c r="AC172" s="15">
        <v>57</v>
      </c>
      <c r="AD172" s="18">
        <v>59.993000000000002</v>
      </c>
      <c r="AE172" s="18">
        <v>72.781999999999996</v>
      </c>
      <c r="AF172" s="18">
        <v>78.94</v>
      </c>
    </row>
    <row r="173" spans="1:32" ht="15" x14ac:dyDescent="0.25">
      <c r="A173" s="16" t="s">
        <v>36</v>
      </c>
      <c r="B173" s="16" t="s">
        <v>42</v>
      </c>
      <c r="C173" s="19">
        <v>170.72200000000001</v>
      </c>
      <c r="D173" s="19">
        <v>36.582999999999998</v>
      </c>
      <c r="E173" s="19">
        <v>48.777999999999999</v>
      </c>
      <c r="F173" s="19">
        <v>48.777999999999999</v>
      </c>
      <c r="G173" s="19">
        <v>48.777999999999999</v>
      </c>
      <c r="H173" s="19">
        <v>48.777999999999999</v>
      </c>
      <c r="I173" s="19">
        <v>48.777999999999999</v>
      </c>
      <c r="J173" s="19">
        <v>48.777999999999999</v>
      </c>
      <c r="K173" s="19">
        <v>48.777999999999999</v>
      </c>
      <c r="L173" s="19">
        <v>60.972000000000001</v>
      </c>
      <c r="M173" s="19">
        <v>5244.8609999999999</v>
      </c>
      <c r="N173" s="19">
        <v>5447.9170000000004</v>
      </c>
      <c r="O173" s="19">
        <v>5674.6109999999999</v>
      </c>
      <c r="P173" s="19">
        <v>5640.8890000000001</v>
      </c>
      <c r="Q173" s="19">
        <v>5533.3609999999999</v>
      </c>
      <c r="R173" s="19">
        <v>5325.8890000000001</v>
      </c>
      <c r="S173" s="19">
        <v>5029.3059999999996</v>
      </c>
      <c r="T173" s="19">
        <v>4827.3329999999996</v>
      </c>
      <c r="U173" s="19">
        <v>4752.2219999999998</v>
      </c>
      <c r="V173" s="19">
        <v>5461.1670000000004</v>
      </c>
      <c r="W173" s="19">
        <v>5664.1390000000001</v>
      </c>
      <c r="X173" s="19">
        <v>5706.5280000000002</v>
      </c>
      <c r="Y173" s="19">
        <v>1151.6110000000001</v>
      </c>
      <c r="Z173" s="19">
        <v>5321.0280000000002</v>
      </c>
      <c r="AA173" s="19">
        <v>4580.8059999999996</v>
      </c>
      <c r="AB173" s="19">
        <v>1525.8330000000001</v>
      </c>
      <c r="AC173" s="17">
        <v>1500</v>
      </c>
      <c r="AD173" s="19">
        <v>1522.944</v>
      </c>
      <c r="AE173" s="19">
        <v>1646.0840000000001</v>
      </c>
      <c r="AF173" s="19">
        <v>1394.653</v>
      </c>
    </row>
    <row r="174" spans="1:32" ht="15" hidden="1" x14ac:dyDescent="0.25">
      <c r="A174" s="16" t="s">
        <v>36</v>
      </c>
      <c r="B174" s="16" t="s">
        <v>43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</row>
    <row r="175" spans="1:32" ht="15" hidden="1" x14ac:dyDescent="0.25">
      <c r="A175" s="16" t="s">
        <v>36</v>
      </c>
      <c r="B175" s="16" t="s">
        <v>44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9">
        <v>12.5</v>
      </c>
      <c r="V175" s="19">
        <v>17.25</v>
      </c>
      <c r="W175" s="17">
        <v>0</v>
      </c>
      <c r="X175" s="17">
        <v>0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9">
        <v>0.01</v>
      </c>
      <c r="AF175" s="17">
        <v>0</v>
      </c>
    </row>
    <row r="176" spans="1:32" ht="15" hidden="1" x14ac:dyDescent="0.25">
      <c r="A176" s="16" t="s">
        <v>36</v>
      </c>
      <c r="B176" s="16" t="s">
        <v>45</v>
      </c>
      <c r="C176" s="18">
        <v>170.72200000000001</v>
      </c>
      <c r="D176" s="18">
        <v>36.582999999999998</v>
      </c>
      <c r="E176" s="18">
        <v>48.777999999999999</v>
      </c>
      <c r="F176" s="18">
        <v>48.777999999999999</v>
      </c>
      <c r="G176" s="18">
        <v>48.777999999999999</v>
      </c>
      <c r="H176" s="18">
        <v>48.777999999999999</v>
      </c>
      <c r="I176" s="18">
        <v>48.777999999999999</v>
      </c>
      <c r="J176" s="18">
        <v>48.777999999999999</v>
      </c>
      <c r="K176" s="18">
        <v>48.777999999999999</v>
      </c>
      <c r="L176" s="18">
        <v>60.972000000000001</v>
      </c>
      <c r="M176" s="18">
        <v>5244.8609999999999</v>
      </c>
      <c r="N176" s="18">
        <v>5447.9170000000004</v>
      </c>
      <c r="O176" s="18">
        <v>5674.6109999999999</v>
      </c>
      <c r="P176" s="18">
        <v>5504.8890000000001</v>
      </c>
      <c r="Q176" s="18">
        <v>5397.3609999999999</v>
      </c>
      <c r="R176" s="18">
        <v>5169.8890000000001</v>
      </c>
      <c r="S176" s="18">
        <v>4880.3059999999996</v>
      </c>
      <c r="T176" s="18">
        <v>4680.3329999999996</v>
      </c>
      <c r="U176" s="18">
        <v>4561.7219999999998</v>
      </c>
      <c r="V176" s="18">
        <v>5242.9170000000004</v>
      </c>
      <c r="W176" s="18">
        <v>5447.1390000000001</v>
      </c>
      <c r="X176" s="18">
        <v>5507.5280000000002</v>
      </c>
      <c r="Y176" s="18">
        <v>941.61099999999999</v>
      </c>
      <c r="Z176" s="18">
        <v>5115.0280000000002</v>
      </c>
      <c r="AA176" s="18">
        <v>4386.8059999999996</v>
      </c>
      <c r="AB176" s="18">
        <v>1325.8330000000001</v>
      </c>
      <c r="AC176" s="15">
        <v>1293</v>
      </c>
      <c r="AD176" s="18">
        <v>1316.944</v>
      </c>
      <c r="AE176" s="18">
        <v>1436.6669999999999</v>
      </c>
      <c r="AF176" s="18">
        <v>1185.653</v>
      </c>
    </row>
    <row r="177" spans="1:32" ht="15" hidden="1" x14ac:dyDescent="0.25">
      <c r="A177" s="16" t="s">
        <v>36</v>
      </c>
      <c r="B177" s="16" t="s">
        <v>46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</row>
    <row r="178" spans="1:32" ht="15" hidden="1" x14ac:dyDescent="0.25">
      <c r="A178" s="16" t="s">
        <v>36</v>
      </c>
      <c r="B178" s="16" t="s">
        <v>47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136</v>
      </c>
      <c r="Q178" s="15">
        <v>136</v>
      </c>
      <c r="R178" s="15">
        <v>156</v>
      </c>
      <c r="S178" s="15">
        <v>149</v>
      </c>
      <c r="T178" s="15">
        <v>147</v>
      </c>
      <c r="U178" s="15">
        <v>178</v>
      </c>
      <c r="V178" s="15">
        <v>201</v>
      </c>
      <c r="W178" s="15">
        <v>217</v>
      </c>
      <c r="X178" s="15">
        <v>199</v>
      </c>
      <c r="Y178" s="15">
        <v>210</v>
      </c>
      <c r="Z178" s="15">
        <v>206</v>
      </c>
      <c r="AA178" s="15">
        <v>194</v>
      </c>
      <c r="AB178" s="15">
        <v>200</v>
      </c>
      <c r="AC178" s="15">
        <v>207</v>
      </c>
      <c r="AD178" s="15">
        <v>206</v>
      </c>
      <c r="AE178" s="18">
        <v>209.40799999999999</v>
      </c>
      <c r="AF178" s="15">
        <v>209</v>
      </c>
    </row>
    <row r="179" spans="1:32" ht="15" x14ac:dyDescent="0.25">
      <c r="A179" s="16" t="s">
        <v>37</v>
      </c>
      <c r="B179" s="16" t="s">
        <v>42</v>
      </c>
      <c r="C179" s="17" t="s">
        <v>85</v>
      </c>
      <c r="D179" s="17" t="s">
        <v>85</v>
      </c>
      <c r="E179" s="17" t="s">
        <v>85</v>
      </c>
      <c r="F179" s="17" t="s">
        <v>85</v>
      </c>
      <c r="G179" s="17" t="s">
        <v>85</v>
      </c>
      <c r="H179" s="17" t="s">
        <v>85</v>
      </c>
      <c r="I179" s="17" t="s">
        <v>85</v>
      </c>
      <c r="J179" s="17" t="s">
        <v>85</v>
      </c>
      <c r="K179" s="17" t="s">
        <v>85</v>
      </c>
      <c r="L179" s="17" t="s">
        <v>85</v>
      </c>
      <c r="M179" s="17" t="s">
        <v>85</v>
      </c>
      <c r="N179" s="17" t="s">
        <v>85</v>
      </c>
      <c r="O179" s="17" t="s">
        <v>85</v>
      </c>
      <c r="P179" s="17" t="s">
        <v>85</v>
      </c>
      <c r="Q179" s="17" t="s">
        <v>85</v>
      </c>
      <c r="R179" s="17">
        <v>0</v>
      </c>
      <c r="S179" s="17">
        <v>0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 t="s">
        <v>85</v>
      </c>
    </row>
    <row r="180" spans="1:32" ht="15" hidden="1" x14ac:dyDescent="0.25">
      <c r="A180" s="16" t="s">
        <v>37</v>
      </c>
      <c r="B180" s="16" t="s">
        <v>43</v>
      </c>
      <c r="C180" s="15" t="s">
        <v>85</v>
      </c>
      <c r="D180" s="15" t="s">
        <v>85</v>
      </c>
      <c r="E180" s="15" t="s">
        <v>85</v>
      </c>
      <c r="F180" s="15" t="s">
        <v>85</v>
      </c>
      <c r="G180" s="15" t="s">
        <v>85</v>
      </c>
      <c r="H180" s="15" t="s">
        <v>85</v>
      </c>
      <c r="I180" s="15" t="s">
        <v>85</v>
      </c>
      <c r="J180" s="15" t="s">
        <v>85</v>
      </c>
      <c r="K180" s="15" t="s">
        <v>85</v>
      </c>
      <c r="L180" s="15" t="s">
        <v>85</v>
      </c>
      <c r="M180" s="15" t="s">
        <v>85</v>
      </c>
      <c r="N180" s="15" t="s">
        <v>85</v>
      </c>
      <c r="O180" s="15" t="s">
        <v>85</v>
      </c>
      <c r="P180" s="15" t="s">
        <v>85</v>
      </c>
      <c r="Q180" s="15" t="s">
        <v>85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 t="s">
        <v>85</v>
      </c>
    </row>
    <row r="181" spans="1:32" ht="15" hidden="1" x14ac:dyDescent="0.25">
      <c r="A181" s="16" t="s">
        <v>37</v>
      </c>
      <c r="B181" s="16" t="s">
        <v>44</v>
      </c>
      <c r="C181" s="17" t="s">
        <v>85</v>
      </c>
      <c r="D181" s="17" t="s">
        <v>85</v>
      </c>
      <c r="E181" s="17" t="s">
        <v>85</v>
      </c>
      <c r="F181" s="17" t="s">
        <v>85</v>
      </c>
      <c r="G181" s="17" t="s">
        <v>85</v>
      </c>
      <c r="H181" s="17" t="s">
        <v>85</v>
      </c>
      <c r="I181" s="17" t="s">
        <v>85</v>
      </c>
      <c r="J181" s="17" t="s">
        <v>85</v>
      </c>
      <c r="K181" s="17" t="s">
        <v>85</v>
      </c>
      <c r="L181" s="17" t="s">
        <v>85</v>
      </c>
      <c r="M181" s="17" t="s">
        <v>85</v>
      </c>
      <c r="N181" s="17" t="s">
        <v>85</v>
      </c>
      <c r="O181" s="17" t="s">
        <v>85</v>
      </c>
      <c r="P181" s="17" t="s">
        <v>85</v>
      </c>
      <c r="Q181" s="17" t="s">
        <v>85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>
        <v>0</v>
      </c>
      <c r="AF181" s="17" t="s">
        <v>85</v>
      </c>
    </row>
    <row r="182" spans="1:32" ht="15" hidden="1" x14ac:dyDescent="0.25">
      <c r="A182" s="16" t="s">
        <v>37</v>
      </c>
      <c r="B182" s="16" t="s">
        <v>45</v>
      </c>
      <c r="C182" s="15" t="s">
        <v>85</v>
      </c>
      <c r="D182" s="15" t="s">
        <v>85</v>
      </c>
      <c r="E182" s="15" t="s">
        <v>85</v>
      </c>
      <c r="F182" s="15" t="s">
        <v>85</v>
      </c>
      <c r="G182" s="15" t="s">
        <v>85</v>
      </c>
      <c r="H182" s="15" t="s">
        <v>85</v>
      </c>
      <c r="I182" s="15" t="s">
        <v>85</v>
      </c>
      <c r="J182" s="15" t="s">
        <v>85</v>
      </c>
      <c r="K182" s="15" t="s">
        <v>85</v>
      </c>
      <c r="L182" s="15" t="s">
        <v>85</v>
      </c>
      <c r="M182" s="15" t="s">
        <v>85</v>
      </c>
      <c r="N182" s="15" t="s">
        <v>85</v>
      </c>
      <c r="O182" s="15" t="s">
        <v>85</v>
      </c>
      <c r="P182" s="15" t="s">
        <v>85</v>
      </c>
      <c r="Q182" s="15" t="s">
        <v>85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 t="s">
        <v>85</v>
      </c>
    </row>
    <row r="183" spans="1:32" ht="15" hidden="1" x14ac:dyDescent="0.25">
      <c r="A183" s="16" t="s">
        <v>37</v>
      </c>
      <c r="B183" s="16" t="s">
        <v>46</v>
      </c>
      <c r="C183" s="17" t="s">
        <v>85</v>
      </c>
      <c r="D183" s="17" t="s">
        <v>85</v>
      </c>
      <c r="E183" s="17" t="s">
        <v>85</v>
      </c>
      <c r="F183" s="17" t="s">
        <v>85</v>
      </c>
      <c r="G183" s="17" t="s">
        <v>85</v>
      </c>
      <c r="H183" s="17" t="s">
        <v>85</v>
      </c>
      <c r="I183" s="17" t="s">
        <v>85</v>
      </c>
      <c r="J183" s="17" t="s">
        <v>85</v>
      </c>
      <c r="K183" s="17" t="s">
        <v>85</v>
      </c>
      <c r="L183" s="17" t="s">
        <v>85</v>
      </c>
      <c r="M183" s="17" t="s">
        <v>85</v>
      </c>
      <c r="N183" s="17" t="s">
        <v>85</v>
      </c>
      <c r="O183" s="17" t="s">
        <v>85</v>
      </c>
      <c r="P183" s="17" t="s">
        <v>85</v>
      </c>
      <c r="Q183" s="17" t="s">
        <v>85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7">
        <v>0</v>
      </c>
      <c r="AF183" s="17" t="s">
        <v>85</v>
      </c>
    </row>
    <row r="184" spans="1:32" ht="15" hidden="1" x14ac:dyDescent="0.25">
      <c r="A184" s="16" t="s">
        <v>37</v>
      </c>
      <c r="B184" s="16" t="s">
        <v>47</v>
      </c>
      <c r="C184" s="15" t="s">
        <v>85</v>
      </c>
      <c r="D184" s="15" t="s">
        <v>85</v>
      </c>
      <c r="E184" s="15" t="s">
        <v>85</v>
      </c>
      <c r="F184" s="15" t="s">
        <v>85</v>
      </c>
      <c r="G184" s="15" t="s">
        <v>85</v>
      </c>
      <c r="H184" s="15" t="s">
        <v>85</v>
      </c>
      <c r="I184" s="15" t="s">
        <v>85</v>
      </c>
      <c r="J184" s="15" t="s">
        <v>85</v>
      </c>
      <c r="K184" s="15" t="s">
        <v>85</v>
      </c>
      <c r="L184" s="15" t="s">
        <v>85</v>
      </c>
      <c r="M184" s="15" t="s">
        <v>85</v>
      </c>
      <c r="N184" s="15" t="s">
        <v>85</v>
      </c>
      <c r="O184" s="15" t="s">
        <v>85</v>
      </c>
      <c r="P184" s="15" t="s">
        <v>85</v>
      </c>
      <c r="Q184" s="15" t="s">
        <v>85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 t="s">
        <v>85</v>
      </c>
    </row>
    <row r="185" spans="1:32" ht="15" x14ac:dyDescent="0.25">
      <c r="A185" s="16" t="s">
        <v>38</v>
      </c>
      <c r="B185" s="16" t="s">
        <v>42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0</v>
      </c>
      <c r="AC185" s="17">
        <v>0</v>
      </c>
      <c r="AD185" s="17">
        <v>0</v>
      </c>
      <c r="AE185" s="17">
        <v>0</v>
      </c>
      <c r="AF185" s="17" t="s">
        <v>85</v>
      </c>
    </row>
    <row r="186" spans="1:32" ht="15" hidden="1" x14ac:dyDescent="0.25">
      <c r="A186" s="16" t="s">
        <v>38</v>
      </c>
      <c r="B186" s="16" t="s">
        <v>43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 t="s">
        <v>85</v>
      </c>
    </row>
    <row r="187" spans="1:32" ht="15" hidden="1" x14ac:dyDescent="0.25">
      <c r="A187" s="16" t="s">
        <v>38</v>
      </c>
      <c r="B187" s="16" t="s">
        <v>44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>
        <v>0</v>
      </c>
      <c r="AB187" s="17">
        <v>0</v>
      </c>
      <c r="AC187" s="17">
        <v>0</v>
      </c>
      <c r="AD187" s="17">
        <v>0</v>
      </c>
      <c r="AE187" s="17">
        <v>0</v>
      </c>
      <c r="AF187" s="17" t="s">
        <v>85</v>
      </c>
    </row>
    <row r="188" spans="1:32" ht="15" hidden="1" x14ac:dyDescent="0.25">
      <c r="A188" s="16" t="s">
        <v>38</v>
      </c>
      <c r="B188" s="16" t="s">
        <v>45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 t="s">
        <v>85</v>
      </c>
    </row>
    <row r="189" spans="1:32" ht="15" hidden="1" x14ac:dyDescent="0.25">
      <c r="A189" s="16" t="s">
        <v>38</v>
      </c>
      <c r="B189" s="16" t="s">
        <v>46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0</v>
      </c>
      <c r="AC189" s="17">
        <v>0</v>
      </c>
      <c r="AD189" s="17">
        <v>0</v>
      </c>
      <c r="AE189" s="17">
        <v>0</v>
      </c>
      <c r="AF189" s="17" t="s">
        <v>85</v>
      </c>
    </row>
    <row r="190" spans="1:32" ht="15" hidden="1" x14ac:dyDescent="0.25">
      <c r="A190" s="16" t="s">
        <v>38</v>
      </c>
      <c r="B190" s="16" t="s">
        <v>47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 t="s">
        <v>85</v>
      </c>
    </row>
    <row r="191" spans="1:32" ht="15" x14ac:dyDescent="0.25">
      <c r="A191" s="16" t="s">
        <v>39</v>
      </c>
      <c r="B191" s="16" t="s">
        <v>42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9">
        <v>358.774</v>
      </c>
      <c r="M191" s="19">
        <v>360.21800000000002</v>
      </c>
      <c r="N191" s="19">
        <v>370.10700000000003</v>
      </c>
      <c r="O191" s="19">
        <v>589.54600000000005</v>
      </c>
      <c r="P191" s="19">
        <v>509.10599999999999</v>
      </c>
      <c r="Q191" s="19">
        <v>828.548</v>
      </c>
      <c r="R191" s="19">
        <v>307.33100000000002</v>
      </c>
      <c r="S191" s="19">
        <v>313.33100000000002</v>
      </c>
      <c r="T191" s="19">
        <v>337.88600000000002</v>
      </c>
      <c r="U191" s="19">
        <v>166.44399999999999</v>
      </c>
      <c r="V191" s="19">
        <v>297.22199999999998</v>
      </c>
      <c r="W191" s="19">
        <v>225.88900000000001</v>
      </c>
      <c r="X191" s="19">
        <v>297.22199999999998</v>
      </c>
      <c r="Y191" s="19">
        <v>261.55599999999998</v>
      </c>
      <c r="Z191" s="19">
        <v>334.66699999999997</v>
      </c>
      <c r="AA191" s="19">
        <v>408.22199999999998</v>
      </c>
      <c r="AB191" s="19">
        <v>358.44400000000002</v>
      </c>
      <c r="AC191" s="19">
        <v>358.44400000000002</v>
      </c>
      <c r="AD191" s="19">
        <v>459.589</v>
      </c>
      <c r="AE191" s="19">
        <v>426.44799999999998</v>
      </c>
      <c r="AF191" s="17" t="s">
        <v>85</v>
      </c>
    </row>
    <row r="192" spans="1:32" ht="15" hidden="1" x14ac:dyDescent="0.25">
      <c r="A192" s="16" t="s">
        <v>39</v>
      </c>
      <c r="B192" s="16" t="s">
        <v>43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 t="s">
        <v>85</v>
      </c>
    </row>
    <row r="193" spans="1:32" ht="15" hidden="1" x14ac:dyDescent="0.25">
      <c r="A193" s="16" t="s">
        <v>39</v>
      </c>
      <c r="B193" s="16" t="s">
        <v>44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 t="s">
        <v>85</v>
      </c>
    </row>
    <row r="194" spans="1:32" ht="15" hidden="1" x14ac:dyDescent="0.25">
      <c r="A194" s="16" t="s">
        <v>39</v>
      </c>
      <c r="B194" s="16" t="s">
        <v>45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8">
        <v>328.774</v>
      </c>
      <c r="M194" s="18">
        <v>341.21800000000002</v>
      </c>
      <c r="N194" s="18">
        <v>353.10700000000003</v>
      </c>
      <c r="O194" s="18">
        <v>589.54600000000005</v>
      </c>
      <c r="P194" s="18">
        <v>486.10599999999999</v>
      </c>
      <c r="Q194" s="18">
        <v>811.548</v>
      </c>
      <c r="R194" s="18">
        <v>290.33100000000002</v>
      </c>
      <c r="S194" s="18">
        <v>290.33100000000002</v>
      </c>
      <c r="T194" s="18">
        <v>337.88600000000002</v>
      </c>
      <c r="U194" s="18">
        <v>166.44399999999999</v>
      </c>
      <c r="V194" s="18">
        <v>297.22199999999998</v>
      </c>
      <c r="W194" s="18">
        <v>225.88900000000001</v>
      </c>
      <c r="X194" s="18">
        <v>297.22199999999998</v>
      </c>
      <c r="Y194" s="18">
        <v>261.55599999999998</v>
      </c>
      <c r="Z194" s="18">
        <v>334.66699999999997</v>
      </c>
      <c r="AA194" s="18">
        <v>408.22199999999998</v>
      </c>
      <c r="AB194" s="18">
        <v>358.44400000000002</v>
      </c>
      <c r="AC194" s="18">
        <v>358.44400000000002</v>
      </c>
      <c r="AD194" s="18">
        <v>459.589</v>
      </c>
      <c r="AE194" s="18">
        <v>399.70400000000001</v>
      </c>
      <c r="AF194" s="15" t="s">
        <v>85</v>
      </c>
    </row>
    <row r="195" spans="1:32" ht="15" hidden="1" x14ac:dyDescent="0.25">
      <c r="A195" s="16" t="s">
        <v>39</v>
      </c>
      <c r="B195" s="16" t="s">
        <v>46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 t="s">
        <v>85</v>
      </c>
    </row>
    <row r="196" spans="1:32" ht="15" hidden="1" x14ac:dyDescent="0.25">
      <c r="A196" s="16" t="s">
        <v>39</v>
      </c>
      <c r="B196" s="16" t="s">
        <v>47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30</v>
      </c>
      <c r="M196" s="15">
        <v>19</v>
      </c>
      <c r="N196" s="15">
        <v>17</v>
      </c>
      <c r="O196" s="15">
        <v>0</v>
      </c>
      <c r="P196" s="15">
        <v>23</v>
      </c>
      <c r="Q196" s="15">
        <v>17</v>
      </c>
      <c r="R196" s="15">
        <v>17</v>
      </c>
      <c r="S196" s="15">
        <v>23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8">
        <v>26.744</v>
      </c>
      <c r="AF196" s="15" t="s">
        <v>85</v>
      </c>
    </row>
    <row r="197" spans="1:32" ht="15" x14ac:dyDescent="0.25">
      <c r="A197" s="16" t="s">
        <v>40</v>
      </c>
      <c r="B197" s="16" t="s">
        <v>42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</row>
    <row r="198" spans="1:32" ht="15" hidden="1" x14ac:dyDescent="0.25">
      <c r="A198" s="16" t="s">
        <v>40</v>
      </c>
      <c r="B198" s="16" t="s">
        <v>43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</row>
    <row r="199" spans="1:32" ht="15" hidden="1" x14ac:dyDescent="0.25">
      <c r="A199" s="16" t="s">
        <v>40</v>
      </c>
      <c r="B199" s="16" t="s">
        <v>44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17">
        <v>0</v>
      </c>
    </row>
    <row r="200" spans="1:32" ht="15" hidden="1" x14ac:dyDescent="0.25">
      <c r="A200" s="16" t="s">
        <v>40</v>
      </c>
      <c r="B200" s="16" t="s">
        <v>45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</row>
    <row r="201" spans="1:32" ht="15" hidden="1" x14ac:dyDescent="0.25">
      <c r="A201" s="16" t="s">
        <v>40</v>
      </c>
      <c r="B201" s="16" t="s">
        <v>46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  <c r="AE201" s="17">
        <v>0</v>
      </c>
      <c r="AF201" s="17">
        <v>0</v>
      </c>
    </row>
    <row r="202" spans="1:32" ht="15" hidden="1" x14ac:dyDescent="0.25">
      <c r="A202" s="16" t="s">
        <v>40</v>
      </c>
      <c r="B202" s="16" t="s">
        <v>47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</row>
    <row r="203" spans="1:32" ht="15" x14ac:dyDescent="0.25">
      <c r="A203" s="16" t="s">
        <v>41</v>
      </c>
      <c r="B203" s="16" t="s">
        <v>42</v>
      </c>
      <c r="C203" s="17" t="s">
        <v>85</v>
      </c>
      <c r="D203" s="17" t="s">
        <v>85</v>
      </c>
      <c r="E203" s="17" t="s">
        <v>85</v>
      </c>
      <c r="F203" s="17" t="s">
        <v>85</v>
      </c>
      <c r="G203" s="17" t="s">
        <v>85</v>
      </c>
      <c r="H203" s="17" t="s">
        <v>85</v>
      </c>
      <c r="I203" s="17" t="s">
        <v>85</v>
      </c>
      <c r="J203" s="17" t="s">
        <v>85</v>
      </c>
      <c r="K203" s="17" t="s">
        <v>85</v>
      </c>
      <c r="L203" s="17" t="s">
        <v>85</v>
      </c>
      <c r="M203" s="17" t="s">
        <v>85</v>
      </c>
      <c r="N203" s="17" t="s">
        <v>85</v>
      </c>
      <c r="O203" s="17" t="s">
        <v>85</v>
      </c>
      <c r="P203" s="17" t="s">
        <v>85</v>
      </c>
      <c r="Q203" s="17" t="s">
        <v>85</v>
      </c>
      <c r="R203" s="17" t="s">
        <v>85</v>
      </c>
      <c r="S203" s="17" t="s">
        <v>85</v>
      </c>
      <c r="T203" s="17" t="s">
        <v>85</v>
      </c>
      <c r="U203" s="17" t="s">
        <v>85</v>
      </c>
      <c r="V203" s="17" t="s">
        <v>85</v>
      </c>
      <c r="W203" s="17" t="s">
        <v>85</v>
      </c>
      <c r="X203" s="17" t="s">
        <v>85</v>
      </c>
      <c r="Y203" s="17" t="s">
        <v>85</v>
      </c>
      <c r="Z203" s="17" t="s">
        <v>85</v>
      </c>
      <c r="AA203" s="17">
        <v>0</v>
      </c>
      <c r="AB203" s="17">
        <v>0</v>
      </c>
      <c r="AC203" s="17">
        <v>0</v>
      </c>
      <c r="AD203" s="17">
        <v>0</v>
      </c>
      <c r="AE203" s="17">
        <v>0</v>
      </c>
      <c r="AF203" s="17" t="s">
        <v>85</v>
      </c>
    </row>
    <row r="204" spans="1:32" ht="15" hidden="1" x14ac:dyDescent="0.25">
      <c r="A204" s="16" t="s">
        <v>41</v>
      </c>
      <c r="B204" s="16" t="s">
        <v>43</v>
      </c>
      <c r="C204" s="15" t="s">
        <v>85</v>
      </c>
      <c r="D204" s="15" t="s">
        <v>85</v>
      </c>
      <c r="E204" s="15" t="s">
        <v>85</v>
      </c>
      <c r="F204" s="15" t="s">
        <v>85</v>
      </c>
      <c r="G204" s="15" t="s">
        <v>85</v>
      </c>
      <c r="H204" s="15" t="s">
        <v>85</v>
      </c>
      <c r="I204" s="15" t="s">
        <v>85</v>
      </c>
      <c r="J204" s="15" t="s">
        <v>85</v>
      </c>
      <c r="K204" s="15" t="s">
        <v>85</v>
      </c>
      <c r="L204" s="15" t="s">
        <v>85</v>
      </c>
      <c r="M204" s="15" t="s">
        <v>85</v>
      </c>
      <c r="N204" s="15" t="s">
        <v>85</v>
      </c>
      <c r="O204" s="15" t="s">
        <v>85</v>
      </c>
      <c r="P204" s="15" t="s">
        <v>85</v>
      </c>
      <c r="Q204" s="15" t="s">
        <v>85</v>
      </c>
      <c r="R204" s="15" t="s">
        <v>85</v>
      </c>
      <c r="S204" s="15" t="s">
        <v>85</v>
      </c>
      <c r="T204" s="15" t="s">
        <v>85</v>
      </c>
      <c r="U204" s="15" t="s">
        <v>85</v>
      </c>
      <c r="V204" s="15" t="s">
        <v>85</v>
      </c>
      <c r="W204" s="15" t="s">
        <v>85</v>
      </c>
      <c r="X204" s="15" t="s">
        <v>85</v>
      </c>
      <c r="Y204" s="15" t="s">
        <v>85</v>
      </c>
      <c r="Z204" s="15" t="s">
        <v>85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 t="s">
        <v>85</v>
      </c>
    </row>
    <row r="205" spans="1:32" ht="15" hidden="1" x14ac:dyDescent="0.25">
      <c r="A205" s="16" t="s">
        <v>41</v>
      </c>
      <c r="B205" s="16" t="s">
        <v>44</v>
      </c>
      <c r="C205" s="17" t="s">
        <v>85</v>
      </c>
      <c r="D205" s="17" t="s">
        <v>85</v>
      </c>
      <c r="E205" s="17" t="s">
        <v>85</v>
      </c>
      <c r="F205" s="17" t="s">
        <v>85</v>
      </c>
      <c r="G205" s="17" t="s">
        <v>85</v>
      </c>
      <c r="H205" s="17" t="s">
        <v>85</v>
      </c>
      <c r="I205" s="17" t="s">
        <v>85</v>
      </c>
      <c r="J205" s="17" t="s">
        <v>85</v>
      </c>
      <c r="K205" s="17" t="s">
        <v>85</v>
      </c>
      <c r="L205" s="17" t="s">
        <v>85</v>
      </c>
      <c r="M205" s="17" t="s">
        <v>85</v>
      </c>
      <c r="N205" s="17" t="s">
        <v>85</v>
      </c>
      <c r="O205" s="17" t="s">
        <v>85</v>
      </c>
      <c r="P205" s="17" t="s">
        <v>85</v>
      </c>
      <c r="Q205" s="17" t="s">
        <v>85</v>
      </c>
      <c r="R205" s="17" t="s">
        <v>85</v>
      </c>
      <c r="S205" s="17" t="s">
        <v>85</v>
      </c>
      <c r="T205" s="17" t="s">
        <v>85</v>
      </c>
      <c r="U205" s="17" t="s">
        <v>85</v>
      </c>
      <c r="V205" s="17" t="s">
        <v>85</v>
      </c>
      <c r="W205" s="17" t="s">
        <v>85</v>
      </c>
      <c r="X205" s="17" t="s">
        <v>85</v>
      </c>
      <c r="Y205" s="17" t="s">
        <v>85</v>
      </c>
      <c r="Z205" s="17" t="s">
        <v>85</v>
      </c>
      <c r="AA205" s="17">
        <v>0</v>
      </c>
      <c r="AB205" s="17">
        <v>0</v>
      </c>
      <c r="AC205" s="17">
        <v>0</v>
      </c>
      <c r="AD205" s="17">
        <v>0</v>
      </c>
      <c r="AE205" s="17">
        <v>0</v>
      </c>
      <c r="AF205" s="17" t="s">
        <v>85</v>
      </c>
    </row>
    <row r="206" spans="1:32" ht="15" hidden="1" x14ac:dyDescent="0.25">
      <c r="A206" s="16" t="s">
        <v>41</v>
      </c>
      <c r="B206" s="16" t="s">
        <v>45</v>
      </c>
      <c r="C206" s="15" t="s">
        <v>85</v>
      </c>
      <c r="D206" s="15" t="s">
        <v>85</v>
      </c>
      <c r="E206" s="15" t="s">
        <v>85</v>
      </c>
      <c r="F206" s="15" t="s">
        <v>85</v>
      </c>
      <c r="G206" s="15" t="s">
        <v>85</v>
      </c>
      <c r="H206" s="15" t="s">
        <v>85</v>
      </c>
      <c r="I206" s="15" t="s">
        <v>85</v>
      </c>
      <c r="J206" s="15" t="s">
        <v>85</v>
      </c>
      <c r="K206" s="15" t="s">
        <v>85</v>
      </c>
      <c r="L206" s="15" t="s">
        <v>85</v>
      </c>
      <c r="M206" s="15" t="s">
        <v>85</v>
      </c>
      <c r="N206" s="15" t="s">
        <v>85</v>
      </c>
      <c r="O206" s="15" t="s">
        <v>85</v>
      </c>
      <c r="P206" s="15" t="s">
        <v>85</v>
      </c>
      <c r="Q206" s="15" t="s">
        <v>85</v>
      </c>
      <c r="R206" s="15" t="s">
        <v>85</v>
      </c>
      <c r="S206" s="15" t="s">
        <v>85</v>
      </c>
      <c r="T206" s="15" t="s">
        <v>85</v>
      </c>
      <c r="U206" s="15" t="s">
        <v>85</v>
      </c>
      <c r="V206" s="15" t="s">
        <v>85</v>
      </c>
      <c r="W206" s="15" t="s">
        <v>85</v>
      </c>
      <c r="X206" s="15" t="s">
        <v>85</v>
      </c>
      <c r="Y206" s="15" t="s">
        <v>85</v>
      </c>
      <c r="Z206" s="15" t="s">
        <v>85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 t="s">
        <v>85</v>
      </c>
    </row>
    <row r="207" spans="1:32" ht="15" hidden="1" x14ac:dyDescent="0.25">
      <c r="A207" s="16" t="s">
        <v>41</v>
      </c>
      <c r="B207" s="16" t="s">
        <v>46</v>
      </c>
      <c r="C207" s="17" t="s">
        <v>85</v>
      </c>
      <c r="D207" s="17" t="s">
        <v>85</v>
      </c>
      <c r="E207" s="17" t="s">
        <v>85</v>
      </c>
      <c r="F207" s="17" t="s">
        <v>85</v>
      </c>
      <c r="G207" s="17" t="s">
        <v>85</v>
      </c>
      <c r="H207" s="17" t="s">
        <v>85</v>
      </c>
      <c r="I207" s="17" t="s">
        <v>85</v>
      </c>
      <c r="J207" s="17" t="s">
        <v>85</v>
      </c>
      <c r="K207" s="17" t="s">
        <v>85</v>
      </c>
      <c r="L207" s="17" t="s">
        <v>85</v>
      </c>
      <c r="M207" s="17" t="s">
        <v>85</v>
      </c>
      <c r="N207" s="17" t="s">
        <v>85</v>
      </c>
      <c r="O207" s="17" t="s">
        <v>85</v>
      </c>
      <c r="P207" s="17" t="s">
        <v>85</v>
      </c>
      <c r="Q207" s="17" t="s">
        <v>85</v>
      </c>
      <c r="R207" s="17" t="s">
        <v>85</v>
      </c>
      <c r="S207" s="17" t="s">
        <v>85</v>
      </c>
      <c r="T207" s="17" t="s">
        <v>85</v>
      </c>
      <c r="U207" s="17" t="s">
        <v>85</v>
      </c>
      <c r="V207" s="17" t="s">
        <v>85</v>
      </c>
      <c r="W207" s="17" t="s">
        <v>85</v>
      </c>
      <c r="X207" s="17" t="s">
        <v>85</v>
      </c>
      <c r="Y207" s="17" t="s">
        <v>85</v>
      </c>
      <c r="Z207" s="17" t="s">
        <v>85</v>
      </c>
      <c r="AA207" s="17">
        <v>0</v>
      </c>
      <c r="AB207" s="17">
        <v>0</v>
      </c>
      <c r="AC207" s="17">
        <v>0</v>
      </c>
      <c r="AD207" s="17">
        <v>0</v>
      </c>
      <c r="AE207" s="17">
        <v>0</v>
      </c>
      <c r="AF207" s="17" t="s">
        <v>85</v>
      </c>
    </row>
    <row r="208" spans="1:32" ht="15" hidden="1" x14ac:dyDescent="0.25">
      <c r="A208" s="16" t="s">
        <v>41</v>
      </c>
      <c r="B208" s="16" t="s">
        <v>47</v>
      </c>
      <c r="C208" s="15" t="s">
        <v>85</v>
      </c>
      <c r="D208" s="15" t="s">
        <v>85</v>
      </c>
      <c r="E208" s="15" t="s">
        <v>85</v>
      </c>
      <c r="F208" s="15" t="s">
        <v>85</v>
      </c>
      <c r="G208" s="15" t="s">
        <v>85</v>
      </c>
      <c r="H208" s="15" t="s">
        <v>85</v>
      </c>
      <c r="I208" s="15" t="s">
        <v>85</v>
      </c>
      <c r="J208" s="15" t="s">
        <v>85</v>
      </c>
      <c r="K208" s="15" t="s">
        <v>85</v>
      </c>
      <c r="L208" s="15" t="s">
        <v>85</v>
      </c>
      <c r="M208" s="15" t="s">
        <v>85</v>
      </c>
      <c r="N208" s="15" t="s">
        <v>85</v>
      </c>
      <c r="O208" s="15" t="s">
        <v>85</v>
      </c>
      <c r="P208" s="15" t="s">
        <v>85</v>
      </c>
      <c r="Q208" s="15" t="s">
        <v>85</v>
      </c>
      <c r="R208" s="15" t="s">
        <v>85</v>
      </c>
      <c r="S208" s="15" t="s">
        <v>85</v>
      </c>
      <c r="T208" s="15" t="s">
        <v>85</v>
      </c>
      <c r="U208" s="15" t="s">
        <v>85</v>
      </c>
      <c r="V208" s="15" t="s">
        <v>85</v>
      </c>
      <c r="W208" s="15" t="s">
        <v>85</v>
      </c>
      <c r="X208" s="15" t="s">
        <v>85</v>
      </c>
      <c r="Y208" s="15" t="s">
        <v>85</v>
      </c>
      <c r="Z208" s="15" t="s">
        <v>85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 t="s">
        <v>85</v>
      </c>
    </row>
    <row r="210" spans="1:2" ht="15" x14ac:dyDescent="0.25">
      <c r="A210" s="14" t="s">
        <v>86</v>
      </c>
    </row>
    <row r="211" spans="1:2" ht="15" x14ac:dyDescent="0.25">
      <c r="A211" s="14" t="s">
        <v>85</v>
      </c>
      <c r="B211" s="13" t="s">
        <v>87</v>
      </c>
    </row>
  </sheetData>
  <autoFilter ref="A10:AF208">
    <filterColumn colId="1">
      <filters>
        <filter val="Insgesamt"/>
      </filters>
    </filterColumn>
  </autoFilter>
  <mergeCells count="1">
    <mergeCell ref="A9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4"/>
  <sheetViews>
    <sheetView topLeftCell="A176" zoomScale="50" zoomScaleNormal="50" workbookViewId="0">
      <selection activeCell="AB167" sqref="AB167"/>
    </sheetView>
  </sheetViews>
  <sheetFormatPr baseColWidth="10" defaultColWidth="12" defaultRowHeight="18" customHeight="1" x14ac:dyDescent="0.25"/>
  <cols>
    <col min="1" max="1" width="50" style="23" customWidth="1"/>
    <col min="2" max="16384" width="12" style="23"/>
  </cols>
  <sheetData>
    <row r="1" spans="1:34" ht="18" customHeight="1" x14ac:dyDescent="0.25">
      <c r="A1" s="23" t="s">
        <v>133</v>
      </c>
    </row>
    <row r="2" spans="1:34" ht="18" customHeight="1" x14ac:dyDescent="0.25">
      <c r="B2" s="23" t="s">
        <v>109</v>
      </c>
      <c r="C2" s="26">
        <v>1990</v>
      </c>
      <c r="D2" s="26">
        <v>1991</v>
      </c>
      <c r="E2" s="26">
        <v>1992</v>
      </c>
      <c r="F2" s="26">
        <v>1993</v>
      </c>
      <c r="G2" s="26">
        <v>1994</v>
      </c>
      <c r="H2" s="26">
        <v>1995</v>
      </c>
      <c r="I2" s="26">
        <v>1996</v>
      </c>
      <c r="J2" s="26">
        <v>1997</v>
      </c>
      <c r="K2" s="26">
        <v>1998</v>
      </c>
      <c r="L2" s="26">
        <v>1999</v>
      </c>
      <c r="M2" s="26">
        <v>2000</v>
      </c>
      <c r="N2" s="26">
        <v>2001</v>
      </c>
      <c r="O2" s="26">
        <v>2002</v>
      </c>
      <c r="P2" s="26">
        <v>2003</v>
      </c>
      <c r="Q2" s="26">
        <v>2004</v>
      </c>
      <c r="R2" s="26">
        <v>2005</v>
      </c>
      <c r="S2" s="26">
        <v>2006</v>
      </c>
      <c r="T2" s="26">
        <v>2007</v>
      </c>
      <c r="U2" s="26">
        <v>2008</v>
      </c>
      <c r="V2" s="26">
        <v>2009</v>
      </c>
      <c r="W2" s="26">
        <v>2010</v>
      </c>
      <c r="X2" s="26">
        <v>2011</v>
      </c>
      <c r="Y2" s="26">
        <v>2012</v>
      </c>
      <c r="Z2" s="26">
        <v>2013</v>
      </c>
      <c r="AA2" s="26">
        <v>2014</v>
      </c>
      <c r="AB2" s="26">
        <v>2015</v>
      </c>
      <c r="AC2" s="26">
        <v>2016</v>
      </c>
      <c r="AD2" s="26">
        <v>2017</v>
      </c>
      <c r="AE2" s="26">
        <v>2018</v>
      </c>
      <c r="AF2" s="26">
        <v>2019</v>
      </c>
      <c r="AG2" s="23" t="s">
        <v>108</v>
      </c>
      <c r="AH2" s="23" t="s">
        <v>107</v>
      </c>
    </row>
    <row r="3" spans="1:34" ht="18" customHeight="1" x14ac:dyDescent="0.25">
      <c r="A3" s="25" t="s">
        <v>99</v>
      </c>
      <c r="C3" s="24" t="s">
        <v>94</v>
      </c>
      <c r="D3" s="24" t="s">
        <v>94</v>
      </c>
      <c r="E3" s="24" t="s">
        <v>94</v>
      </c>
      <c r="F3" s="24" t="s">
        <v>94</v>
      </c>
      <c r="G3" s="24" t="s">
        <v>94</v>
      </c>
      <c r="H3" s="24" t="s">
        <v>94</v>
      </c>
      <c r="I3" s="24" t="s">
        <v>94</v>
      </c>
      <c r="J3" s="24" t="s">
        <v>94</v>
      </c>
      <c r="K3" s="24" t="s">
        <v>94</v>
      </c>
      <c r="L3" s="24" t="s">
        <v>94</v>
      </c>
      <c r="M3" s="24" t="s">
        <v>94</v>
      </c>
      <c r="N3" s="24" t="s">
        <v>94</v>
      </c>
      <c r="O3" s="24" t="s">
        <v>94</v>
      </c>
      <c r="P3" s="24" t="s">
        <v>94</v>
      </c>
      <c r="Q3" s="24" t="s">
        <v>94</v>
      </c>
      <c r="R3" s="24" t="s">
        <v>94</v>
      </c>
      <c r="S3" s="24" t="s">
        <v>94</v>
      </c>
      <c r="T3" s="24" t="s">
        <v>94</v>
      </c>
      <c r="U3" s="24" t="s">
        <v>94</v>
      </c>
      <c r="V3" s="24" t="s">
        <v>94</v>
      </c>
      <c r="W3" s="24" t="s">
        <v>94</v>
      </c>
      <c r="X3" s="24" t="s">
        <v>94</v>
      </c>
      <c r="Y3" s="24" t="s">
        <v>94</v>
      </c>
      <c r="Z3" s="24" t="s">
        <v>94</v>
      </c>
      <c r="AA3" s="24" t="s">
        <v>94</v>
      </c>
      <c r="AB3" s="24" t="s">
        <v>94</v>
      </c>
      <c r="AC3" s="24" t="s">
        <v>94</v>
      </c>
      <c r="AD3" s="24" t="s">
        <v>94</v>
      </c>
      <c r="AE3" s="24" t="s">
        <v>94</v>
      </c>
      <c r="AF3" s="24" t="s">
        <v>94</v>
      </c>
    </row>
    <row r="4" spans="1:34" ht="18" customHeight="1" x14ac:dyDescent="0.25">
      <c r="A4" s="25" t="s">
        <v>95</v>
      </c>
      <c r="C4" s="24" t="s">
        <v>94</v>
      </c>
      <c r="D4" s="24" t="s">
        <v>94</v>
      </c>
      <c r="E4" s="24" t="s">
        <v>94</v>
      </c>
      <c r="F4" s="24" t="s">
        <v>94</v>
      </c>
      <c r="G4" s="24" t="s">
        <v>94</v>
      </c>
      <c r="H4" s="24" t="s">
        <v>94</v>
      </c>
      <c r="I4" s="24" t="s">
        <v>94</v>
      </c>
      <c r="J4" s="24" t="s">
        <v>94</v>
      </c>
      <c r="K4" s="24" t="s">
        <v>94</v>
      </c>
      <c r="L4" s="24" t="s">
        <v>94</v>
      </c>
      <c r="M4" s="24" t="s">
        <v>94</v>
      </c>
      <c r="N4" s="24" t="s">
        <v>94</v>
      </c>
      <c r="O4" s="24" t="s">
        <v>94</v>
      </c>
      <c r="P4" s="24" t="s">
        <v>94</v>
      </c>
      <c r="Q4" s="24" t="s">
        <v>94</v>
      </c>
      <c r="R4" s="24" t="s">
        <v>94</v>
      </c>
      <c r="S4" s="24" t="s">
        <v>94</v>
      </c>
      <c r="T4" s="24" t="s">
        <v>94</v>
      </c>
      <c r="U4" s="24" t="s">
        <v>94</v>
      </c>
      <c r="V4" s="24" t="s">
        <v>94</v>
      </c>
      <c r="W4" s="24" t="s">
        <v>94</v>
      </c>
      <c r="X4" s="24" t="s">
        <v>94</v>
      </c>
      <c r="Y4" s="24" t="s">
        <v>94</v>
      </c>
      <c r="Z4" s="24" t="s">
        <v>94</v>
      </c>
      <c r="AA4" s="24" t="s">
        <v>94</v>
      </c>
      <c r="AB4" s="24" t="s">
        <v>94</v>
      </c>
      <c r="AC4" s="24" t="s">
        <v>94</v>
      </c>
      <c r="AD4" s="24" t="s">
        <v>94</v>
      </c>
      <c r="AE4" s="24" t="s">
        <v>94</v>
      </c>
      <c r="AF4" s="24" t="s">
        <v>94</v>
      </c>
    </row>
    <row r="5" spans="1:34" ht="18" customHeight="1" x14ac:dyDescent="0.25">
      <c r="A5" s="25" t="s">
        <v>105</v>
      </c>
      <c r="C5" s="24" t="s">
        <v>94</v>
      </c>
      <c r="D5" s="24" t="s">
        <v>94</v>
      </c>
      <c r="E5" s="24" t="s">
        <v>94</v>
      </c>
      <c r="F5" s="24" t="s">
        <v>94</v>
      </c>
      <c r="G5" s="24" t="s">
        <v>94</v>
      </c>
      <c r="H5" s="24" t="s">
        <v>94</v>
      </c>
      <c r="I5" s="24" t="s">
        <v>94</v>
      </c>
      <c r="J5" s="24" t="s">
        <v>94</v>
      </c>
      <c r="K5" s="24" t="s">
        <v>94</v>
      </c>
      <c r="L5" s="24" t="s">
        <v>94</v>
      </c>
      <c r="M5" s="24" t="s">
        <v>94</v>
      </c>
      <c r="N5" s="24" t="s">
        <v>94</v>
      </c>
      <c r="O5" s="24" t="s">
        <v>94</v>
      </c>
      <c r="P5" s="24" t="s">
        <v>94</v>
      </c>
      <c r="Q5" s="24" t="s">
        <v>94</v>
      </c>
      <c r="R5" s="24" t="s">
        <v>94</v>
      </c>
      <c r="S5" s="24" t="s">
        <v>94</v>
      </c>
      <c r="T5" s="24" t="s">
        <v>94</v>
      </c>
      <c r="U5" s="24" t="s">
        <v>94</v>
      </c>
      <c r="V5" s="24" t="s">
        <v>94</v>
      </c>
      <c r="W5" s="24" t="s">
        <v>94</v>
      </c>
      <c r="X5" s="24" t="s">
        <v>94</v>
      </c>
      <c r="Y5" s="24" t="s">
        <v>94</v>
      </c>
      <c r="Z5" s="24" t="s">
        <v>94</v>
      </c>
      <c r="AA5" s="24" t="s">
        <v>94</v>
      </c>
      <c r="AB5" s="24" t="s">
        <v>94</v>
      </c>
      <c r="AC5" s="24" t="s">
        <v>94</v>
      </c>
      <c r="AD5" s="24" t="s">
        <v>94</v>
      </c>
      <c r="AE5" s="24" t="s">
        <v>94</v>
      </c>
      <c r="AF5" s="24" t="s">
        <v>94</v>
      </c>
    </row>
    <row r="6" spans="1:34" ht="18" customHeight="1" x14ac:dyDescent="0.25">
      <c r="A6" s="25" t="s">
        <v>97</v>
      </c>
      <c r="C6" s="24" t="s">
        <v>94</v>
      </c>
      <c r="D6" s="24" t="s">
        <v>94</v>
      </c>
      <c r="E6" s="24" t="s">
        <v>94</v>
      </c>
      <c r="F6" s="24" t="s">
        <v>94</v>
      </c>
      <c r="G6" s="24" t="s">
        <v>94</v>
      </c>
      <c r="H6" s="24" t="s">
        <v>94</v>
      </c>
      <c r="I6" s="24" t="s">
        <v>94</v>
      </c>
      <c r="J6" s="24" t="s">
        <v>94</v>
      </c>
      <c r="K6" s="24" t="s">
        <v>94</v>
      </c>
      <c r="L6" s="24" t="s">
        <v>94</v>
      </c>
      <c r="M6" s="24" t="s">
        <v>94</v>
      </c>
      <c r="N6" s="24" t="s">
        <v>94</v>
      </c>
      <c r="O6" s="24" t="s">
        <v>94</v>
      </c>
      <c r="P6" s="24" t="s">
        <v>94</v>
      </c>
      <c r="Q6" s="24" t="s">
        <v>94</v>
      </c>
      <c r="R6" s="24" t="s">
        <v>94</v>
      </c>
      <c r="S6" s="24" t="s">
        <v>94</v>
      </c>
      <c r="T6" s="24" t="s">
        <v>94</v>
      </c>
      <c r="U6" s="24" t="s">
        <v>94</v>
      </c>
      <c r="V6" s="24" t="s">
        <v>94</v>
      </c>
      <c r="W6" s="24" t="s">
        <v>94</v>
      </c>
      <c r="X6" s="24" t="s">
        <v>94</v>
      </c>
      <c r="Y6" s="24" t="s">
        <v>94</v>
      </c>
      <c r="Z6" s="24" t="s">
        <v>94</v>
      </c>
      <c r="AA6" s="24" t="s">
        <v>94</v>
      </c>
      <c r="AB6" s="24" t="s">
        <v>94</v>
      </c>
      <c r="AC6" s="24" t="s">
        <v>94</v>
      </c>
      <c r="AD6" s="24" t="s">
        <v>94</v>
      </c>
      <c r="AE6" s="24" t="s">
        <v>94</v>
      </c>
      <c r="AF6" s="24" t="s">
        <v>94</v>
      </c>
    </row>
    <row r="7" spans="1:34" ht="18" customHeight="1" x14ac:dyDescent="0.25">
      <c r="A7" s="25" t="s">
        <v>103</v>
      </c>
      <c r="C7" s="24" t="s">
        <v>94</v>
      </c>
      <c r="D7" s="24" t="s">
        <v>94</v>
      </c>
      <c r="E7" s="24" t="s">
        <v>94</v>
      </c>
      <c r="F7" s="24" t="s">
        <v>94</v>
      </c>
      <c r="G7" s="24" t="s">
        <v>94</v>
      </c>
      <c r="H7" s="24" t="s">
        <v>94</v>
      </c>
      <c r="I7" s="24" t="s">
        <v>94</v>
      </c>
      <c r="J7" s="24" t="s">
        <v>94</v>
      </c>
      <c r="K7" s="24" t="s">
        <v>94</v>
      </c>
      <c r="L7" s="24" t="s">
        <v>94</v>
      </c>
      <c r="M7" s="24" t="s">
        <v>94</v>
      </c>
      <c r="N7" s="24" t="s">
        <v>94</v>
      </c>
      <c r="O7" s="24" t="s">
        <v>94</v>
      </c>
      <c r="P7" s="24" t="s">
        <v>94</v>
      </c>
      <c r="Q7" s="24" t="s">
        <v>94</v>
      </c>
      <c r="R7" s="24" t="s">
        <v>94</v>
      </c>
      <c r="S7" s="24" t="s">
        <v>94</v>
      </c>
      <c r="T7" s="24" t="s">
        <v>94</v>
      </c>
      <c r="U7" s="24" t="s">
        <v>94</v>
      </c>
      <c r="V7" s="24" t="s">
        <v>94</v>
      </c>
      <c r="W7" s="24" t="s">
        <v>94</v>
      </c>
      <c r="X7" s="24" t="s">
        <v>94</v>
      </c>
      <c r="Y7" s="24" t="s">
        <v>94</v>
      </c>
      <c r="Z7" s="24" t="s">
        <v>94</v>
      </c>
      <c r="AA7" s="24" t="s">
        <v>94</v>
      </c>
      <c r="AB7" s="24" t="s">
        <v>94</v>
      </c>
      <c r="AC7" s="24" t="s">
        <v>94</v>
      </c>
      <c r="AD7" s="24" t="s">
        <v>94</v>
      </c>
      <c r="AE7" s="24" t="s">
        <v>94</v>
      </c>
      <c r="AF7" s="24" t="s">
        <v>94</v>
      </c>
    </row>
    <row r="8" spans="1:34" ht="18" customHeight="1" x14ac:dyDescent="0.25">
      <c r="A8" s="25" t="s">
        <v>101</v>
      </c>
      <c r="C8" s="24" t="s">
        <v>94</v>
      </c>
      <c r="D8" s="24" t="s">
        <v>94</v>
      </c>
      <c r="E8" s="24" t="s">
        <v>94</v>
      </c>
      <c r="F8" s="24" t="s">
        <v>94</v>
      </c>
      <c r="G8" s="24" t="s">
        <v>94</v>
      </c>
      <c r="H8" s="24" t="s">
        <v>94</v>
      </c>
      <c r="I8" s="24" t="s">
        <v>94</v>
      </c>
      <c r="J8" s="24" t="s">
        <v>94</v>
      </c>
      <c r="K8" s="24" t="s">
        <v>94</v>
      </c>
      <c r="L8" s="24" t="s">
        <v>94</v>
      </c>
      <c r="M8" s="24" t="s">
        <v>94</v>
      </c>
      <c r="N8" s="24" t="s">
        <v>94</v>
      </c>
      <c r="O8" s="24" t="s">
        <v>94</v>
      </c>
      <c r="P8" s="24" t="s">
        <v>94</v>
      </c>
      <c r="Q8" s="24" t="s">
        <v>94</v>
      </c>
      <c r="R8" s="24" t="s">
        <v>94</v>
      </c>
      <c r="S8" s="24" t="s">
        <v>94</v>
      </c>
      <c r="T8" s="24" t="s">
        <v>94</v>
      </c>
      <c r="U8" s="24" t="s">
        <v>94</v>
      </c>
      <c r="V8" s="24" t="s">
        <v>94</v>
      </c>
      <c r="W8" s="24" t="s">
        <v>94</v>
      </c>
      <c r="X8" s="24" t="s">
        <v>94</v>
      </c>
      <c r="Y8" s="24" t="s">
        <v>94</v>
      </c>
      <c r="Z8" s="24" t="s">
        <v>94</v>
      </c>
      <c r="AA8" s="24" t="s">
        <v>94</v>
      </c>
      <c r="AB8" s="24" t="s">
        <v>94</v>
      </c>
      <c r="AC8" s="24" t="s">
        <v>94</v>
      </c>
      <c r="AD8" s="24" t="s">
        <v>94</v>
      </c>
      <c r="AE8" s="24" t="s">
        <v>94</v>
      </c>
      <c r="AF8" s="24" t="s">
        <v>94</v>
      </c>
    </row>
    <row r="10" spans="1:34" ht="18" customHeight="1" x14ac:dyDescent="0.25">
      <c r="A10" s="23" t="s">
        <v>135</v>
      </c>
    </row>
    <row r="11" spans="1:34" ht="18" customHeight="1" x14ac:dyDescent="0.25">
      <c r="B11" s="23" t="s">
        <v>109</v>
      </c>
      <c r="C11" s="26">
        <v>1990</v>
      </c>
      <c r="D11" s="26">
        <v>1991</v>
      </c>
      <c r="E11" s="26">
        <v>1992</v>
      </c>
      <c r="F11" s="26">
        <v>1993</v>
      </c>
      <c r="G11" s="26">
        <v>1994</v>
      </c>
      <c r="H11" s="26">
        <v>1995</v>
      </c>
      <c r="I11" s="26">
        <v>1996</v>
      </c>
      <c r="J11" s="26">
        <v>1997</v>
      </c>
      <c r="K11" s="26">
        <v>1998</v>
      </c>
      <c r="L11" s="26">
        <v>1999</v>
      </c>
      <c r="M11" s="26">
        <v>2000</v>
      </c>
      <c r="N11" s="26">
        <v>2001</v>
      </c>
      <c r="O11" s="26">
        <v>2002</v>
      </c>
      <c r="P11" s="26">
        <v>2003</v>
      </c>
      <c r="Q11" s="26">
        <v>2004</v>
      </c>
      <c r="R11" s="26">
        <v>2005</v>
      </c>
      <c r="S11" s="26">
        <v>2006</v>
      </c>
      <c r="T11" s="26">
        <v>2007</v>
      </c>
      <c r="U11" s="26">
        <v>2008</v>
      </c>
      <c r="V11" s="26">
        <v>2009</v>
      </c>
      <c r="W11" s="26">
        <v>2010</v>
      </c>
      <c r="X11" s="26">
        <v>2011</v>
      </c>
      <c r="Y11" s="26">
        <v>2012</v>
      </c>
      <c r="Z11" s="26">
        <v>2013</v>
      </c>
      <c r="AA11" s="26">
        <v>2014</v>
      </c>
      <c r="AB11" s="26">
        <v>2015</v>
      </c>
      <c r="AC11" s="26">
        <v>2016</v>
      </c>
      <c r="AD11" s="26">
        <v>2017</v>
      </c>
      <c r="AE11" s="26">
        <v>2018</v>
      </c>
      <c r="AF11" s="26">
        <v>2019</v>
      </c>
      <c r="AG11" s="23" t="s">
        <v>108</v>
      </c>
      <c r="AH11" s="23" t="s">
        <v>107</v>
      </c>
    </row>
    <row r="12" spans="1:34" ht="18" customHeight="1" x14ac:dyDescent="0.25">
      <c r="A12" s="25" t="s">
        <v>99</v>
      </c>
      <c r="C12" s="24" t="s">
        <v>94</v>
      </c>
      <c r="D12" s="24" t="s">
        <v>94</v>
      </c>
      <c r="E12" s="24" t="s">
        <v>94</v>
      </c>
      <c r="F12" s="24" t="s">
        <v>94</v>
      </c>
      <c r="G12" s="24" t="s">
        <v>94</v>
      </c>
      <c r="H12" s="24" t="s">
        <v>94</v>
      </c>
      <c r="I12" s="24" t="s">
        <v>94</v>
      </c>
      <c r="J12" s="24" t="s">
        <v>94</v>
      </c>
      <c r="K12" s="24" t="s">
        <v>94</v>
      </c>
      <c r="L12" s="24" t="s">
        <v>94</v>
      </c>
      <c r="M12" s="24" t="s">
        <v>94</v>
      </c>
      <c r="N12" s="24" t="s">
        <v>94</v>
      </c>
      <c r="O12" s="24" t="s">
        <v>94</v>
      </c>
      <c r="P12" s="24" t="s">
        <v>94</v>
      </c>
      <c r="Q12" s="24" t="s">
        <v>94</v>
      </c>
      <c r="R12" s="24" t="s">
        <v>94</v>
      </c>
      <c r="S12" s="24" t="s">
        <v>94</v>
      </c>
      <c r="T12" s="24" t="s">
        <v>94</v>
      </c>
      <c r="U12" s="24" t="s">
        <v>94</v>
      </c>
      <c r="V12" s="24" t="s">
        <v>94</v>
      </c>
      <c r="W12" s="24" t="s">
        <v>94</v>
      </c>
      <c r="X12" s="24" t="s">
        <v>94</v>
      </c>
      <c r="Y12" s="24" t="s">
        <v>94</v>
      </c>
      <c r="Z12" s="24" t="s">
        <v>94</v>
      </c>
      <c r="AA12" s="24" t="s">
        <v>94</v>
      </c>
      <c r="AB12" s="24" t="s">
        <v>94</v>
      </c>
      <c r="AC12" s="24" t="s">
        <v>94</v>
      </c>
      <c r="AD12" s="24" t="s">
        <v>94</v>
      </c>
      <c r="AE12" s="24" t="s">
        <v>94</v>
      </c>
      <c r="AF12" s="24" t="s">
        <v>94</v>
      </c>
    </row>
    <row r="13" spans="1:34" ht="18" customHeight="1" x14ac:dyDescent="0.25">
      <c r="A13" s="25" t="s">
        <v>95</v>
      </c>
      <c r="C13" s="24" t="s">
        <v>94</v>
      </c>
      <c r="D13" s="24" t="s">
        <v>94</v>
      </c>
      <c r="E13" s="24" t="s">
        <v>94</v>
      </c>
      <c r="F13" s="24" t="s">
        <v>94</v>
      </c>
      <c r="G13" s="24" t="s">
        <v>94</v>
      </c>
      <c r="H13" s="24" t="s">
        <v>94</v>
      </c>
      <c r="I13" s="24" t="s">
        <v>94</v>
      </c>
      <c r="J13" s="24" t="s">
        <v>94</v>
      </c>
      <c r="K13" s="24" t="s">
        <v>94</v>
      </c>
      <c r="L13" s="24" t="s">
        <v>94</v>
      </c>
      <c r="M13" s="24" t="s">
        <v>94</v>
      </c>
      <c r="N13" s="24" t="s">
        <v>94</v>
      </c>
      <c r="O13" s="24" t="s">
        <v>94</v>
      </c>
      <c r="P13" s="24" t="s">
        <v>94</v>
      </c>
      <c r="Q13" s="24" t="s">
        <v>94</v>
      </c>
      <c r="R13" s="24" t="s">
        <v>94</v>
      </c>
      <c r="S13" s="24" t="s">
        <v>94</v>
      </c>
      <c r="T13" s="24" t="s">
        <v>94</v>
      </c>
      <c r="U13" s="24" t="s">
        <v>94</v>
      </c>
      <c r="V13" s="24" t="s">
        <v>94</v>
      </c>
      <c r="W13" s="24" t="s">
        <v>94</v>
      </c>
      <c r="X13" s="24" t="s">
        <v>94</v>
      </c>
      <c r="Y13" s="24" t="s">
        <v>94</v>
      </c>
      <c r="Z13" s="24" t="s">
        <v>94</v>
      </c>
      <c r="AA13" s="24" t="s">
        <v>94</v>
      </c>
      <c r="AB13" s="24" t="s">
        <v>94</v>
      </c>
      <c r="AC13" s="24" t="s">
        <v>94</v>
      </c>
      <c r="AD13" s="24" t="s">
        <v>94</v>
      </c>
      <c r="AE13" s="24" t="s">
        <v>94</v>
      </c>
      <c r="AF13" s="24" t="s">
        <v>94</v>
      </c>
    </row>
    <row r="14" spans="1:34" ht="18" customHeight="1" x14ac:dyDescent="0.25">
      <c r="A14" s="25" t="s">
        <v>105</v>
      </c>
      <c r="C14" s="24" t="s">
        <v>94</v>
      </c>
      <c r="D14" s="24" t="s">
        <v>94</v>
      </c>
      <c r="E14" s="24" t="s">
        <v>94</v>
      </c>
      <c r="F14" s="24" t="s">
        <v>94</v>
      </c>
      <c r="G14" s="24" t="s">
        <v>94</v>
      </c>
      <c r="H14" s="24" t="s">
        <v>94</v>
      </c>
      <c r="I14" s="24" t="s">
        <v>94</v>
      </c>
      <c r="J14" s="24" t="s">
        <v>94</v>
      </c>
      <c r="K14" s="24" t="s">
        <v>94</v>
      </c>
      <c r="L14" s="24" t="s">
        <v>94</v>
      </c>
      <c r="M14" s="24" t="s">
        <v>94</v>
      </c>
      <c r="N14" s="24" t="s">
        <v>94</v>
      </c>
      <c r="O14" s="24" t="s">
        <v>94</v>
      </c>
      <c r="P14" s="24" t="s">
        <v>94</v>
      </c>
      <c r="Q14" s="24" t="s">
        <v>94</v>
      </c>
      <c r="R14" s="24" t="s">
        <v>94</v>
      </c>
      <c r="S14" s="24" t="s">
        <v>94</v>
      </c>
      <c r="T14" s="24" t="s">
        <v>94</v>
      </c>
      <c r="U14" s="24" t="s">
        <v>94</v>
      </c>
      <c r="V14" s="24" t="s">
        <v>94</v>
      </c>
      <c r="W14" s="24" t="s">
        <v>94</v>
      </c>
      <c r="X14" s="24" t="s">
        <v>94</v>
      </c>
      <c r="Y14" s="24" t="s">
        <v>94</v>
      </c>
      <c r="Z14" s="24" t="s">
        <v>94</v>
      </c>
      <c r="AA14" s="24" t="s">
        <v>94</v>
      </c>
      <c r="AB14" s="24" t="s">
        <v>94</v>
      </c>
      <c r="AC14" s="24" t="s">
        <v>94</v>
      </c>
      <c r="AD14" s="24" t="s">
        <v>94</v>
      </c>
      <c r="AE14" s="24" t="s">
        <v>94</v>
      </c>
      <c r="AF14" s="24" t="s">
        <v>94</v>
      </c>
    </row>
    <row r="15" spans="1:34" ht="18" customHeight="1" x14ac:dyDescent="0.25">
      <c r="A15" s="25" t="s">
        <v>97</v>
      </c>
      <c r="C15" s="24" t="s">
        <v>94</v>
      </c>
      <c r="D15" s="24" t="s">
        <v>94</v>
      </c>
      <c r="E15" s="24" t="s">
        <v>94</v>
      </c>
      <c r="F15" s="24" t="s">
        <v>94</v>
      </c>
      <c r="G15" s="24" t="s">
        <v>94</v>
      </c>
      <c r="H15" s="24" t="s">
        <v>94</v>
      </c>
      <c r="I15" s="24" t="s">
        <v>94</v>
      </c>
      <c r="J15" s="24" t="s">
        <v>94</v>
      </c>
      <c r="K15" s="24" t="s">
        <v>94</v>
      </c>
      <c r="L15" s="24" t="s">
        <v>94</v>
      </c>
      <c r="M15" s="24" t="s">
        <v>94</v>
      </c>
      <c r="N15" s="24" t="s">
        <v>94</v>
      </c>
      <c r="O15" s="24" t="s">
        <v>94</v>
      </c>
      <c r="P15" s="24" t="s">
        <v>94</v>
      </c>
      <c r="Q15" s="24" t="s">
        <v>94</v>
      </c>
      <c r="R15" s="24" t="s">
        <v>94</v>
      </c>
      <c r="S15" s="24" t="s">
        <v>94</v>
      </c>
      <c r="T15" s="24" t="s">
        <v>94</v>
      </c>
      <c r="U15" s="24" t="s">
        <v>94</v>
      </c>
      <c r="V15" s="24" t="s">
        <v>94</v>
      </c>
      <c r="W15" s="24" t="s">
        <v>94</v>
      </c>
      <c r="X15" s="24" t="s">
        <v>94</v>
      </c>
      <c r="Y15" s="24" t="s">
        <v>94</v>
      </c>
      <c r="Z15" s="24" t="s">
        <v>94</v>
      </c>
      <c r="AA15" s="24" t="s">
        <v>94</v>
      </c>
      <c r="AB15" s="24" t="s">
        <v>94</v>
      </c>
      <c r="AC15" s="24" t="s">
        <v>94</v>
      </c>
      <c r="AD15" s="24" t="s">
        <v>94</v>
      </c>
      <c r="AE15" s="24" t="s">
        <v>94</v>
      </c>
      <c r="AF15" s="24" t="s">
        <v>94</v>
      </c>
    </row>
    <row r="16" spans="1:34" ht="18" customHeight="1" x14ac:dyDescent="0.25">
      <c r="A16" s="25" t="s">
        <v>103</v>
      </c>
      <c r="C16" s="24" t="s">
        <v>94</v>
      </c>
      <c r="D16" s="24" t="s">
        <v>94</v>
      </c>
      <c r="E16" s="24" t="s">
        <v>94</v>
      </c>
      <c r="F16" s="24" t="s">
        <v>94</v>
      </c>
      <c r="G16" s="24" t="s">
        <v>94</v>
      </c>
      <c r="H16" s="24" t="s">
        <v>94</v>
      </c>
      <c r="I16" s="24" t="s">
        <v>94</v>
      </c>
      <c r="J16" s="24" t="s">
        <v>94</v>
      </c>
      <c r="K16" s="24" t="s">
        <v>94</v>
      </c>
      <c r="L16" s="24" t="s">
        <v>94</v>
      </c>
      <c r="M16" s="24" t="s">
        <v>94</v>
      </c>
      <c r="N16" s="24" t="s">
        <v>94</v>
      </c>
      <c r="O16" s="24" t="s">
        <v>94</v>
      </c>
      <c r="P16" s="24" t="s">
        <v>94</v>
      </c>
      <c r="Q16" s="24" t="s">
        <v>94</v>
      </c>
      <c r="R16" s="24" t="s">
        <v>94</v>
      </c>
      <c r="S16" s="24" t="s">
        <v>94</v>
      </c>
      <c r="T16" s="24" t="s">
        <v>94</v>
      </c>
      <c r="U16" s="24" t="s">
        <v>94</v>
      </c>
      <c r="V16" s="24" t="s">
        <v>94</v>
      </c>
      <c r="W16" s="24" t="s">
        <v>94</v>
      </c>
      <c r="X16" s="24" t="s">
        <v>94</v>
      </c>
      <c r="Y16" s="24" t="s">
        <v>94</v>
      </c>
      <c r="Z16" s="24" t="s">
        <v>94</v>
      </c>
      <c r="AA16" s="24" t="s">
        <v>94</v>
      </c>
      <c r="AB16" s="24" t="s">
        <v>94</v>
      </c>
      <c r="AC16" s="24" t="s">
        <v>94</v>
      </c>
      <c r="AD16" s="24" t="s">
        <v>94</v>
      </c>
      <c r="AE16" s="24" t="s">
        <v>94</v>
      </c>
      <c r="AF16" s="24" t="s">
        <v>94</v>
      </c>
    </row>
    <row r="17" spans="1:34" ht="18" customHeight="1" x14ac:dyDescent="0.25">
      <c r="A17" s="25" t="s">
        <v>101</v>
      </c>
      <c r="C17" s="24" t="s">
        <v>94</v>
      </c>
      <c r="D17" s="24" t="s">
        <v>94</v>
      </c>
      <c r="E17" s="24" t="s">
        <v>94</v>
      </c>
      <c r="F17" s="24" t="s">
        <v>94</v>
      </c>
      <c r="G17" s="24" t="s">
        <v>94</v>
      </c>
      <c r="H17" s="24" t="s">
        <v>94</v>
      </c>
      <c r="I17" s="24" t="s">
        <v>94</v>
      </c>
      <c r="J17" s="24" t="s">
        <v>94</v>
      </c>
      <c r="K17" s="24" t="s">
        <v>94</v>
      </c>
      <c r="L17" s="24" t="s">
        <v>94</v>
      </c>
      <c r="M17" s="24" t="s">
        <v>94</v>
      </c>
      <c r="N17" s="24" t="s">
        <v>94</v>
      </c>
      <c r="O17" s="24" t="s">
        <v>94</v>
      </c>
      <c r="P17" s="24" t="s">
        <v>94</v>
      </c>
      <c r="Q17" s="24" t="s">
        <v>94</v>
      </c>
      <c r="R17" s="24" t="s">
        <v>94</v>
      </c>
      <c r="S17" s="24" t="s">
        <v>94</v>
      </c>
      <c r="T17" s="24" t="s">
        <v>94</v>
      </c>
      <c r="U17" s="24" t="s">
        <v>94</v>
      </c>
      <c r="V17" s="24" t="s">
        <v>94</v>
      </c>
      <c r="W17" s="24" t="s">
        <v>94</v>
      </c>
      <c r="X17" s="24" t="s">
        <v>94</v>
      </c>
      <c r="Y17" s="24" t="s">
        <v>94</v>
      </c>
      <c r="Z17" s="24" t="s">
        <v>94</v>
      </c>
      <c r="AA17" s="24" t="s">
        <v>94</v>
      </c>
      <c r="AB17" s="24" t="s">
        <v>94</v>
      </c>
      <c r="AC17" s="24" t="s">
        <v>94</v>
      </c>
      <c r="AD17" s="24" t="s">
        <v>94</v>
      </c>
      <c r="AE17" s="24" t="s">
        <v>94</v>
      </c>
      <c r="AF17" s="24" t="s">
        <v>94</v>
      </c>
    </row>
    <row r="19" spans="1:34" ht="18" customHeight="1" x14ac:dyDescent="0.25">
      <c r="A19" s="23" t="s">
        <v>136</v>
      </c>
    </row>
    <row r="20" spans="1:34" ht="18" customHeight="1" x14ac:dyDescent="0.25">
      <c r="B20" s="23" t="s">
        <v>109</v>
      </c>
      <c r="C20" s="26">
        <v>1990</v>
      </c>
      <c r="D20" s="26">
        <v>1991</v>
      </c>
      <c r="E20" s="26">
        <v>1992</v>
      </c>
      <c r="F20" s="26">
        <v>1993</v>
      </c>
      <c r="G20" s="26">
        <v>1994</v>
      </c>
      <c r="H20" s="26">
        <v>1995</v>
      </c>
      <c r="I20" s="26">
        <v>1996</v>
      </c>
      <c r="J20" s="26">
        <v>1997</v>
      </c>
      <c r="K20" s="26">
        <v>1998</v>
      </c>
      <c r="L20" s="26">
        <v>1999</v>
      </c>
      <c r="M20" s="26">
        <v>2000</v>
      </c>
      <c r="N20" s="26">
        <v>2001</v>
      </c>
      <c r="O20" s="26">
        <v>2002</v>
      </c>
      <c r="P20" s="26">
        <v>2003</v>
      </c>
      <c r="Q20" s="26">
        <v>2004</v>
      </c>
      <c r="R20" s="26">
        <v>2005</v>
      </c>
      <c r="S20" s="26">
        <v>2006</v>
      </c>
      <c r="T20" s="26">
        <v>2007</v>
      </c>
      <c r="U20" s="26">
        <v>2008</v>
      </c>
      <c r="V20" s="26">
        <v>2009</v>
      </c>
      <c r="W20" s="26">
        <v>2010</v>
      </c>
      <c r="X20" s="26">
        <v>2011</v>
      </c>
      <c r="Y20" s="26">
        <v>2012</v>
      </c>
      <c r="Z20" s="26">
        <v>2013</v>
      </c>
      <c r="AA20" s="26">
        <v>2014</v>
      </c>
      <c r="AB20" s="26">
        <v>2015</v>
      </c>
      <c r="AC20" s="26">
        <v>2016</v>
      </c>
      <c r="AD20" s="26">
        <v>2017</v>
      </c>
      <c r="AE20" s="26">
        <v>2018</v>
      </c>
      <c r="AF20" s="26">
        <v>2019</v>
      </c>
      <c r="AG20" s="23" t="s">
        <v>108</v>
      </c>
      <c r="AH20" s="23" t="s">
        <v>107</v>
      </c>
    </row>
    <row r="21" spans="1:34" ht="18" customHeight="1" x14ac:dyDescent="0.25">
      <c r="A21" s="25" t="s">
        <v>99</v>
      </c>
      <c r="C21" s="24" t="s">
        <v>94</v>
      </c>
      <c r="D21" s="24" t="s">
        <v>94</v>
      </c>
      <c r="E21" s="24" t="s">
        <v>94</v>
      </c>
      <c r="F21" s="24" t="s">
        <v>94</v>
      </c>
      <c r="G21" s="24" t="s">
        <v>94</v>
      </c>
      <c r="H21" s="24" t="s">
        <v>94</v>
      </c>
      <c r="I21" s="24" t="s">
        <v>94</v>
      </c>
      <c r="J21" s="24" t="s">
        <v>94</v>
      </c>
      <c r="K21" s="24" t="s">
        <v>94</v>
      </c>
      <c r="L21" s="24" t="s">
        <v>94</v>
      </c>
      <c r="M21" s="24" t="s">
        <v>94</v>
      </c>
      <c r="N21" s="24" t="s">
        <v>94</v>
      </c>
      <c r="O21" s="24" t="s">
        <v>94</v>
      </c>
      <c r="P21" s="24" t="s">
        <v>94</v>
      </c>
      <c r="Q21" s="24" t="s">
        <v>94</v>
      </c>
      <c r="R21" s="24" t="s">
        <v>94</v>
      </c>
      <c r="S21" s="24" t="s">
        <v>94</v>
      </c>
      <c r="T21" s="24" t="s">
        <v>94</v>
      </c>
      <c r="U21" s="24" t="s">
        <v>94</v>
      </c>
      <c r="V21" s="24" t="s">
        <v>94</v>
      </c>
      <c r="W21" s="24" t="s">
        <v>94</v>
      </c>
      <c r="X21" s="24" t="s">
        <v>94</v>
      </c>
      <c r="Y21" s="24" t="s">
        <v>94</v>
      </c>
      <c r="Z21" s="24" t="s">
        <v>94</v>
      </c>
      <c r="AA21" s="24" t="s">
        <v>94</v>
      </c>
      <c r="AB21" s="24" t="s">
        <v>94</v>
      </c>
      <c r="AC21" s="24" t="s">
        <v>94</v>
      </c>
      <c r="AD21" s="24" t="s">
        <v>94</v>
      </c>
      <c r="AE21" s="24" t="s">
        <v>94</v>
      </c>
      <c r="AF21" s="24" t="s">
        <v>94</v>
      </c>
    </row>
    <row r="22" spans="1:34" ht="18" customHeight="1" x14ac:dyDescent="0.25">
      <c r="A22" s="25" t="s">
        <v>95</v>
      </c>
      <c r="C22" s="24" t="s">
        <v>94</v>
      </c>
      <c r="D22" s="24" t="s">
        <v>94</v>
      </c>
      <c r="E22" s="24" t="s">
        <v>94</v>
      </c>
      <c r="F22" s="24" t="s">
        <v>94</v>
      </c>
      <c r="G22" s="24" t="s">
        <v>94</v>
      </c>
      <c r="H22" s="24" t="s">
        <v>94</v>
      </c>
      <c r="I22" s="24" t="s">
        <v>94</v>
      </c>
      <c r="J22" s="24" t="s">
        <v>94</v>
      </c>
      <c r="K22" s="24" t="s">
        <v>94</v>
      </c>
      <c r="L22" s="24" t="s">
        <v>94</v>
      </c>
      <c r="M22" s="24" t="s">
        <v>94</v>
      </c>
      <c r="N22" s="24" t="s">
        <v>94</v>
      </c>
      <c r="O22" s="24" t="s">
        <v>94</v>
      </c>
      <c r="P22" s="24" t="s">
        <v>94</v>
      </c>
      <c r="Q22" s="24" t="s">
        <v>94</v>
      </c>
      <c r="R22" s="24" t="s">
        <v>94</v>
      </c>
      <c r="S22" s="24" t="s">
        <v>94</v>
      </c>
      <c r="T22" s="24" t="s">
        <v>94</v>
      </c>
      <c r="U22" s="24" t="s">
        <v>94</v>
      </c>
      <c r="V22" s="24" t="s">
        <v>94</v>
      </c>
      <c r="W22" s="24" t="s">
        <v>94</v>
      </c>
      <c r="X22" s="24" t="s">
        <v>94</v>
      </c>
      <c r="Y22" s="24" t="s">
        <v>94</v>
      </c>
      <c r="Z22" s="24" t="s">
        <v>94</v>
      </c>
      <c r="AA22" s="24" t="s">
        <v>94</v>
      </c>
      <c r="AB22" s="24" t="s">
        <v>94</v>
      </c>
      <c r="AC22" s="24" t="s">
        <v>94</v>
      </c>
      <c r="AD22" s="24" t="s">
        <v>94</v>
      </c>
      <c r="AE22" s="24" t="s">
        <v>94</v>
      </c>
      <c r="AF22" s="24" t="s">
        <v>94</v>
      </c>
    </row>
    <row r="23" spans="1:34" ht="18" customHeight="1" x14ac:dyDescent="0.25">
      <c r="A23" s="25" t="s">
        <v>105</v>
      </c>
      <c r="C23" s="24" t="s">
        <v>94</v>
      </c>
      <c r="D23" s="24" t="s">
        <v>94</v>
      </c>
      <c r="E23" s="24" t="s">
        <v>94</v>
      </c>
      <c r="F23" s="24" t="s">
        <v>94</v>
      </c>
      <c r="G23" s="24" t="s">
        <v>94</v>
      </c>
      <c r="H23" s="24" t="s">
        <v>94</v>
      </c>
      <c r="I23" s="24" t="s">
        <v>94</v>
      </c>
      <c r="J23" s="24" t="s">
        <v>94</v>
      </c>
      <c r="K23" s="24" t="s">
        <v>94</v>
      </c>
      <c r="L23" s="24" t="s">
        <v>94</v>
      </c>
      <c r="M23" s="24" t="s">
        <v>94</v>
      </c>
      <c r="N23" s="24" t="s">
        <v>94</v>
      </c>
      <c r="O23" s="24" t="s">
        <v>94</v>
      </c>
      <c r="P23" s="24" t="s">
        <v>94</v>
      </c>
      <c r="Q23" s="24" t="s">
        <v>94</v>
      </c>
      <c r="R23" s="24" t="s">
        <v>94</v>
      </c>
      <c r="S23" s="24" t="s">
        <v>94</v>
      </c>
      <c r="T23" s="24" t="s">
        <v>94</v>
      </c>
      <c r="U23" s="24" t="s">
        <v>94</v>
      </c>
      <c r="V23" s="24" t="s">
        <v>94</v>
      </c>
      <c r="W23" s="24" t="s">
        <v>94</v>
      </c>
      <c r="X23" s="24" t="s">
        <v>94</v>
      </c>
      <c r="Y23" s="24" t="s">
        <v>94</v>
      </c>
      <c r="Z23" s="24" t="s">
        <v>94</v>
      </c>
      <c r="AA23" s="24" t="s">
        <v>94</v>
      </c>
      <c r="AB23" s="24" t="s">
        <v>94</v>
      </c>
      <c r="AC23" s="24" t="s">
        <v>94</v>
      </c>
      <c r="AD23" s="24" t="s">
        <v>94</v>
      </c>
      <c r="AE23" s="24" t="s">
        <v>94</v>
      </c>
      <c r="AF23" s="24" t="s">
        <v>94</v>
      </c>
    </row>
    <row r="24" spans="1:34" ht="18" customHeight="1" x14ac:dyDescent="0.25">
      <c r="A24" s="25" t="s">
        <v>97</v>
      </c>
      <c r="C24" s="24" t="s">
        <v>94</v>
      </c>
      <c r="D24" s="24" t="s">
        <v>94</v>
      </c>
      <c r="E24" s="24" t="s">
        <v>94</v>
      </c>
      <c r="F24" s="24" t="s">
        <v>94</v>
      </c>
      <c r="G24" s="24" t="s">
        <v>94</v>
      </c>
      <c r="H24" s="24" t="s">
        <v>94</v>
      </c>
      <c r="I24" s="24" t="s">
        <v>94</v>
      </c>
      <c r="J24" s="24" t="s">
        <v>94</v>
      </c>
      <c r="K24" s="24" t="s">
        <v>94</v>
      </c>
      <c r="L24" s="24" t="s">
        <v>94</v>
      </c>
      <c r="M24" s="24" t="s">
        <v>94</v>
      </c>
      <c r="N24" s="24" t="s">
        <v>94</v>
      </c>
      <c r="O24" s="24" t="s">
        <v>94</v>
      </c>
      <c r="P24" s="24" t="s">
        <v>94</v>
      </c>
      <c r="Q24" s="24" t="s">
        <v>94</v>
      </c>
      <c r="R24" s="24" t="s">
        <v>94</v>
      </c>
      <c r="S24" s="24" t="s">
        <v>94</v>
      </c>
      <c r="T24" s="24" t="s">
        <v>94</v>
      </c>
      <c r="U24" s="24" t="s">
        <v>94</v>
      </c>
      <c r="V24" s="24" t="s">
        <v>94</v>
      </c>
      <c r="W24" s="24" t="s">
        <v>94</v>
      </c>
      <c r="X24" s="24" t="s">
        <v>94</v>
      </c>
      <c r="Y24" s="24" t="s">
        <v>94</v>
      </c>
      <c r="Z24" s="24" t="s">
        <v>94</v>
      </c>
      <c r="AA24" s="24" t="s">
        <v>94</v>
      </c>
      <c r="AB24" s="24" t="s">
        <v>94</v>
      </c>
      <c r="AC24" s="24" t="s">
        <v>94</v>
      </c>
      <c r="AD24" s="24" t="s">
        <v>94</v>
      </c>
      <c r="AE24" s="24" t="s">
        <v>94</v>
      </c>
      <c r="AF24" s="24" t="s">
        <v>94</v>
      </c>
    </row>
    <row r="25" spans="1:34" ht="18" customHeight="1" x14ac:dyDescent="0.25">
      <c r="A25" s="25" t="s">
        <v>103</v>
      </c>
      <c r="C25" s="24" t="s">
        <v>94</v>
      </c>
      <c r="D25" s="24" t="s">
        <v>94</v>
      </c>
      <c r="E25" s="24" t="s">
        <v>94</v>
      </c>
      <c r="F25" s="24" t="s">
        <v>94</v>
      </c>
      <c r="G25" s="24" t="s">
        <v>94</v>
      </c>
      <c r="H25" s="24" t="s">
        <v>94</v>
      </c>
      <c r="I25" s="24" t="s">
        <v>94</v>
      </c>
      <c r="J25" s="24" t="s">
        <v>94</v>
      </c>
      <c r="K25" s="24" t="s">
        <v>94</v>
      </c>
      <c r="L25" s="24" t="s">
        <v>94</v>
      </c>
      <c r="M25" s="24" t="s">
        <v>94</v>
      </c>
      <c r="N25" s="24" t="s">
        <v>94</v>
      </c>
      <c r="O25" s="24" t="s">
        <v>94</v>
      </c>
      <c r="P25" s="24" t="s">
        <v>94</v>
      </c>
      <c r="Q25" s="24" t="s">
        <v>94</v>
      </c>
      <c r="R25" s="24" t="s">
        <v>94</v>
      </c>
      <c r="S25" s="24" t="s">
        <v>94</v>
      </c>
      <c r="T25" s="24" t="s">
        <v>94</v>
      </c>
      <c r="U25" s="24" t="s">
        <v>94</v>
      </c>
      <c r="V25" s="24" t="s">
        <v>94</v>
      </c>
      <c r="W25" s="24" t="s">
        <v>94</v>
      </c>
      <c r="X25" s="24" t="s">
        <v>94</v>
      </c>
      <c r="Y25" s="24" t="s">
        <v>94</v>
      </c>
      <c r="Z25" s="24" t="s">
        <v>94</v>
      </c>
      <c r="AA25" s="24" t="s">
        <v>94</v>
      </c>
      <c r="AB25" s="24" t="s">
        <v>94</v>
      </c>
      <c r="AC25" s="24" t="s">
        <v>94</v>
      </c>
      <c r="AD25" s="24" t="s">
        <v>94</v>
      </c>
      <c r="AE25" s="24" t="s">
        <v>94</v>
      </c>
      <c r="AF25" s="24" t="s">
        <v>94</v>
      </c>
    </row>
    <row r="26" spans="1:34" ht="18" customHeight="1" x14ac:dyDescent="0.25">
      <c r="A26" s="25" t="s">
        <v>101</v>
      </c>
      <c r="C26" s="24" t="s">
        <v>94</v>
      </c>
      <c r="D26" s="24" t="s">
        <v>94</v>
      </c>
      <c r="E26" s="24" t="s">
        <v>94</v>
      </c>
      <c r="F26" s="24" t="s">
        <v>94</v>
      </c>
      <c r="G26" s="24" t="s">
        <v>94</v>
      </c>
      <c r="H26" s="24" t="s">
        <v>94</v>
      </c>
      <c r="I26" s="24" t="s">
        <v>94</v>
      </c>
      <c r="J26" s="24" t="s">
        <v>94</v>
      </c>
      <c r="K26" s="24" t="s">
        <v>94</v>
      </c>
      <c r="L26" s="24" t="s">
        <v>94</v>
      </c>
      <c r="M26" s="24" t="s">
        <v>94</v>
      </c>
      <c r="N26" s="24" t="s">
        <v>94</v>
      </c>
      <c r="O26" s="24" t="s">
        <v>94</v>
      </c>
      <c r="P26" s="24" t="s">
        <v>94</v>
      </c>
      <c r="Q26" s="24" t="s">
        <v>94</v>
      </c>
      <c r="R26" s="24" t="s">
        <v>94</v>
      </c>
      <c r="S26" s="24" t="s">
        <v>94</v>
      </c>
      <c r="T26" s="24" t="s">
        <v>94</v>
      </c>
      <c r="U26" s="24" t="s">
        <v>94</v>
      </c>
      <c r="V26" s="24" t="s">
        <v>94</v>
      </c>
      <c r="W26" s="24" t="s">
        <v>94</v>
      </c>
      <c r="X26" s="24" t="s">
        <v>94</v>
      </c>
      <c r="Y26" s="24" t="s">
        <v>94</v>
      </c>
      <c r="Z26" s="24" t="s">
        <v>94</v>
      </c>
      <c r="AA26" s="24" t="s">
        <v>94</v>
      </c>
      <c r="AB26" s="24" t="s">
        <v>94</v>
      </c>
      <c r="AC26" s="24" t="s">
        <v>94</v>
      </c>
      <c r="AD26" s="24" t="s">
        <v>94</v>
      </c>
      <c r="AE26" s="24" t="s">
        <v>94</v>
      </c>
      <c r="AF26" s="24" t="s">
        <v>94</v>
      </c>
    </row>
    <row r="28" spans="1:34" ht="18" customHeight="1" x14ac:dyDescent="0.25">
      <c r="A28" s="23" t="s">
        <v>137</v>
      </c>
    </row>
    <row r="29" spans="1:34" ht="18" customHeight="1" x14ac:dyDescent="0.25">
      <c r="B29" s="23" t="s">
        <v>109</v>
      </c>
      <c r="C29" s="26">
        <v>1990</v>
      </c>
      <c r="D29" s="26">
        <v>1991</v>
      </c>
      <c r="E29" s="26">
        <v>1992</v>
      </c>
      <c r="F29" s="26">
        <v>1993</v>
      </c>
      <c r="G29" s="26">
        <v>1994</v>
      </c>
      <c r="H29" s="26">
        <v>1995</v>
      </c>
      <c r="I29" s="26">
        <v>1996</v>
      </c>
      <c r="J29" s="26">
        <v>1997</v>
      </c>
      <c r="K29" s="26">
        <v>1998</v>
      </c>
      <c r="L29" s="26">
        <v>1999</v>
      </c>
      <c r="M29" s="26">
        <v>2000</v>
      </c>
      <c r="N29" s="26">
        <v>2001</v>
      </c>
      <c r="O29" s="26">
        <v>2002</v>
      </c>
      <c r="P29" s="26">
        <v>2003</v>
      </c>
      <c r="Q29" s="26">
        <v>2004</v>
      </c>
      <c r="R29" s="26">
        <v>2005</v>
      </c>
      <c r="S29" s="26">
        <v>2006</v>
      </c>
      <c r="T29" s="26">
        <v>2007</v>
      </c>
      <c r="U29" s="26">
        <v>2008</v>
      </c>
      <c r="V29" s="26">
        <v>2009</v>
      </c>
      <c r="W29" s="26">
        <v>2010</v>
      </c>
      <c r="X29" s="26">
        <v>2011</v>
      </c>
      <c r="Y29" s="26">
        <v>2012</v>
      </c>
      <c r="Z29" s="26">
        <v>2013</v>
      </c>
      <c r="AA29" s="26">
        <v>2014</v>
      </c>
      <c r="AB29" s="26">
        <v>2015</v>
      </c>
      <c r="AC29" s="26">
        <v>2016</v>
      </c>
      <c r="AD29" s="26">
        <v>2017</v>
      </c>
      <c r="AE29" s="26">
        <v>2018</v>
      </c>
      <c r="AF29" s="26">
        <v>2019</v>
      </c>
      <c r="AG29" s="23" t="s">
        <v>108</v>
      </c>
      <c r="AH29" s="23" t="s">
        <v>107</v>
      </c>
    </row>
    <row r="30" spans="1:34" ht="18" customHeight="1" x14ac:dyDescent="0.25">
      <c r="A30" s="25" t="s">
        <v>99</v>
      </c>
      <c r="B30" s="23" t="s">
        <v>134</v>
      </c>
      <c r="C30" s="24">
        <v>6.0083000000000002</v>
      </c>
      <c r="D30" s="24">
        <v>6.0591999999999997</v>
      </c>
      <c r="E30" s="24">
        <v>5.8308999999999997</v>
      </c>
      <c r="F30" s="24">
        <v>5.8030999999999997</v>
      </c>
      <c r="G30" s="24">
        <v>5.6539999999999999</v>
      </c>
      <c r="H30" s="24">
        <v>6.0751999999999997</v>
      </c>
      <c r="I30" s="24">
        <v>6.5054999999999996</v>
      </c>
      <c r="J30" s="24">
        <v>6.0355999999999996</v>
      </c>
      <c r="K30" s="24">
        <v>6.3771000000000004</v>
      </c>
      <c r="L30" s="24">
        <v>6.3821000000000003</v>
      </c>
      <c r="M30" s="24">
        <v>6.2211999999999996</v>
      </c>
      <c r="N30" s="24">
        <v>6.2686000000000002</v>
      </c>
      <c r="O30" s="24">
        <v>6.2828999999999997</v>
      </c>
      <c r="P30" s="24">
        <v>6.3308999999999997</v>
      </c>
      <c r="Q30" s="24">
        <v>6.3677999999999999</v>
      </c>
      <c r="R30" s="24">
        <v>6.2743000000000002</v>
      </c>
      <c r="S30" s="24">
        <v>6.4718999999999998</v>
      </c>
      <c r="T30" s="24">
        <v>6.4032999999999998</v>
      </c>
      <c r="U30" s="24">
        <v>6.3197000000000001</v>
      </c>
      <c r="V30" s="24">
        <v>6.1786000000000003</v>
      </c>
      <c r="W30" s="24">
        <v>6.5372000000000003</v>
      </c>
      <c r="X30" s="24">
        <v>6.0420999999999996</v>
      </c>
      <c r="Y30" s="24">
        <v>6.0608000000000004</v>
      </c>
      <c r="Z30" s="24">
        <v>6.0327999999999999</v>
      </c>
      <c r="AA30" s="24">
        <v>5.7099000000000002</v>
      </c>
      <c r="AB30" s="24">
        <v>5.7751999999999999</v>
      </c>
      <c r="AC30" s="24">
        <v>5.8223000000000003</v>
      </c>
      <c r="AD30" s="24">
        <v>5.8837000000000002</v>
      </c>
      <c r="AE30" s="24">
        <v>5.7758000000000003</v>
      </c>
      <c r="AF30" s="24" t="s">
        <v>94</v>
      </c>
      <c r="AG30" s="23" t="s">
        <v>132</v>
      </c>
    </row>
    <row r="31" spans="1:34" ht="18" customHeight="1" x14ac:dyDescent="0.25">
      <c r="A31" s="25" t="s">
        <v>95</v>
      </c>
      <c r="B31" s="23" t="s">
        <v>134</v>
      </c>
      <c r="C31" s="24">
        <v>3.1352000000000002</v>
      </c>
      <c r="D31" s="24">
        <v>3.3043999999999998</v>
      </c>
      <c r="E31" s="24">
        <v>3.1617000000000002</v>
      </c>
      <c r="F31" s="24">
        <v>3.2262</v>
      </c>
      <c r="G31" s="24">
        <v>3.1</v>
      </c>
      <c r="H31" s="24">
        <v>3.1614</v>
      </c>
      <c r="I31" s="24">
        <v>3.5529000000000002</v>
      </c>
      <c r="J31" s="24">
        <v>3.4674999999999998</v>
      </c>
      <c r="K31" s="24">
        <v>3.3917000000000002</v>
      </c>
      <c r="L31" s="24">
        <v>3.3673999999999999</v>
      </c>
      <c r="M31" s="24">
        <v>3.4378000000000002</v>
      </c>
      <c r="N31" s="24">
        <v>3.653</v>
      </c>
      <c r="O31" s="24">
        <v>3.8481999999999998</v>
      </c>
      <c r="P31" s="24">
        <v>4.2378</v>
      </c>
      <c r="Q31" s="24">
        <v>4.1989999999999998</v>
      </c>
      <c r="R31" s="24">
        <v>4.2601000000000004</v>
      </c>
      <c r="S31" s="24">
        <v>4.4305000000000003</v>
      </c>
      <c r="T31" s="24">
        <v>4.5045000000000002</v>
      </c>
      <c r="U31" s="24">
        <v>4.4646999999999997</v>
      </c>
      <c r="V31" s="24">
        <v>4.3852000000000002</v>
      </c>
      <c r="W31" s="24">
        <v>4.601</v>
      </c>
      <c r="X31" s="24">
        <v>4.3838999999999997</v>
      </c>
      <c r="Y31" s="24">
        <v>4.3715999999999999</v>
      </c>
      <c r="Z31" s="24">
        <v>4.0465999999999998</v>
      </c>
      <c r="AA31" s="24">
        <v>3.6314000000000002</v>
      </c>
      <c r="AB31" s="24">
        <v>3.8517000000000001</v>
      </c>
      <c r="AC31" s="24">
        <v>4.1280000000000001</v>
      </c>
      <c r="AD31" s="24">
        <v>4.2088000000000001</v>
      </c>
      <c r="AE31" s="24">
        <v>4.1666999999999996</v>
      </c>
      <c r="AF31" s="24" t="s">
        <v>94</v>
      </c>
      <c r="AG31" s="23" t="s">
        <v>131</v>
      </c>
    </row>
    <row r="32" spans="1:34" ht="18" customHeight="1" x14ac:dyDescent="0.25">
      <c r="A32" s="25" t="s">
        <v>105</v>
      </c>
      <c r="B32" s="23" t="s">
        <v>134</v>
      </c>
      <c r="C32" s="24">
        <v>1.1197999999999999</v>
      </c>
      <c r="D32" s="24">
        <v>1.1315</v>
      </c>
      <c r="E32" s="24">
        <v>1.1972</v>
      </c>
      <c r="F32" s="24">
        <v>1.2983</v>
      </c>
      <c r="G32" s="24">
        <v>1.276</v>
      </c>
      <c r="H32" s="24">
        <v>1.3515999999999999</v>
      </c>
      <c r="I32" s="24">
        <v>1.3856999999999999</v>
      </c>
      <c r="J32" s="24">
        <v>1.3017000000000001</v>
      </c>
      <c r="K32" s="24">
        <v>1.3239000000000001</v>
      </c>
      <c r="L32" s="24">
        <v>1.258</v>
      </c>
      <c r="M32" s="24">
        <v>1.2303999999999999</v>
      </c>
      <c r="N32" s="24">
        <v>1.323</v>
      </c>
      <c r="O32" s="24">
        <v>1.2995000000000001</v>
      </c>
      <c r="P32" s="24">
        <v>1.2736000000000001</v>
      </c>
      <c r="Q32" s="24">
        <v>1.3696999999999999</v>
      </c>
      <c r="R32" s="24">
        <v>1.39</v>
      </c>
      <c r="S32" s="24">
        <v>1.4472</v>
      </c>
      <c r="T32" s="24">
        <v>1.4698</v>
      </c>
      <c r="U32" s="24">
        <v>1.579</v>
      </c>
      <c r="V32" s="24">
        <v>1.5878000000000001</v>
      </c>
      <c r="W32" s="24">
        <v>1.7018</v>
      </c>
      <c r="X32" s="24">
        <v>1.6933</v>
      </c>
      <c r="Y32" s="24">
        <v>1.8880999999999999</v>
      </c>
      <c r="Z32" s="24">
        <v>1.7561</v>
      </c>
      <c r="AA32" s="24">
        <v>1.679</v>
      </c>
      <c r="AB32" s="24">
        <v>1.7322</v>
      </c>
      <c r="AC32" s="24">
        <v>1.8529</v>
      </c>
      <c r="AD32" s="24">
        <v>1.9535</v>
      </c>
      <c r="AE32" s="24">
        <v>1.9373</v>
      </c>
      <c r="AF32" s="24" t="s">
        <v>94</v>
      </c>
      <c r="AG32" s="23" t="s">
        <v>131</v>
      </c>
    </row>
    <row r="33" spans="1:34" ht="18" customHeight="1" x14ac:dyDescent="0.25">
      <c r="A33" s="25" t="s">
        <v>97</v>
      </c>
      <c r="B33" s="23" t="s">
        <v>134</v>
      </c>
      <c r="C33" s="24">
        <v>0.89600000000000002</v>
      </c>
      <c r="D33" s="24">
        <v>0.92700000000000005</v>
      </c>
      <c r="E33" s="24">
        <v>0.95089999999999997</v>
      </c>
      <c r="F33" s="24">
        <v>0.99790000000000001</v>
      </c>
      <c r="G33" s="24">
        <v>0.99860000000000004</v>
      </c>
      <c r="H33" s="24">
        <v>0.99850000000000005</v>
      </c>
      <c r="I33" s="24">
        <v>1.0706</v>
      </c>
      <c r="J33" s="24">
        <v>1.0017</v>
      </c>
      <c r="K33" s="24">
        <v>0.94699999999999995</v>
      </c>
      <c r="L33" s="24">
        <v>0.92510000000000003</v>
      </c>
      <c r="M33" s="24">
        <v>0.85260000000000002</v>
      </c>
      <c r="N33" s="24">
        <v>0.86570000000000003</v>
      </c>
      <c r="O33" s="24">
        <v>0.84370000000000001</v>
      </c>
      <c r="P33" s="24">
        <v>0.87229999999999996</v>
      </c>
      <c r="Q33" s="24">
        <v>0.87819999999999998</v>
      </c>
      <c r="R33" s="24">
        <v>0.88429999999999997</v>
      </c>
      <c r="S33" s="24">
        <v>0.86599999999999999</v>
      </c>
      <c r="T33" s="24">
        <v>0.84570000000000001</v>
      </c>
      <c r="U33" s="24">
        <v>0.83499999999999996</v>
      </c>
      <c r="V33" s="24">
        <v>0.80289999999999995</v>
      </c>
      <c r="W33" s="24">
        <v>0.8488</v>
      </c>
      <c r="X33" s="24">
        <v>0.91610000000000003</v>
      </c>
      <c r="Y33" s="24">
        <v>0.92230000000000001</v>
      </c>
      <c r="Z33" s="24">
        <v>0.9143</v>
      </c>
      <c r="AA33" s="24">
        <v>0.78410000000000002</v>
      </c>
      <c r="AB33" s="24">
        <v>0.83779999999999999</v>
      </c>
      <c r="AC33" s="24">
        <v>0.81989999999999996</v>
      </c>
      <c r="AD33" s="24">
        <v>0.84219999999999995</v>
      </c>
      <c r="AE33" s="24">
        <v>0.83720000000000006</v>
      </c>
      <c r="AF33" s="24" t="s">
        <v>94</v>
      </c>
      <c r="AG33" s="23" t="s">
        <v>131</v>
      </c>
    </row>
    <row r="34" spans="1:34" ht="18" customHeight="1" x14ac:dyDescent="0.25">
      <c r="A34" s="25" t="s">
        <v>103</v>
      </c>
      <c r="B34" s="23" t="s">
        <v>134</v>
      </c>
      <c r="C34" s="24">
        <v>3.5200999999999998</v>
      </c>
      <c r="D34" s="24">
        <v>3.7292000000000001</v>
      </c>
      <c r="E34" s="24">
        <v>3.6450999999999998</v>
      </c>
      <c r="F34" s="24">
        <v>3.8449</v>
      </c>
      <c r="G34" s="24">
        <v>3.5638000000000001</v>
      </c>
      <c r="H34" s="24">
        <v>3.5068999999999999</v>
      </c>
      <c r="I34" s="24">
        <v>3.8972000000000002</v>
      </c>
      <c r="J34" s="24">
        <v>3.7269999999999999</v>
      </c>
      <c r="K34" s="24">
        <v>3.6408</v>
      </c>
      <c r="L34" s="24">
        <v>3.5874000000000001</v>
      </c>
      <c r="M34" s="24">
        <v>3.5152999999999999</v>
      </c>
      <c r="N34" s="24">
        <v>3.6869000000000001</v>
      </c>
      <c r="O34" s="24">
        <v>3.6004</v>
      </c>
      <c r="P34" s="24">
        <v>3.8174000000000001</v>
      </c>
      <c r="Q34" s="24">
        <v>3.8254000000000001</v>
      </c>
      <c r="R34" s="24">
        <v>3.8460000000000001</v>
      </c>
      <c r="S34" s="24">
        <v>3.8452999999999999</v>
      </c>
      <c r="T34" s="24">
        <v>3.7665999999999999</v>
      </c>
      <c r="U34" s="24">
        <v>3.7025000000000001</v>
      </c>
      <c r="V34" s="24">
        <v>3.6703000000000001</v>
      </c>
      <c r="W34" s="24">
        <v>3.95</v>
      </c>
      <c r="X34" s="24">
        <v>3.3578999999999999</v>
      </c>
      <c r="Y34" s="24">
        <v>3.3620999999999999</v>
      </c>
      <c r="Z34" s="24">
        <v>3.3513999999999999</v>
      </c>
      <c r="AA34" s="24">
        <v>3.1286</v>
      </c>
      <c r="AB34" s="24">
        <v>3.3319999999999999</v>
      </c>
      <c r="AC34" s="24">
        <v>3.4272</v>
      </c>
      <c r="AD34" s="24">
        <v>3.5150000000000001</v>
      </c>
      <c r="AE34" s="24">
        <v>3.4491000000000001</v>
      </c>
      <c r="AF34" s="24" t="s">
        <v>94</v>
      </c>
      <c r="AG34" s="23" t="s">
        <v>131</v>
      </c>
    </row>
    <row r="35" spans="1:34" ht="18" customHeight="1" x14ac:dyDescent="0.25">
      <c r="A35" s="25" t="s">
        <v>101</v>
      </c>
      <c r="B35" s="23" t="s">
        <v>134</v>
      </c>
      <c r="C35" s="24">
        <v>1.8143</v>
      </c>
      <c r="D35" s="24">
        <v>1.9360999999999999</v>
      </c>
      <c r="E35" s="24">
        <v>1.86</v>
      </c>
      <c r="F35" s="24">
        <v>2.0110000000000001</v>
      </c>
      <c r="G35" s="24">
        <v>1.9574</v>
      </c>
      <c r="H35" s="24">
        <v>1.9441999999999999</v>
      </c>
      <c r="I35" s="24">
        <v>2.1526999999999998</v>
      </c>
      <c r="J35" s="24">
        <v>2.0242</v>
      </c>
      <c r="K35" s="24">
        <v>1.9643999999999999</v>
      </c>
      <c r="L35" s="24">
        <v>1.9226000000000001</v>
      </c>
      <c r="M35" s="24">
        <v>1.8965000000000001</v>
      </c>
      <c r="N35" s="24">
        <v>1.9554</v>
      </c>
      <c r="O35" s="24">
        <v>1.9327000000000001</v>
      </c>
      <c r="P35" s="24">
        <v>2.0287999999999999</v>
      </c>
      <c r="Q35" s="24">
        <v>2.0851999999999999</v>
      </c>
      <c r="R35" s="24">
        <v>2.1371000000000002</v>
      </c>
      <c r="S35" s="24">
        <v>2.1120000000000001</v>
      </c>
      <c r="T35" s="24">
        <v>2.0430999999999999</v>
      </c>
      <c r="U35" s="24">
        <v>2.0867</v>
      </c>
      <c r="V35" s="24">
        <v>2.2423000000000002</v>
      </c>
      <c r="W35" s="24">
        <v>2.4236</v>
      </c>
      <c r="X35" s="24">
        <v>2.5310000000000001</v>
      </c>
      <c r="Y35" s="24">
        <v>2.5419999999999998</v>
      </c>
      <c r="Z35" s="24">
        <v>2.5017</v>
      </c>
      <c r="AA35" s="24">
        <v>2.3266</v>
      </c>
      <c r="AB35" s="24">
        <v>2.5327000000000002</v>
      </c>
      <c r="AC35" s="24">
        <v>2.5577999999999999</v>
      </c>
      <c r="AD35" s="24">
        <v>2.5743</v>
      </c>
      <c r="AE35" s="24">
        <v>2.5106000000000002</v>
      </c>
      <c r="AF35" s="24" t="s">
        <v>94</v>
      </c>
      <c r="AG35" s="23" t="s">
        <v>131</v>
      </c>
    </row>
    <row r="37" spans="1:34" ht="18" customHeight="1" x14ac:dyDescent="0.25">
      <c r="A37" s="23" t="s">
        <v>138</v>
      </c>
    </row>
    <row r="38" spans="1:34" ht="18" customHeight="1" x14ac:dyDescent="0.25">
      <c r="B38" s="23" t="s">
        <v>109</v>
      </c>
      <c r="C38" s="26">
        <v>1990</v>
      </c>
      <c r="D38" s="26">
        <v>1991</v>
      </c>
      <c r="E38" s="26">
        <v>1992</v>
      </c>
      <c r="F38" s="26">
        <v>1993</v>
      </c>
      <c r="G38" s="26">
        <v>1994</v>
      </c>
      <c r="H38" s="26">
        <v>1995</v>
      </c>
      <c r="I38" s="26">
        <v>1996</v>
      </c>
      <c r="J38" s="26">
        <v>1997</v>
      </c>
      <c r="K38" s="26">
        <v>1998</v>
      </c>
      <c r="L38" s="26">
        <v>1999</v>
      </c>
      <c r="M38" s="26">
        <v>2000</v>
      </c>
      <c r="N38" s="26">
        <v>2001</v>
      </c>
      <c r="O38" s="26">
        <v>2002</v>
      </c>
      <c r="P38" s="26">
        <v>2003</v>
      </c>
      <c r="Q38" s="26">
        <v>2004</v>
      </c>
      <c r="R38" s="26">
        <v>2005</v>
      </c>
      <c r="S38" s="26">
        <v>2006</v>
      </c>
      <c r="T38" s="26">
        <v>2007</v>
      </c>
      <c r="U38" s="26">
        <v>2008</v>
      </c>
      <c r="V38" s="26">
        <v>2009</v>
      </c>
      <c r="W38" s="26">
        <v>2010</v>
      </c>
      <c r="X38" s="26">
        <v>2011</v>
      </c>
      <c r="Y38" s="26">
        <v>2012</v>
      </c>
      <c r="Z38" s="26">
        <v>2013</v>
      </c>
      <c r="AA38" s="26">
        <v>2014</v>
      </c>
      <c r="AB38" s="26">
        <v>2015</v>
      </c>
      <c r="AC38" s="26">
        <v>2016</v>
      </c>
      <c r="AD38" s="26">
        <v>2017</v>
      </c>
      <c r="AE38" s="26">
        <v>2018</v>
      </c>
      <c r="AF38" s="26">
        <v>2019</v>
      </c>
      <c r="AG38" s="23" t="s">
        <v>108</v>
      </c>
      <c r="AH38" s="23" t="s">
        <v>107</v>
      </c>
    </row>
    <row r="39" spans="1:34" ht="18" customHeight="1" x14ac:dyDescent="0.25">
      <c r="A39" s="25" t="s">
        <v>99</v>
      </c>
      <c r="B39" s="23" t="s">
        <v>134</v>
      </c>
      <c r="C39" s="24" t="s">
        <v>94</v>
      </c>
      <c r="D39" s="24" t="s">
        <v>94</v>
      </c>
      <c r="E39" s="24" t="s">
        <v>94</v>
      </c>
      <c r="F39" s="24" t="s">
        <v>94</v>
      </c>
      <c r="G39" s="24" t="s">
        <v>94</v>
      </c>
      <c r="H39" s="24" t="s">
        <v>94</v>
      </c>
      <c r="I39" s="24" t="s">
        <v>94</v>
      </c>
      <c r="J39" s="24" t="s">
        <v>94</v>
      </c>
      <c r="K39" s="24" t="s">
        <v>94</v>
      </c>
      <c r="L39" s="24" t="s">
        <v>94</v>
      </c>
      <c r="M39" s="24" t="s">
        <v>94</v>
      </c>
      <c r="N39" s="24">
        <v>76.483000000000004</v>
      </c>
      <c r="O39" s="24">
        <v>76.579800000000006</v>
      </c>
      <c r="P39" s="24">
        <v>84.006100000000004</v>
      </c>
      <c r="Q39" s="24">
        <v>84.039400000000001</v>
      </c>
      <c r="R39" s="24">
        <v>77.600700000000003</v>
      </c>
      <c r="S39" s="24">
        <v>66.802099999999996</v>
      </c>
      <c r="T39" s="24">
        <v>63.545200000000001</v>
      </c>
      <c r="U39" s="24">
        <v>62.175899999999999</v>
      </c>
      <c r="V39" s="24">
        <v>64.897099999999995</v>
      </c>
      <c r="W39" s="24">
        <v>67.276700000000005</v>
      </c>
      <c r="X39" s="24">
        <v>60.105800000000002</v>
      </c>
      <c r="Y39" s="24">
        <v>57.5976</v>
      </c>
      <c r="Z39" s="24">
        <v>63.708599999999997</v>
      </c>
      <c r="AA39" s="24">
        <v>58.988799999999998</v>
      </c>
      <c r="AB39" s="24">
        <v>60.529800000000002</v>
      </c>
      <c r="AC39" s="24">
        <v>61.4649</v>
      </c>
      <c r="AD39" s="24">
        <v>61.123199999999997</v>
      </c>
      <c r="AE39" s="24">
        <v>52.1325</v>
      </c>
      <c r="AF39" s="24" t="s">
        <v>94</v>
      </c>
      <c r="AG39" s="23" t="s">
        <v>130</v>
      </c>
    </row>
    <row r="40" spans="1:34" ht="18" customHeight="1" x14ac:dyDescent="0.25">
      <c r="A40" s="25" t="s">
        <v>95</v>
      </c>
      <c r="B40" s="23" t="s">
        <v>134</v>
      </c>
      <c r="C40" s="24" t="s">
        <v>94</v>
      </c>
      <c r="D40" s="24" t="s">
        <v>94</v>
      </c>
      <c r="E40" s="24" t="s">
        <v>94</v>
      </c>
      <c r="F40" s="24" t="s">
        <v>94</v>
      </c>
      <c r="G40" s="24" t="s">
        <v>94</v>
      </c>
      <c r="H40" s="24" t="s">
        <v>94</v>
      </c>
      <c r="I40" s="24" t="s">
        <v>94</v>
      </c>
      <c r="J40" s="24" t="s">
        <v>94</v>
      </c>
      <c r="K40" s="24" t="s">
        <v>94</v>
      </c>
      <c r="L40" s="24" t="s">
        <v>94</v>
      </c>
      <c r="M40" s="24" t="s">
        <v>94</v>
      </c>
      <c r="N40" s="24">
        <v>60.133400000000002</v>
      </c>
      <c r="O40" s="24">
        <v>61.8673</v>
      </c>
      <c r="P40" s="24">
        <v>71.884500000000003</v>
      </c>
      <c r="Q40" s="24">
        <v>74.285499999999999</v>
      </c>
      <c r="R40" s="24">
        <v>73.482699999999994</v>
      </c>
      <c r="S40" s="24">
        <v>92.051500000000004</v>
      </c>
      <c r="T40" s="24">
        <v>86.756399999999999</v>
      </c>
      <c r="U40" s="24">
        <v>83.0976</v>
      </c>
      <c r="V40" s="24">
        <v>77.581199999999995</v>
      </c>
      <c r="W40" s="24">
        <v>79.983099999999993</v>
      </c>
      <c r="X40" s="24">
        <v>74.977500000000006</v>
      </c>
      <c r="Y40" s="24">
        <v>77.416799999999995</v>
      </c>
      <c r="Z40" s="24">
        <v>79.804500000000004</v>
      </c>
      <c r="AA40" s="24">
        <v>74.354699999999994</v>
      </c>
      <c r="AB40" s="24">
        <v>73.203500000000005</v>
      </c>
      <c r="AC40" s="24">
        <v>74.518799999999999</v>
      </c>
      <c r="AD40" s="24">
        <v>76.747900000000001</v>
      </c>
      <c r="AE40" s="24">
        <v>70.108400000000003</v>
      </c>
      <c r="AF40" s="24" t="s">
        <v>94</v>
      </c>
      <c r="AG40" s="23" t="s">
        <v>130</v>
      </c>
    </row>
    <row r="41" spans="1:34" ht="18" customHeight="1" x14ac:dyDescent="0.25">
      <c r="A41" s="25" t="s">
        <v>105</v>
      </c>
      <c r="B41" s="23" t="s">
        <v>134</v>
      </c>
      <c r="C41" s="24" t="s">
        <v>94</v>
      </c>
      <c r="D41" s="24" t="s">
        <v>94</v>
      </c>
      <c r="E41" s="24" t="s">
        <v>94</v>
      </c>
      <c r="F41" s="24" t="s">
        <v>94</v>
      </c>
      <c r="G41" s="24" t="s">
        <v>94</v>
      </c>
      <c r="H41" s="24" t="s">
        <v>94</v>
      </c>
      <c r="I41" s="24" t="s">
        <v>94</v>
      </c>
      <c r="J41" s="24" t="s">
        <v>94</v>
      </c>
      <c r="K41" s="24" t="s">
        <v>94</v>
      </c>
      <c r="L41" s="24" t="s">
        <v>94</v>
      </c>
      <c r="M41" s="24" t="s">
        <v>94</v>
      </c>
      <c r="N41" s="24">
        <v>57.668100000000003</v>
      </c>
      <c r="O41" s="24">
        <v>59.941899999999997</v>
      </c>
      <c r="P41" s="24">
        <v>71.964399999999998</v>
      </c>
      <c r="Q41" s="24">
        <v>72.907700000000006</v>
      </c>
      <c r="R41" s="24">
        <v>68.367900000000006</v>
      </c>
      <c r="S41" s="24">
        <v>60.0075</v>
      </c>
      <c r="T41" s="24">
        <v>54.950899999999997</v>
      </c>
      <c r="U41" s="24">
        <v>56.599800000000002</v>
      </c>
      <c r="V41" s="24">
        <v>58.3962</v>
      </c>
      <c r="W41" s="24">
        <v>66.343400000000003</v>
      </c>
      <c r="X41" s="24">
        <v>60.024000000000001</v>
      </c>
      <c r="Y41" s="24">
        <v>58.387799999999999</v>
      </c>
      <c r="Z41" s="24">
        <v>64.087000000000003</v>
      </c>
      <c r="AA41" s="24">
        <v>61.5321</v>
      </c>
      <c r="AB41" s="24">
        <v>67.785399999999996</v>
      </c>
      <c r="AC41" s="24">
        <v>67.7</v>
      </c>
      <c r="AD41" s="24">
        <v>69.664400000000001</v>
      </c>
      <c r="AE41" s="24">
        <v>60.393999999999998</v>
      </c>
      <c r="AF41" s="24" t="s">
        <v>94</v>
      </c>
      <c r="AG41" s="23" t="s">
        <v>130</v>
      </c>
    </row>
    <row r="42" spans="1:34" ht="18" customHeight="1" x14ac:dyDescent="0.25">
      <c r="A42" s="25" t="s">
        <v>97</v>
      </c>
      <c r="B42" s="23" t="s">
        <v>134</v>
      </c>
      <c r="C42" s="24" t="s">
        <v>94</v>
      </c>
      <c r="D42" s="24" t="s">
        <v>94</v>
      </c>
      <c r="E42" s="24" t="s">
        <v>94</v>
      </c>
      <c r="F42" s="24" t="s">
        <v>94</v>
      </c>
      <c r="G42" s="24" t="s">
        <v>94</v>
      </c>
      <c r="H42" s="24" t="s">
        <v>94</v>
      </c>
      <c r="I42" s="24" t="s">
        <v>94</v>
      </c>
      <c r="J42" s="24" t="s">
        <v>94</v>
      </c>
      <c r="K42" s="24" t="s">
        <v>94</v>
      </c>
      <c r="L42" s="24" t="s">
        <v>94</v>
      </c>
      <c r="M42" s="24" t="s">
        <v>94</v>
      </c>
      <c r="N42" s="24">
        <v>22.448799999999999</v>
      </c>
      <c r="O42" s="24">
        <v>21.201499999999999</v>
      </c>
      <c r="P42" s="24">
        <v>22.992599999999999</v>
      </c>
      <c r="Q42" s="24">
        <v>22.605</v>
      </c>
      <c r="R42" s="24">
        <v>22.898</v>
      </c>
      <c r="S42" s="24">
        <v>22.942900000000002</v>
      </c>
      <c r="T42" s="24">
        <v>21.083100000000002</v>
      </c>
      <c r="U42" s="24">
        <v>21.055299999999999</v>
      </c>
      <c r="V42" s="24">
        <v>21.414100000000001</v>
      </c>
      <c r="W42" s="24">
        <v>23.084700000000002</v>
      </c>
      <c r="X42" s="24">
        <v>23.0898</v>
      </c>
      <c r="Y42" s="24">
        <v>18.9071</v>
      </c>
      <c r="Z42" s="24">
        <v>19.476500000000001</v>
      </c>
      <c r="AA42" s="24">
        <v>17.879300000000001</v>
      </c>
      <c r="AB42" s="24">
        <v>18.9087</v>
      </c>
      <c r="AC42" s="24">
        <v>19.185500000000001</v>
      </c>
      <c r="AD42" s="24">
        <v>19.0731</v>
      </c>
      <c r="AE42" s="24">
        <v>15.259600000000001</v>
      </c>
      <c r="AF42" s="24" t="s">
        <v>94</v>
      </c>
      <c r="AG42" s="23" t="s">
        <v>130</v>
      </c>
    </row>
    <row r="43" spans="1:34" ht="18" customHeight="1" x14ac:dyDescent="0.25">
      <c r="A43" s="25" t="s">
        <v>103</v>
      </c>
      <c r="B43" s="23" t="s">
        <v>134</v>
      </c>
      <c r="C43" s="24" t="s">
        <v>94</v>
      </c>
      <c r="D43" s="24" t="s">
        <v>94</v>
      </c>
      <c r="E43" s="24" t="s">
        <v>94</v>
      </c>
      <c r="F43" s="24" t="s">
        <v>94</v>
      </c>
      <c r="G43" s="24" t="s">
        <v>94</v>
      </c>
      <c r="H43" s="24" t="s">
        <v>94</v>
      </c>
      <c r="I43" s="24" t="s">
        <v>94</v>
      </c>
      <c r="J43" s="24" t="s">
        <v>94</v>
      </c>
      <c r="K43" s="24" t="s">
        <v>94</v>
      </c>
      <c r="L43" s="24" t="s">
        <v>94</v>
      </c>
      <c r="M43" s="24" t="s">
        <v>94</v>
      </c>
      <c r="N43" s="24">
        <v>17.662099999999999</v>
      </c>
      <c r="O43" s="24">
        <v>16.160699999999999</v>
      </c>
      <c r="P43" s="24">
        <v>16.389199999999999</v>
      </c>
      <c r="Q43" s="24">
        <v>16.098800000000001</v>
      </c>
      <c r="R43" s="24">
        <v>18.131599999999999</v>
      </c>
      <c r="S43" s="24">
        <v>22.114999999999998</v>
      </c>
      <c r="T43" s="24">
        <v>15.295</v>
      </c>
      <c r="U43" s="24">
        <v>15.242000000000001</v>
      </c>
      <c r="V43" s="24">
        <v>15.0069</v>
      </c>
      <c r="W43" s="24">
        <v>15.8574</v>
      </c>
      <c r="X43" s="24">
        <v>14.750999999999999</v>
      </c>
      <c r="Y43" s="24">
        <v>15.921200000000001</v>
      </c>
      <c r="Z43" s="24">
        <v>16.668399999999998</v>
      </c>
      <c r="AA43" s="24">
        <v>15.6881</v>
      </c>
      <c r="AB43" s="24">
        <v>15.9924</v>
      </c>
      <c r="AC43" s="24">
        <v>16.0609</v>
      </c>
      <c r="AD43" s="24">
        <v>15.879</v>
      </c>
      <c r="AE43" s="24">
        <v>13.1591</v>
      </c>
      <c r="AF43" s="24" t="s">
        <v>94</v>
      </c>
      <c r="AG43" s="23" t="s">
        <v>130</v>
      </c>
    </row>
    <row r="44" spans="1:34" ht="18" customHeight="1" x14ac:dyDescent="0.25">
      <c r="A44" s="25" t="s">
        <v>101</v>
      </c>
      <c r="B44" s="23" t="s">
        <v>134</v>
      </c>
      <c r="C44" s="24" t="s">
        <v>94</v>
      </c>
      <c r="D44" s="24" t="s">
        <v>94</v>
      </c>
      <c r="E44" s="24" t="s">
        <v>94</v>
      </c>
      <c r="F44" s="24" t="s">
        <v>94</v>
      </c>
      <c r="G44" s="24" t="s">
        <v>94</v>
      </c>
      <c r="H44" s="24" t="s">
        <v>94</v>
      </c>
      <c r="I44" s="24" t="s">
        <v>94</v>
      </c>
      <c r="J44" s="24" t="s">
        <v>94</v>
      </c>
      <c r="K44" s="24" t="s">
        <v>94</v>
      </c>
      <c r="L44" s="24" t="s">
        <v>94</v>
      </c>
      <c r="M44" s="24" t="s">
        <v>94</v>
      </c>
      <c r="N44" s="24">
        <v>25.069099999999999</v>
      </c>
      <c r="O44" s="24">
        <v>22.366099999999999</v>
      </c>
      <c r="P44" s="24">
        <v>21.572399999999998</v>
      </c>
      <c r="Q44" s="24">
        <v>21.595400000000001</v>
      </c>
      <c r="R44" s="24">
        <v>22.427600000000002</v>
      </c>
      <c r="S44" s="24">
        <v>21.1311</v>
      </c>
      <c r="T44" s="24">
        <v>20.390999999999998</v>
      </c>
      <c r="U44" s="24">
        <v>18.9956</v>
      </c>
      <c r="V44" s="24">
        <v>17.924399999999999</v>
      </c>
      <c r="W44" s="24">
        <v>18.8566</v>
      </c>
      <c r="X44" s="24">
        <v>16.987400000000001</v>
      </c>
      <c r="Y44" s="24">
        <v>17.906600000000001</v>
      </c>
      <c r="Z44" s="24">
        <v>16.822900000000001</v>
      </c>
      <c r="AA44" s="24">
        <v>15.3505</v>
      </c>
      <c r="AB44" s="24">
        <v>15.988799999999999</v>
      </c>
      <c r="AC44" s="24">
        <v>16.0871</v>
      </c>
      <c r="AD44" s="24">
        <v>15.9482</v>
      </c>
      <c r="AE44" s="24">
        <v>13.5891</v>
      </c>
      <c r="AF44" s="24" t="s">
        <v>94</v>
      </c>
      <c r="AG44" s="23" t="s">
        <v>130</v>
      </c>
    </row>
    <row r="46" spans="1:34" ht="18" customHeight="1" x14ac:dyDescent="0.25">
      <c r="A46" s="23" t="s">
        <v>139</v>
      </c>
    </row>
    <row r="47" spans="1:34" ht="18" customHeight="1" x14ac:dyDescent="0.25">
      <c r="B47" s="23" t="s">
        <v>109</v>
      </c>
      <c r="C47" s="26">
        <v>1990</v>
      </c>
      <c r="D47" s="26">
        <v>1991</v>
      </c>
      <c r="E47" s="26">
        <v>1992</v>
      </c>
      <c r="F47" s="26">
        <v>1993</v>
      </c>
      <c r="G47" s="26">
        <v>1994</v>
      </c>
      <c r="H47" s="26">
        <v>1995</v>
      </c>
      <c r="I47" s="26">
        <v>1996</v>
      </c>
      <c r="J47" s="26">
        <v>1997</v>
      </c>
      <c r="K47" s="26">
        <v>1998</v>
      </c>
      <c r="L47" s="26">
        <v>1999</v>
      </c>
      <c r="M47" s="26">
        <v>2000</v>
      </c>
      <c r="N47" s="26">
        <v>2001</v>
      </c>
      <c r="O47" s="26">
        <v>2002</v>
      </c>
      <c r="P47" s="26">
        <v>2003</v>
      </c>
      <c r="Q47" s="26">
        <v>2004</v>
      </c>
      <c r="R47" s="26">
        <v>2005</v>
      </c>
      <c r="S47" s="26">
        <v>2006</v>
      </c>
      <c r="T47" s="26">
        <v>2007</v>
      </c>
      <c r="U47" s="26">
        <v>2008</v>
      </c>
      <c r="V47" s="26">
        <v>2009</v>
      </c>
      <c r="W47" s="26">
        <v>2010</v>
      </c>
      <c r="X47" s="26">
        <v>2011</v>
      </c>
      <c r="Y47" s="26">
        <v>2012</v>
      </c>
      <c r="Z47" s="26">
        <v>2013</v>
      </c>
      <c r="AA47" s="26">
        <v>2014</v>
      </c>
      <c r="AB47" s="26">
        <v>2015</v>
      </c>
      <c r="AC47" s="26">
        <v>2016</v>
      </c>
      <c r="AD47" s="26">
        <v>2017</v>
      </c>
      <c r="AE47" s="26">
        <v>2018</v>
      </c>
      <c r="AF47" s="26">
        <v>2019</v>
      </c>
      <c r="AG47" s="23" t="s">
        <v>108</v>
      </c>
      <c r="AH47" s="23" t="s">
        <v>107</v>
      </c>
    </row>
    <row r="48" spans="1:34" ht="18" customHeight="1" x14ac:dyDescent="0.25">
      <c r="A48" s="25" t="s">
        <v>99</v>
      </c>
      <c r="C48" s="24" t="s">
        <v>94</v>
      </c>
      <c r="D48" s="24" t="s">
        <v>94</v>
      </c>
      <c r="E48" s="24" t="s">
        <v>94</v>
      </c>
      <c r="F48" s="24" t="s">
        <v>94</v>
      </c>
      <c r="G48" s="24" t="s">
        <v>94</v>
      </c>
      <c r="H48" s="24" t="s">
        <v>94</v>
      </c>
      <c r="I48" s="24" t="s">
        <v>94</v>
      </c>
      <c r="J48" s="24" t="s">
        <v>94</v>
      </c>
      <c r="K48" s="24" t="s">
        <v>94</v>
      </c>
      <c r="L48" s="24" t="s">
        <v>94</v>
      </c>
      <c r="M48" s="24" t="s">
        <v>94</v>
      </c>
      <c r="N48" s="24" t="s">
        <v>94</v>
      </c>
      <c r="O48" s="24" t="s">
        <v>94</v>
      </c>
      <c r="P48" s="24" t="s">
        <v>94</v>
      </c>
      <c r="Q48" s="24" t="s">
        <v>94</v>
      </c>
      <c r="R48" s="24" t="s">
        <v>94</v>
      </c>
      <c r="S48" s="24" t="s">
        <v>94</v>
      </c>
      <c r="T48" s="24" t="s">
        <v>94</v>
      </c>
      <c r="U48" s="24" t="s">
        <v>94</v>
      </c>
      <c r="V48" s="24" t="s">
        <v>94</v>
      </c>
      <c r="W48" s="24" t="s">
        <v>94</v>
      </c>
      <c r="X48" s="24" t="s">
        <v>94</v>
      </c>
      <c r="Y48" s="24" t="s">
        <v>94</v>
      </c>
      <c r="Z48" s="24" t="s">
        <v>94</v>
      </c>
      <c r="AA48" s="24" t="s">
        <v>94</v>
      </c>
      <c r="AB48" s="24" t="s">
        <v>94</v>
      </c>
      <c r="AC48" s="24" t="s">
        <v>94</v>
      </c>
      <c r="AD48" s="24" t="s">
        <v>94</v>
      </c>
      <c r="AE48" s="24" t="s">
        <v>94</v>
      </c>
      <c r="AF48" s="24" t="s">
        <v>94</v>
      </c>
    </row>
    <row r="49" spans="1:34" ht="18" customHeight="1" x14ac:dyDescent="0.25">
      <c r="A49" s="25" t="s">
        <v>95</v>
      </c>
      <c r="C49" s="24" t="s">
        <v>94</v>
      </c>
      <c r="D49" s="24" t="s">
        <v>94</v>
      </c>
      <c r="E49" s="24" t="s">
        <v>94</v>
      </c>
      <c r="F49" s="24" t="s">
        <v>94</v>
      </c>
      <c r="G49" s="24" t="s">
        <v>94</v>
      </c>
      <c r="H49" s="24" t="s">
        <v>94</v>
      </c>
      <c r="I49" s="24" t="s">
        <v>94</v>
      </c>
      <c r="J49" s="24" t="s">
        <v>94</v>
      </c>
      <c r="K49" s="24" t="s">
        <v>94</v>
      </c>
      <c r="L49" s="24" t="s">
        <v>94</v>
      </c>
      <c r="M49" s="24" t="s">
        <v>94</v>
      </c>
      <c r="N49" s="24" t="s">
        <v>94</v>
      </c>
      <c r="O49" s="24" t="s">
        <v>94</v>
      </c>
      <c r="P49" s="24" t="s">
        <v>94</v>
      </c>
      <c r="Q49" s="24" t="s">
        <v>94</v>
      </c>
      <c r="R49" s="24" t="s">
        <v>94</v>
      </c>
      <c r="S49" s="24" t="s">
        <v>94</v>
      </c>
      <c r="T49" s="24" t="s">
        <v>94</v>
      </c>
      <c r="U49" s="24" t="s">
        <v>94</v>
      </c>
      <c r="V49" s="24" t="s">
        <v>94</v>
      </c>
      <c r="W49" s="24" t="s">
        <v>94</v>
      </c>
      <c r="X49" s="24" t="s">
        <v>94</v>
      </c>
      <c r="Y49" s="24" t="s">
        <v>94</v>
      </c>
      <c r="Z49" s="24" t="s">
        <v>94</v>
      </c>
      <c r="AA49" s="24" t="s">
        <v>94</v>
      </c>
      <c r="AB49" s="24" t="s">
        <v>94</v>
      </c>
      <c r="AC49" s="24" t="s">
        <v>94</v>
      </c>
      <c r="AD49" s="24" t="s">
        <v>94</v>
      </c>
      <c r="AE49" s="24" t="s">
        <v>94</v>
      </c>
      <c r="AF49" s="24" t="s">
        <v>94</v>
      </c>
    </row>
    <row r="50" spans="1:34" ht="18" customHeight="1" x14ac:dyDescent="0.25">
      <c r="A50" s="25" t="s">
        <v>105</v>
      </c>
      <c r="C50" s="24" t="s">
        <v>94</v>
      </c>
      <c r="D50" s="24" t="s">
        <v>94</v>
      </c>
      <c r="E50" s="24" t="s">
        <v>94</v>
      </c>
      <c r="F50" s="24" t="s">
        <v>94</v>
      </c>
      <c r="G50" s="24" t="s">
        <v>94</v>
      </c>
      <c r="H50" s="24" t="s">
        <v>94</v>
      </c>
      <c r="I50" s="24" t="s">
        <v>94</v>
      </c>
      <c r="J50" s="24" t="s">
        <v>94</v>
      </c>
      <c r="K50" s="24" t="s">
        <v>94</v>
      </c>
      <c r="L50" s="24" t="s">
        <v>94</v>
      </c>
      <c r="M50" s="24" t="s">
        <v>94</v>
      </c>
      <c r="N50" s="24" t="s">
        <v>94</v>
      </c>
      <c r="O50" s="24" t="s">
        <v>94</v>
      </c>
      <c r="P50" s="24" t="s">
        <v>94</v>
      </c>
      <c r="Q50" s="24" t="s">
        <v>94</v>
      </c>
      <c r="R50" s="24" t="s">
        <v>94</v>
      </c>
      <c r="S50" s="24" t="s">
        <v>94</v>
      </c>
      <c r="T50" s="24" t="s">
        <v>94</v>
      </c>
      <c r="U50" s="24" t="s">
        <v>94</v>
      </c>
      <c r="V50" s="24" t="s">
        <v>94</v>
      </c>
      <c r="W50" s="24" t="s">
        <v>94</v>
      </c>
      <c r="X50" s="24" t="s">
        <v>94</v>
      </c>
      <c r="Y50" s="24" t="s">
        <v>94</v>
      </c>
      <c r="Z50" s="24" t="s">
        <v>94</v>
      </c>
      <c r="AA50" s="24" t="s">
        <v>94</v>
      </c>
      <c r="AB50" s="24" t="s">
        <v>94</v>
      </c>
      <c r="AC50" s="24" t="s">
        <v>94</v>
      </c>
      <c r="AD50" s="24" t="s">
        <v>94</v>
      </c>
      <c r="AE50" s="24" t="s">
        <v>94</v>
      </c>
      <c r="AF50" s="24" t="s">
        <v>94</v>
      </c>
    </row>
    <row r="51" spans="1:34" ht="18" customHeight="1" x14ac:dyDescent="0.25">
      <c r="A51" s="25" t="s">
        <v>97</v>
      </c>
      <c r="C51" s="24" t="s">
        <v>94</v>
      </c>
      <c r="D51" s="24" t="s">
        <v>94</v>
      </c>
      <c r="E51" s="24" t="s">
        <v>94</v>
      </c>
      <c r="F51" s="24" t="s">
        <v>94</v>
      </c>
      <c r="G51" s="24" t="s">
        <v>94</v>
      </c>
      <c r="H51" s="24" t="s">
        <v>94</v>
      </c>
      <c r="I51" s="24" t="s">
        <v>94</v>
      </c>
      <c r="J51" s="24" t="s">
        <v>94</v>
      </c>
      <c r="K51" s="24" t="s">
        <v>94</v>
      </c>
      <c r="L51" s="24" t="s">
        <v>94</v>
      </c>
      <c r="M51" s="24" t="s">
        <v>94</v>
      </c>
      <c r="N51" s="24" t="s">
        <v>94</v>
      </c>
      <c r="O51" s="24" t="s">
        <v>94</v>
      </c>
      <c r="P51" s="24" t="s">
        <v>94</v>
      </c>
      <c r="Q51" s="24" t="s">
        <v>94</v>
      </c>
      <c r="R51" s="24" t="s">
        <v>94</v>
      </c>
      <c r="S51" s="24" t="s">
        <v>94</v>
      </c>
      <c r="T51" s="24" t="s">
        <v>94</v>
      </c>
      <c r="U51" s="24" t="s">
        <v>94</v>
      </c>
      <c r="V51" s="24" t="s">
        <v>94</v>
      </c>
      <c r="W51" s="24" t="s">
        <v>94</v>
      </c>
      <c r="X51" s="24" t="s">
        <v>94</v>
      </c>
      <c r="Y51" s="24" t="s">
        <v>94</v>
      </c>
      <c r="Z51" s="24" t="s">
        <v>94</v>
      </c>
      <c r="AA51" s="24" t="s">
        <v>94</v>
      </c>
      <c r="AB51" s="24" t="s">
        <v>94</v>
      </c>
      <c r="AC51" s="24" t="s">
        <v>94</v>
      </c>
      <c r="AD51" s="24" t="s">
        <v>94</v>
      </c>
      <c r="AE51" s="24" t="s">
        <v>94</v>
      </c>
      <c r="AF51" s="24" t="s">
        <v>94</v>
      </c>
    </row>
    <row r="52" spans="1:34" ht="18" customHeight="1" x14ac:dyDescent="0.25">
      <c r="A52" s="25" t="s">
        <v>103</v>
      </c>
      <c r="C52" s="24" t="s">
        <v>94</v>
      </c>
      <c r="D52" s="24" t="s">
        <v>94</v>
      </c>
      <c r="E52" s="24" t="s">
        <v>94</v>
      </c>
      <c r="F52" s="24" t="s">
        <v>94</v>
      </c>
      <c r="G52" s="24" t="s">
        <v>94</v>
      </c>
      <c r="H52" s="24" t="s">
        <v>94</v>
      </c>
      <c r="I52" s="24" t="s">
        <v>94</v>
      </c>
      <c r="J52" s="24" t="s">
        <v>94</v>
      </c>
      <c r="K52" s="24" t="s">
        <v>94</v>
      </c>
      <c r="L52" s="24" t="s">
        <v>94</v>
      </c>
      <c r="M52" s="24" t="s">
        <v>94</v>
      </c>
      <c r="N52" s="24" t="s">
        <v>94</v>
      </c>
      <c r="O52" s="24" t="s">
        <v>94</v>
      </c>
      <c r="P52" s="24" t="s">
        <v>94</v>
      </c>
      <c r="Q52" s="24" t="s">
        <v>94</v>
      </c>
      <c r="R52" s="24" t="s">
        <v>94</v>
      </c>
      <c r="S52" s="24" t="s">
        <v>94</v>
      </c>
      <c r="T52" s="24" t="s">
        <v>94</v>
      </c>
      <c r="U52" s="24" t="s">
        <v>94</v>
      </c>
      <c r="V52" s="24" t="s">
        <v>94</v>
      </c>
      <c r="W52" s="24" t="s">
        <v>94</v>
      </c>
      <c r="X52" s="24" t="s">
        <v>94</v>
      </c>
      <c r="Y52" s="24" t="s">
        <v>94</v>
      </c>
      <c r="Z52" s="24" t="s">
        <v>94</v>
      </c>
      <c r="AA52" s="24" t="s">
        <v>94</v>
      </c>
      <c r="AB52" s="24" t="s">
        <v>94</v>
      </c>
      <c r="AC52" s="24" t="s">
        <v>94</v>
      </c>
      <c r="AD52" s="24" t="s">
        <v>94</v>
      </c>
      <c r="AE52" s="24" t="s">
        <v>94</v>
      </c>
      <c r="AF52" s="24" t="s">
        <v>94</v>
      </c>
    </row>
    <row r="53" spans="1:34" ht="18" customHeight="1" x14ac:dyDescent="0.25">
      <c r="A53" s="25" t="s">
        <v>101</v>
      </c>
      <c r="C53" s="24" t="s">
        <v>94</v>
      </c>
      <c r="D53" s="24" t="s">
        <v>94</v>
      </c>
      <c r="E53" s="24" t="s">
        <v>94</v>
      </c>
      <c r="F53" s="24" t="s">
        <v>94</v>
      </c>
      <c r="G53" s="24" t="s">
        <v>94</v>
      </c>
      <c r="H53" s="24" t="s">
        <v>94</v>
      </c>
      <c r="I53" s="24" t="s">
        <v>94</v>
      </c>
      <c r="J53" s="24" t="s">
        <v>94</v>
      </c>
      <c r="K53" s="24" t="s">
        <v>94</v>
      </c>
      <c r="L53" s="24" t="s">
        <v>94</v>
      </c>
      <c r="M53" s="24" t="s">
        <v>94</v>
      </c>
      <c r="N53" s="24" t="s">
        <v>94</v>
      </c>
      <c r="O53" s="24" t="s">
        <v>94</v>
      </c>
      <c r="P53" s="24" t="s">
        <v>94</v>
      </c>
      <c r="Q53" s="24" t="s">
        <v>94</v>
      </c>
      <c r="R53" s="24" t="s">
        <v>94</v>
      </c>
      <c r="S53" s="24" t="s">
        <v>94</v>
      </c>
      <c r="T53" s="24" t="s">
        <v>94</v>
      </c>
      <c r="U53" s="24" t="s">
        <v>94</v>
      </c>
      <c r="V53" s="24" t="s">
        <v>94</v>
      </c>
      <c r="W53" s="24" t="s">
        <v>94</v>
      </c>
      <c r="X53" s="24" t="s">
        <v>94</v>
      </c>
      <c r="Y53" s="24" t="s">
        <v>94</v>
      </c>
      <c r="Z53" s="24" t="s">
        <v>94</v>
      </c>
      <c r="AA53" s="24" t="s">
        <v>94</v>
      </c>
      <c r="AB53" s="24" t="s">
        <v>94</v>
      </c>
      <c r="AC53" s="24" t="s">
        <v>94</v>
      </c>
      <c r="AD53" s="24" t="s">
        <v>94</v>
      </c>
      <c r="AE53" s="24" t="s">
        <v>94</v>
      </c>
      <c r="AF53" s="24" t="s">
        <v>94</v>
      </c>
    </row>
    <row r="55" spans="1:34" ht="18" customHeight="1" x14ac:dyDescent="0.25">
      <c r="A55" s="23" t="s">
        <v>140</v>
      </c>
    </row>
    <row r="56" spans="1:34" ht="18" customHeight="1" x14ac:dyDescent="0.25">
      <c r="B56" s="23" t="s">
        <v>109</v>
      </c>
      <c r="C56" s="26">
        <v>1990</v>
      </c>
      <c r="D56" s="26">
        <v>1991</v>
      </c>
      <c r="E56" s="26">
        <v>1992</v>
      </c>
      <c r="F56" s="26">
        <v>1993</v>
      </c>
      <c r="G56" s="26">
        <v>1994</v>
      </c>
      <c r="H56" s="26">
        <v>1995</v>
      </c>
      <c r="I56" s="26">
        <v>1996</v>
      </c>
      <c r="J56" s="26">
        <v>1997</v>
      </c>
      <c r="K56" s="26">
        <v>1998</v>
      </c>
      <c r="L56" s="26">
        <v>1999</v>
      </c>
      <c r="M56" s="26">
        <v>2000</v>
      </c>
      <c r="N56" s="26">
        <v>2001</v>
      </c>
      <c r="O56" s="26">
        <v>2002</v>
      </c>
      <c r="P56" s="26">
        <v>2003</v>
      </c>
      <c r="Q56" s="26">
        <v>2004</v>
      </c>
      <c r="R56" s="26">
        <v>2005</v>
      </c>
      <c r="S56" s="26">
        <v>2006</v>
      </c>
      <c r="T56" s="26">
        <v>2007</v>
      </c>
      <c r="U56" s="26">
        <v>2008</v>
      </c>
      <c r="V56" s="26">
        <v>2009</v>
      </c>
      <c r="W56" s="26">
        <v>2010</v>
      </c>
      <c r="X56" s="26">
        <v>2011</v>
      </c>
      <c r="Y56" s="26">
        <v>2012</v>
      </c>
      <c r="Z56" s="26">
        <v>2013</v>
      </c>
      <c r="AA56" s="26">
        <v>2014</v>
      </c>
      <c r="AB56" s="26">
        <v>2015</v>
      </c>
      <c r="AC56" s="26">
        <v>2016</v>
      </c>
      <c r="AD56" s="26">
        <v>2017</v>
      </c>
      <c r="AE56" s="26">
        <v>2018</v>
      </c>
      <c r="AF56" s="26">
        <v>2019</v>
      </c>
      <c r="AG56" s="23" t="s">
        <v>108</v>
      </c>
      <c r="AH56" s="23" t="s">
        <v>107</v>
      </c>
    </row>
    <row r="57" spans="1:34" ht="18" customHeight="1" x14ac:dyDescent="0.25">
      <c r="A57" s="25" t="s">
        <v>99</v>
      </c>
      <c r="C57" s="24" t="s">
        <v>94</v>
      </c>
      <c r="D57" s="24" t="s">
        <v>94</v>
      </c>
      <c r="E57" s="24" t="s">
        <v>94</v>
      </c>
      <c r="F57" s="24" t="s">
        <v>94</v>
      </c>
      <c r="G57" s="24" t="s">
        <v>94</v>
      </c>
      <c r="H57" s="24" t="s">
        <v>94</v>
      </c>
      <c r="I57" s="24" t="s">
        <v>94</v>
      </c>
      <c r="J57" s="24" t="s">
        <v>94</v>
      </c>
      <c r="K57" s="24" t="s">
        <v>94</v>
      </c>
      <c r="L57" s="24" t="s">
        <v>94</v>
      </c>
      <c r="M57" s="24" t="s">
        <v>94</v>
      </c>
      <c r="N57" s="24" t="s">
        <v>94</v>
      </c>
      <c r="O57" s="24" t="s">
        <v>94</v>
      </c>
      <c r="P57" s="24" t="s">
        <v>94</v>
      </c>
      <c r="Q57" s="24" t="s">
        <v>94</v>
      </c>
      <c r="R57" s="24" t="s">
        <v>94</v>
      </c>
      <c r="S57" s="24" t="s">
        <v>94</v>
      </c>
      <c r="T57" s="24" t="s">
        <v>94</v>
      </c>
      <c r="U57" s="24" t="s">
        <v>94</v>
      </c>
      <c r="V57" s="24" t="s">
        <v>94</v>
      </c>
      <c r="W57" s="24" t="s">
        <v>94</v>
      </c>
      <c r="X57" s="24" t="s">
        <v>94</v>
      </c>
      <c r="Y57" s="24" t="s">
        <v>94</v>
      </c>
      <c r="Z57" s="24" t="s">
        <v>94</v>
      </c>
      <c r="AA57" s="24" t="s">
        <v>94</v>
      </c>
      <c r="AB57" s="24" t="s">
        <v>94</v>
      </c>
      <c r="AC57" s="24" t="s">
        <v>94</v>
      </c>
      <c r="AD57" s="24" t="s">
        <v>94</v>
      </c>
      <c r="AE57" s="24" t="s">
        <v>94</v>
      </c>
      <c r="AF57" s="24" t="s">
        <v>94</v>
      </c>
    </row>
    <row r="58" spans="1:34" ht="18" customHeight="1" x14ac:dyDescent="0.25">
      <c r="A58" s="25" t="s">
        <v>95</v>
      </c>
      <c r="C58" s="24" t="s">
        <v>94</v>
      </c>
      <c r="D58" s="24" t="s">
        <v>94</v>
      </c>
      <c r="E58" s="24" t="s">
        <v>94</v>
      </c>
      <c r="F58" s="24" t="s">
        <v>94</v>
      </c>
      <c r="G58" s="24" t="s">
        <v>94</v>
      </c>
      <c r="H58" s="24" t="s">
        <v>94</v>
      </c>
      <c r="I58" s="24" t="s">
        <v>94</v>
      </c>
      <c r="J58" s="24" t="s">
        <v>94</v>
      </c>
      <c r="K58" s="24" t="s">
        <v>94</v>
      </c>
      <c r="L58" s="24" t="s">
        <v>94</v>
      </c>
      <c r="M58" s="24" t="s">
        <v>94</v>
      </c>
      <c r="N58" s="24" t="s">
        <v>94</v>
      </c>
      <c r="O58" s="24" t="s">
        <v>94</v>
      </c>
      <c r="P58" s="24" t="s">
        <v>94</v>
      </c>
      <c r="Q58" s="24" t="s">
        <v>94</v>
      </c>
      <c r="R58" s="24" t="s">
        <v>94</v>
      </c>
      <c r="S58" s="24" t="s">
        <v>94</v>
      </c>
      <c r="T58" s="24" t="s">
        <v>94</v>
      </c>
      <c r="U58" s="24" t="s">
        <v>94</v>
      </c>
      <c r="V58" s="24" t="s">
        <v>94</v>
      </c>
      <c r="W58" s="24" t="s">
        <v>94</v>
      </c>
      <c r="X58" s="24" t="s">
        <v>94</v>
      </c>
      <c r="Y58" s="24" t="s">
        <v>94</v>
      </c>
      <c r="Z58" s="24" t="s">
        <v>94</v>
      </c>
      <c r="AA58" s="24" t="s">
        <v>94</v>
      </c>
      <c r="AB58" s="24" t="s">
        <v>94</v>
      </c>
      <c r="AC58" s="24" t="s">
        <v>94</v>
      </c>
      <c r="AD58" s="24" t="s">
        <v>94</v>
      </c>
      <c r="AE58" s="24" t="s">
        <v>94</v>
      </c>
      <c r="AF58" s="24" t="s">
        <v>94</v>
      </c>
    </row>
    <row r="59" spans="1:34" ht="18" customHeight="1" x14ac:dyDescent="0.25">
      <c r="A59" s="25" t="s">
        <v>105</v>
      </c>
      <c r="C59" s="24" t="s">
        <v>94</v>
      </c>
      <c r="D59" s="24" t="s">
        <v>94</v>
      </c>
      <c r="E59" s="24" t="s">
        <v>94</v>
      </c>
      <c r="F59" s="24" t="s">
        <v>94</v>
      </c>
      <c r="G59" s="24" t="s">
        <v>94</v>
      </c>
      <c r="H59" s="24" t="s">
        <v>94</v>
      </c>
      <c r="I59" s="24" t="s">
        <v>94</v>
      </c>
      <c r="J59" s="24" t="s">
        <v>94</v>
      </c>
      <c r="K59" s="24" t="s">
        <v>94</v>
      </c>
      <c r="L59" s="24" t="s">
        <v>94</v>
      </c>
      <c r="M59" s="24" t="s">
        <v>94</v>
      </c>
      <c r="N59" s="24" t="s">
        <v>94</v>
      </c>
      <c r="O59" s="24" t="s">
        <v>94</v>
      </c>
      <c r="P59" s="24" t="s">
        <v>94</v>
      </c>
      <c r="Q59" s="24" t="s">
        <v>94</v>
      </c>
      <c r="R59" s="24" t="s">
        <v>94</v>
      </c>
      <c r="S59" s="24" t="s">
        <v>94</v>
      </c>
      <c r="T59" s="24" t="s">
        <v>94</v>
      </c>
      <c r="U59" s="24" t="s">
        <v>94</v>
      </c>
      <c r="V59" s="24" t="s">
        <v>94</v>
      </c>
      <c r="W59" s="24" t="s">
        <v>94</v>
      </c>
      <c r="X59" s="24" t="s">
        <v>94</v>
      </c>
      <c r="Y59" s="24" t="s">
        <v>94</v>
      </c>
      <c r="Z59" s="24" t="s">
        <v>94</v>
      </c>
      <c r="AA59" s="24" t="s">
        <v>94</v>
      </c>
      <c r="AB59" s="24" t="s">
        <v>94</v>
      </c>
      <c r="AC59" s="24" t="s">
        <v>94</v>
      </c>
      <c r="AD59" s="24" t="s">
        <v>94</v>
      </c>
      <c r="AE59" s="24" t="s">
        <v>94</v>
      </c>
      <c r="AF59" s="24" t="s">
        <v>94</v>
      </c>
    </row>
    <row r="60" spans="1:34" ht="18" customHeight="1" x14ac:dyDescent="0.25">
      <c r="A60" s="25" t="s">
        <v>97</v>
      </c>
      <c r="C60" s="24" t="s">
        <v>94</v>
      </c>
      <c r="D60" s="24" t="s">
        <v>94</v>
      </c>
      <c r="E60" s="24" t="s">
        <v>94</v>
      </c>
      <c r="F60" s="24" t="s">
        <v>94</v>
      </c>
      <c r="G60" s="24" t="s">
        <v>94</v>
      </c>
      <c r="H60" s="24" t="s">
        <v>94</v>
      </c>
      <c r="I60" s="24" t="s">
        <v>94</v>
      </c>
      <c r="J60" s="24" t="s">
        <v>94</v>
      </c>
      <c r="K60" s="24" t="s">
        <v>94</v>
      </c>
      <c r="L60" s="24" t="s">
        <v>94</v>
      </c>
      <c r="M60" s="24" t="s">
        <v>94</v>
      </c>
      <c r="N60" s="24" t="s">
        <v>94</v>
      </c>
      <c r="O60" s="24" t="s">
        <v>94</v>
      </c>
      <c r="P60" s="24" t="s">
        <v>94</v>
      </c>
      <c r="Q60" s="24" t="s">
        <v>94</v>
      </c>
      <c r="R60" s="24" t="s">
        <v>94</v>
      </c>
      <c r="S60" s="24" t="s">
        <v>94</v>
      </c>
      <c r="T60" s="24" t="s">
        <v>94</v>
      </c>
      <c r="U60" s="24" t="s">
        <v>94</v>
      </c>
      <c r="V60" s="24" t="s">
        <v>94</v>
      </c>
      <c r="W60" s="24" t="s">
        <v>94</v>
      </c>
      <c r="X60" s="24" t="s">
        <v>94</v>
      </c>
      <c r="Y60" s="24" t="s">
        <v>94</v>
      </c>
      <c r="Z60" s="24" t="s">
        <v>94</v>
      </c>
      <c r="AA60" s="24" t="s">
        <v>94</v>
      </c>
      <c r="AB60" s="24" t="s">
        <v>94</v>
      </c>
      <c r="AC60" s="24" t="s">
        <v>94</v>
      </c>
      <c r="AD60" s="24" t="s">
        <v>94</v>
      </c>
      <c r="AE60" s="24" t="s">
        <v>94</v>
      </c>
      <c r="AF60" s="24" t="s">
        <v>94</v>
      </c>
    </row>
    <row r="61" spans="1:34" ht="18" customHeight="1" x14ac:dyDescent="0.25">
      <c r="A61" s="25" t="s">
        <v>103</v>
      </c>
      <c r="C61" s="24" t="s">
        <v>94</v>
      </c>
      <c r="D61" s="24" t="s">
        <v>94</v>
      </c>
      <c r="E61" s="24" t="s">
        <v>94</v>
      </c>
      <c r="F61" s="24" t="s">
        <v>94</v>
      </c>
      <c r="G61" s="24" t="s">
        <v>94</v>
      </c>
      <c r="H61" s="24" t="s">
        <v>94</v>
      </c>
      <c r="I61" s="24" t="s">
        <v>94</v>
      </c>
      <c r="J61" s="24" t="s">
        <v>94</v>
      </c>
      <c r="K61" s="24" t="s">
        <v>94</v>
      </c>
      <c r="L61" s="24" t="s">
        <v>94</v>
      </c>
      <c r="M61" s="24" t="s">
        <v>94</v>
      </c>
      <c r="N61" s="24" t="s">
        <v>94</v>
      </c>
      <c r="O61" s="24" t="s">
        <v>94</v>
      </c>
      <c r="P61" s="24" t="s">
        <v>94</v>
      </c>
      <c r="Q61" s="24" t="s">
        <v>94</v>
      </c>
      <c r="R61" s="24" t="s">
        <v>94</v>
      </c>
      <c r="S61" s="24" t="s">
        <v>94</v>
      </c>
      <c r="T61" s="24" t="s">
        <v>94</v>
      </c>
      <c r="U61" s="24" t="s">
        <v>94</v>
      </c>
      <c r="V61" s="24" t="s">
        <v>94</v>
      </c>
      <c r="W61" s="24" t="s">
        <v>94</v>
      </c>
      <c r="X61" s="24" t="s">
        <v>94</v>
      </c>
      <c r="Y61" s="24" t="s">
        <v>94</v>
      </c>
      <c r="Z61" s="24" t="s">
        <v>94</v>
      </c>
      <c r="AA61" s="24" t="s">
        <v>94</v>
      </c>
      <c r="AB61" s="24" t="s">
        <v>94</v>
      </c>
      <c r="AC61" s="24" t="s">
        <v>94</v>
      </c>
      <c r="AD61" s="24" t="s">
        <v>94</v>
      </c>
      <c r="AE61" s="24" t="s">
        <v>94</v>
      </c>
      <c r="AF61" s="24" t="s">
        <v>94</v>
      </c>
    </row>
    <row r="62" spans="1:34" ht="18" customHeight="1" x14ac:dyDescent="0.25">
      <c r="A62" s="25" t="s">
        <v>101</v>
      </c>
      <c r="C62" s="24" t="s">
        <v>94</v>
      </c>
      <c r="D62" s="24" t="s">
        <v>94</v>
      </c>
      <c r="E62" s="24" t="s">
        <v>94</v>
      </c>
      <c r="F62" s="24" t="s">
        <v>94</v>
      </c>
      <c r="G62" s="24" t="s">
        <v>94</v>
      </c>
      <c r="H62" s="24" t="s">
        <v>94</v>
      </c>
      <c r="I62" s="24" t="s">
        <v>94</v>
      </c>
      <c r="J62" s="24" t="s">
        <v>94</v>
      </c>
      <c r="K62" s="24" t="s">
        <v>94</v>
      </c>
      <c r="L62" s="24" t="s">
        <v>94</v>
      </c>
      <c r="M62" s="24" t="s">
        <v>94</v>
      </c>
      <c r="N62" s="24" t="s">
        <v>94</v>
      </c>
      <c r="O62" s="24" t="s">
        <v>94</v>
      </c>
      <c r="P62" s="24" t="s">
        <v>94</v>
      </c>
      <c r="Q62" s="24" t="s">
        <v>94</v>
      </c>
      <c r="R62" s="24" t="s">
        <v>94</v>
      </c>
      <c r="S62" s="24" t="s">
        <v>94</v>
      </c>
      <c r="T62" s="24" t="s">
        <v>94</v>
      </c>
      <c r="U62" s="24" t="s">
        <v>94</v>
      </c>
      <c r="V62" s="24" t="s">
        <v>94</v>
      </c>
      <c r="W62" s="24" t="s">
        <v>94</v>
      </c>
      <c r="X62" s="24" t="s">
        <v>94</v>
      </c>
      <c r="Y62" s="24" t="s">
        <v>94</v>
      </c>
      <c r="Z62" s="24" t="s">
        <v>94</v>
      </c>
      <c r="AA62" s="24" t="s">
        <v>94</v>
      </c>
      <c r="AB62" s="24" t="s">
        <v>94</v>
      </c>
      <c r="AC62" s="24" t="s">
        <v>94</v>
      </c>
      <c r="AD62" s="24" t="s">
        <v>94</v>
      </c>
      <c r="AE62" s="24" t="s">
        <v>94</v>
      </c>
      <c r="AF62" s="24" t="s">
        <v>94</v>
      </c>
    </row>
    <row r="64" spans="1:34" ht="18" customHeight="1" x14ac:dyDescent="0.25">
      <c r="A64" s="23" t="s">
        <v>141</v>
      </c>
    </row>
    <row r="65" spans="1:34" ht="18" customHeight="1" x14ac:dyDescent="0.25">
      <c r="B65" s="23" t="s">
        <v>109</v>
      </c>
      <c r="C65" s="26">
        <v>1990</v>
      </c>
      <c r="D65" s="26">
        <v>1991</v>
      </c>
      <c r="E65" s="26">
        <v>1992</v>
      </c>
      <c r="F65" s="26">
        <v>1993</v>
      </c>
      <c r="G65" s="26">
        <v>1994</v>
      </c>
      <c r="H65" s="26">
        <v>1995</v>
      </c>
      <c r="I65" s="26">
        <v>1996</v>
      </c>
      <c r="J65" s="26">
        <v>1997</v>
      </c>
      <c r="K65" s="26">
        <v>1998</v>
      </c>
      <c r="L65" s="26">
        <v>1999</v>
      </c>
      <c r="M65" s="26">
        <v>2000</v>
      </c>
      <c r="N65" s="26">
        <v>2001</v>
      </c>
      <c r="O65" s="26">
        <v>2002</v>
      </c>
      <c r="P65" s="26">
        <v>2003</v>
      </c>
      <c r="Q65" s="26">
        <v>2004</v>
      </c>
      <c r="R65" s="26">
        <v>2005</v>
      </c>
      <c r="S65" s="26">
        <v>2006</v>
      </c>
      <c r="T65" s="26">
        <v>2007</v>
      </c>
      <c r="U65" s="26">
        <v>2008</v>
      </c>
      <c r="V65" s="26">
        <v>2009</v>
      </c>
      <c r="W65" s="26">
        <v>2010</v>
      </c>
      <c r="X65" s="26">
        <v>2011</v>
      </c>
      <c r="Y65" s="26">
        <v>2012</v>
      </c>
      <c r="Z65" s="26">
        <v>2013</v>
      </c>
      <c r="AA65" s="26">
        <v>2014</v>
      </c>
      <c r="AB65" s="26">
        <v>2015</v>
      </c>
      <c r="AC65" s="26">
        <v>2016</v>
      </c>
      <c r="AD65" s="26">
        <v>2017</v>
      </c>
      <c r="AE65" s="26">
        <v>2018</v>
      </c>
      <c r="AF65" s="26">
        <v>2019</v>
      </c>
      <c r="AG65" s="23" t="s">
        <v>108</v>
      </c>
      <c r="AH65" s="23" t="s">
        <v>107</v>
      </c>
    </row>
    <row r="66" spans="1:34" ht="18" customHeight="1" x14ac:dyDescent="0.25">
      <c r="A66" s="25" t="s">
        <v>99</v>
      </c>
      <c r="C66" s="24" t="s">
        <v>94</v>
      </c>
      <c r="D66" s="24" t="s">
        <v>94</v>
      </c>
      <c r="E66" s="24" t="s">
        <v>94</v>
      </c>
      <c r="F66" s="24" t="s">
        <v>94</v>
      </c>
      <c r="G66" s="24" t="s">
        <v>94</v>
      </c>
      <c r="H66" s="24" t="s">
        <v>94</v>
      </c>
      <c r="I66" s="24" t="s">
        <v>94</v>
      </c>
      <c r="J66" s="24" t="s">
        <v>94</v>
      </c>
      <c r="K66" s="24" t="s">
        <v>94</v>
      </c>
      <c r="L66" s="24" t="s">
        <v>94</v>
      </c>
      <c r="M66" s="24" t="s">
        <v>94</v>
      </c>
      <c r="N66" s="24" t="s">
        <v>94</v>
      </c>
      <c r="O66" s="24" t="s">
        <v>94</v>
      </c>
      <c r="P66" s="24" t="s">
        <v>94</v>
      </c>
      <c r="Q66" s="24" t="s">
        <v>94</v>
      </c>
      <c r="R66" s="24" t="s">
        <v>94</v>
      </c>
      <c r="S66" s="24" t="s">
        <v>94</v>
      </c>
      <c r="T66" s="24" t="s">
        <v>94</v>
      </c>
      <c r="U66" s="24" t="s">
        <v>94</v>
      </c>
      <c r="V66" s="24" t="s">
        <v>94</v>
      </c>
      <c r="W66" s="24" t="s">
        <v>94</v>
      </c>
      <c r="X66" s="24" t="s">
        <v>94</v>
      </c>
      <c r="Y66" s="24" t="s">
        <v>94</v>
      </c>
      <c r="Z66" s="24" t="s">
        <v>94</v>
      </c>
      <c r="AA66" s="24" t="s">
        <v>94</v>
      </c>
      <c r="AB66" s="24" t="s">
        <v>94</v>
      </c>
      <c r="AC66" s="24" t="s">
        <v>94</v>
      </c>
      <c r="AD66" s="24" t="s">
        <v>94</v>
      </c>
      <c r="AE66" s="24" t="s">
        <v>94</v>
      </c>
      <c r="AF66" s="24" t="s">
        <v>94</v>
      </c>
    </row>
    <row r="67" spans="1:34" ht="18" customHeight="1" x14ac:dyDescent="0.25">
      <c r="A67" s="25" t="s">
        <v>95</v>
      </c>
      <c r="C67" s="24" t="s">
        <v>94</v>
      </c>
      <c r="D67" s="24" t="s">
        <v>94</v>
      </c>
      <c r="E67" s="24" t="s">
        <v>94</v>
      </c>
      <c r="F67" s="24" t="s">
        <v>94</v>
      </c>
      <c r="G67" s="24" t="s">
        <v>94</v>
      </c>
      <c r="H67" s="24" t="s">
        <v>94</v>
      </c>
      <c r="I67" s="24" t="s">
        <v>94</v>
      </c>
      <c r="J67" s="24" t="s">
        <v>94</v>
      </c>
      <c r="K67" s="24" t="s">
        <v>94</v>
      </c>
      <c r="L67" s="24" t="s">
        <v>94</v>
      </c>
      <c r="M67" s="24" t="s">
        <v>94</v>
      </c>
      <c r="N67" s="24" t="s">
        <v>94</v>
      </c>
      <c r="O67" s="24" t="s">
        <v>94</v>
      </c>
      <c r="P67" s="24" t="s">
        <v>94</v>
      </c>
      <c r="Q67" s="24" t="s">
        <v>94</v>
      </c>
      <c r="R67" s="24" t="s">
        <v>94</v>
      </c>
      <c r="S67" s="24" t="s">
        <v>94</v>
      </c>
      <c r="T67" s="24" t="s">
        <v>94</v>
      </c>
      <c r="U67" s="24" t="s">
        <v>94</v>
      </c>
      <c r="V67" s="24" t="s">
        <v>94</v>
      </c>
      <c r="W67" s="24" t="s">
        <v>94</v>
      </c>
      <c r="X67" s="24" t="s">
        <v>94</v>
      </c>
      <c r="Y67" s="24" t="s">
        <v>94</v>
      </c>
      <c r="Z67" s="24" t="s">
        <v>94</v>
      </c>
      <c r="AA67" s="24" t="s">
        <v>94</v>
      </c>
      <c r="AB67" s="24" t="s">
        <v>94</v>
      </c>
      <c r="AC67" s="24" t="s">
        <v>94</v>
      </c>
      <c r="AD67" s="24" t="s">
        <v>94</v>
      </c>
      <c r="AE67" s="24" t="s">
        <v>94</v>
      </c>
      <c r="AF67" s="24" t="s">
        <v>94</v>
      </c>
    </row>
    <row r="68" spans="1:34" ht="18" customHeight="1" x14ac:dyDescent="0.25">
      <c r="A68" s="25" t="s">
        <v>105</v>
      </c>
      <c r="C68" s="24" t="s">
        <v>94</v>
      </c>
      <c r="D68" s="24" t="s">
        <v>94</v>
      </c>
      <c r="E68" s="24" t="s">
        <v>94</v>
      </c>
      <c r="F68" s="24" t="s">
        <v>94</v>
      </c>
      <c r="G68" s="24" t="s">
        <v>94</v>
      </c>
      <c r="H68" s="24" t="s">
        <v>94</v>
      </c>
      <c r="I68" s="24" t="s">
        <v>94</v>
      </c>
      <c r="J68" s="24" t="s">
        <v>94</v>
      </c>
      <c r="K68" s="24" t="s">
        <v>94</v>
      </c>
      <c r="L68" s="24" t="s">
        <v>94</v>
      </c>
      <c r="M68" s="24" t="s">
        <v>94</v>
      </c>
      <c r="N68" s="24" t="s">
        <v>94</v>
      </c>
      <c r="O68" s="24" t="s">
        <v>94</v>
      </c>
      <c r="P68" s="24" t="s">
        <v>94</v>
      </c>
      <c r="Q68" s="24" t="s">
        <v>94</v>
      </c>
      <c r="R68" s="24" t="s">
        <v>94</v>
      </c>
      <c r="S68" s="24" t="s">
        <v>94</v>
      </c>
      <c r="T68" s="24" t="s">
        <v>94</v>
      </c>
      <c r="U68" s="24" t="s">
        <v>94</v>
      </c>
      <c r="V68" s="24" t="s">
        <v>94</v>
      </c>
      <c r="W68" s="24" t="s">
        <v>94</v>
      </c>
      <c r="X68" s="24" t="s">
        <v>94</v>
      </c>
      <c r="Y68" s="24" t="s">
        <v>94</v>
      </c>
      <c r="Z68" s="24" t="s">
        <v>94</v>
      </c>
      <c r="AA68" s="24" t="s">
        <v>94</v>
      </c>
      <c r="AB68" s="24" t="s">
        <v>94</v>
      </c>
      <c r="AC68" s="24" t="s">
        <v>94</v>
      </c>
      <c r="AD68" s="24" t="s">
        <v>94</v>
      </c>
      <c r="AE68" s="24" t="s">
        <v>94</v>
      </c>
      <c r="AF68" s="24" t="s">
        <v>94</v>
      </c>
    </row>
    <row r="69" spans="1:34" ht="18" customHeight="1" x14ac:dyDescent="0.25">
      <c r="A69" s="25" t="s">
        <v>97</v>
      </c>
      <c r="C69" s="24" t="s">
        <v>94</v>
      </c>
      <c r="D69" s="24" t="s">
        <v>94</v>
      </c>
      <c r="E69" s="24" t="s">
        <v>94</v>
      </c>
      <c r="F69" s="24" t="s">
        <v>94</v>
      </c>
      <c r="G69" s="24" t="s">
        <v>94</v>
      </c>
      <c r="H69" s="24" t="s">
        <v>94</v>
      </c>
      <c r="I69" s="24" t="s">
        <v>94</v>
      </c>
      <c r="J69" s="24" t="s">
        <v>94</v>
      </c>
      <c r="K69" s="24" t="s">
        <v>94</v>
      </c>
      <c r="L69" s="24" t="s">
        <v>94</v>
      </c>
      <c r="M69" s="24" t="s">
        <v>94</v>
      </c>
      <c r="N69" s="24" t="s">
        <v>94</v>
      </c>
      <c r="O69" s="24" t="s">
        <v>94</v>
      </c>
      <c r="P69" s="24" t="s">
        <v>94</v>
      </c>
      <c r="Q69" s="24" t="s">
        <v>94</v>
      </c>
      <c r="R69" s="24" t="s">
        <v>94</v>
      </c>
      <c r="S69" s="24" t="s">
        <v>94</v>
      </c>
      <c r="T69" s="24" t="s">
        <v>94</v>
      </c>
      <c r="U69" s="24" t="s">
        <v>94</v>
      </c>
      <c r="V69" s="24" t="s">
        <v>94</v>
      </c>
      <c r="W69" s="24" t="s">
        <v>94</v>
      </c>
      <c r="X69" s="24" t="s">
        <v>94</v>
      </c>
      <c r="Y69" s="24" t="s">
        <v>94</v>
      </c>
      <c r="Z69" s="24" t="s">
        <v>94</v>
      </c>
      <c r="AA69" s="24" t="s">
        <v>94</v>
      </c>
      <c r="AB69" s="24" t="s">
        <v>94</v>
      </c>
      <c r="AC69" s="24" t="s">
        <v>94</v>
      </c>
      <c r="AD69" s="24" t="s">
        <v>94</v>
      </c>
      <c r="AE69" s="24" t="s">
        <v>94</v>
      </c>
      <c r="AF69" s="24" t="s">
        <v>94</v>
      </c>
    </row>
    <row r="70" spans="1:34" ht="18" customHeight="1" x14ac:dyDescent="0.25">
      <c r="A70" s="25" t="s">
        <v>103</v>
      </c>
      <c r="C70" s="24" t="s">
        <v>94</v>
      </c>
      <c r="D70" s="24" t="s">
        <v>94</v>
      </c>
      <c r="E70" s="24" t="s">
        <v>94</v>
      </c>
      <c r="F70" s="24" t="s">
        <v>94</v>
      </c>
      <c r="G70" s="24" t="s">
        <v>94</v>
      </c>
      <c r="H70" s="24" t="s">
        <v>94</v>
      </c>
      <c r="I70" s="24" t="s">
        <v>94</v>
      </c>
      <c r="J70" s="24" t="s">
        <v>94</v>
      </c>
      <c r="K70" s="24" t="s">
        <v>94</v>
      </c>
      <c r="L70" s="24" t="s">
        <v>94</v>
      </c>
      <c r="M70" s="24" t="s">
        <v>94</v>
      </c>
      <c r="N70" s="24" t="s">
        <v>94</v>
      </c>
      <c r="O70" s="24" t="s">
        <v>94</v>
      </c>
      <c r="P70" s="24" t="s">
        <v>94</v>
      </c>
      <c r="Q70" s="24" t="s">
        <v>94</v>
      </c>
      <c r="R70" s="24" t="s">
        <v>94</v>
      </c>
      <c r="S70" s="24" t="s">
        <v>94</v>
      </c>
      <c r="T70" s="24" t="s">
        <v>94</v>
      </c>
      <c r="U70" s="24" t="s">
        <v>94</v>
      </c>
      <c r="V70" s="24" t="s">
        <v>94</v>
      </c>
      <c r="W70" s="24" t="s">
        <v>94</v>
      </c>
      <c r="X70" s="24" t="s">
        <v>94</v>
      </c>
      <c r="Y70" s="24" t="s">
        <v>94</v>
      </c>
      <c r="Z70" s="24" t="s">
        <v>94</v>
      </c>
      <c r="AA70" s="24" t="s">
        <v>94</v>
      </c>
      <c r="AB70" s="24" t="s">
        <v>94</v>
      </c>
      <c r="AC70" s="24" t="s">
        <v>94</v>
      </c>
      <c r="AD70" s="24" t="s">
        <v>94</v>
      </c>
      <c r="AE70" s="24" t="s">
        <v>94</v>
      </c>
      <c r="AF70" s="24" t="s">
        <v>94</v>
      </c>
    </row>
    <row r="71" spans="1:34" ht="18" customHeight="1" x14ac:dyDescent="0.25">
      <c r="A71" s="25" t="s">
        <v>101</v>
      </c>
      <c r="C71" s="24" t="s">
        <v>94</v>
      </c>
      <c r="D71" s="24" t="s">
        <v>94</v>
      </c>
      <c r="E71" s="24" t="s">
        <v>94</v>
      </c>
      <c r="F71" s="24" t="s">
        <v>94</v>
      </c>
      <c r="G71" s="24" t="s">
        <v>94</v>
      </c>
      <c r="H71" s="24" t="s">
        <v>94</v>
      </c>
      <c r="I71" s="24" t="s">
        <v>94</v>
      </c>
      <c r="J71" s="24" t="s">
        <v>94</v>
      </c>
      <c r="K71" s="24" t="s">
        <v>94</v>
      </c>
      <c r="L71" s="24" t="s">
        <v>94</v>
      </c>
      <c r="M71" s="24" t="s">
        <v>94</v>
      </c>
      <c r="N71" s="24" t="s">
        <v>94</v>
      </c>
      <c r="O71" s="24" t="s">
        <v>94</v>
      </c>
      <c r="P71" s="24" t="s">
        <v>94</v>
      </c>
      <c r="Q71" s="24" t="s">
        <v>94</v>
      </c>
      <c r="R71" s="24" t="s">
        <v>94</v>
      </c>
      <c r="S71" s="24" t="s">
        <v>94</v>
      </c>
      <c r="T71" s="24" t="s">
        <v>94</v>
      </c>
      <c r="U71" s="24" t="s">
        <v>94</v>
      </c>
      <c r="V71" s="24" t="s">
        <v>94</v>
      </c>
      <c r="W71" s="24" t="s">
        <v>94</v>
      </c>
      <c r="X71" s="24" t="s">
        <v>94</v>
      </c>
      <c r="Y71" s="24" t="s">
        <v>94</v>
      </c>
      <c r="Z71" s="24" t="s">
        <v>94</v>
      </c>
      <c r="AA71" s="24" t="s">
        <v>94</v>
      </c>
      <c r="AB71" s="24" t="s">
        <v>94</v>
      </c>
      <c r="AC71" s="24" t="s">
        <v>94</v>
      </c>
      <c r="AD71" s="24" t="s">
        <v>94</v>
      </c>
      <c r="AE71" s="24" t="s">
        <v>94</v>
      </c>
      <c r="AF71" s="24" t="s">
        <v>94</v>
      </c>
    </row>
    <row r="73" spans="1:34" ht="18" customHeight="1" x14ac:dyDescent="0.25">
      <c r="A73" s="23" t="s">
        <v>142</v>
      </c>
    </row>
    <row r="74" spans="1:34" ht="18" customHeight="1" x14ac:dyDescent="0.25">
      <c r="B74" s="23" t="s">
        <v>109</v>
      </c>
      <c r="C74" s="26">
        <v>1990</v>
      </c>
      <c r="D74" s="26">
        <v>1991</v>
      </c>
      <c r="E74" s="26">
        <v>1992</v>
      </c>
      <c r="F74" s="26">
        <v>1993</v>
      </c>
      <c r="G74" s="26">
        <v>1994</v>
      </c>
      <c r="H74" s="26">
        <v>1995</v>
      </c>
      <c r="I74" s="26">
        <v>1996</v>
      </c>
      <c r="J74" s="26">
        <v>1997</v>
      </c>
      <c r="K74" s="26">
        <v>1998</v>
      </c>
      <c r="L74" s="26">
        <v>1999</v>
      </c>
      <c r="M74" s="26">
        <v>2000</v>
      </c>
      <c r="N74" s="26">
        <v>2001</v>
      </c>
      <c r="O74" s="26">
        <v>2002</v>
      </c>
      <c r="P74" s="26">
        <v>2003</v>
      </c>
      <c r="Q74" s="26">
        <v>2004</v>
      </c>
      <c r="R74" s="26">
        <v>2005</v>
      </c>
      <c r="S74" s="26">
        <v>2006</v>
      </c>
      <c r="T74" s="26">
        <v>2007</v>
      </c>
      <c r="U74" s="26">
        <v>2008</v>
      </c>
      <c r="V74" s="26">
        <v>2009</v>
      </c>
      <c r="W74" s="26">
        <v>2010</v>
      </c>
      <c r="X74" s="26">
        <v>2011</v>
      </c>
      <c r="Y74" s="26">
        <v>2012</v>
      </c>
      <c r="Z74" s="26">
        <v>2013</v>
      </c>
      <c r="AA74" s="26">
        <v>2014</v>
      </c>
      <c r="AB74" s="26">
        <v>2015</v>
      </c>
      <c r="AC74" s="26">
        <v>2016</v>
      </c>
      <c r="AD74" s="26">
        <v>2017</v>
      </c>
      <c r="AE74" s="26">
        <v>2018</v>
      </c>
      <c r="AF74" s="26">
        <v>2019</v>
      </c>
      <c r="AG74" s="23" t="s">
        <v>108</v>
      </c>
      <c r="AH74" s="23" t="s">
        <v>107</v>
      </c>
    </row>
    <row r="75" spans="1:34" ht="18" customHeight="1" x14ac:dyDescent="0.25">
      <c r="A75" s="25" t="s">
        <v>99</v>
      </c>
      <c r="B75" s="23" t="s">
        <v>134</v>
      </c>
      <c r="C75" s="24">
        <v>10.2949</v>
      </c>
      <c r="D75" s="24">
        <v>10.541399999999999</v>
      </c>
      <c r="E75" s="24">
        <v>10.5557</v>
      </c>
      <c r="F75" s="24">
        <v>10.7011</v>
      </c>
      <c r="G75" s="24">
        <v>11.7004</v>
      </c>
      <c r="H75" s="24">
        <v>12.193199999999999</v>
      </c>
      <c r="I75" s="24">
        <v>13.7247</v>
      </c>
      <c r="J75" s="24">
        <v>15.5337</v>
      </c>
      <c r="K75" s="24">
        <v>16.066199999999998</v>
      </c>
      <c r="L75" s="24">
        <v>16.168800000000001</v>
      </c>
      <c r="M75" s="24">
        <v>22.703900000000001</v>
      </c>
      <c r="N75" s="24">
        <v>25.627199999999998</v>
      </c>
      <c r="O75" s="24">
        <v>25.7959</v>
      </c>
      <c r="P75" s="24">
        <v>25.274799999999999</v>
      </c>
      <c r="Q75" s="24">
        <v>28.081900000000001</v>
      </c>
      <c r="R75" s="24">
        <v>32.161099999999998</v>
      </c>
      <c r="S75" s="24">
        <v>35.128900000000002</v>
      </c>
      <c r="T75" s="24">
        <v>34.3782</v>
      </c>
      <c r="U75" s="24">
        <v>48.535200000000003</v>
      </c>
      <c r="V75" s="24">
        <v>42.315300000000001</v>
      </c>
      <c r="W75" s="24">
        <v>39.115000000000002</v>
      </c>
      <c r="X75" s="24">
        <v>43.094700000000003</v>
      </c>
      <c r="Y75" s="24">
        <v>45.703200000000002</v>
      </c>
      <c r="Z75" s="24">
        <v>44.546799999999998</v>
      </c>
      <c r="AA75" s="24">
        <v>38.507300000000001</v>
      </c>
      <c r="AB75" s="24">
        <v>42.314500000000002</v>
      </c>
      <c r="AC75" s="24">
        <v>42.462200000000003</v>
      </c>
      <c r="AD75" s="24">
        <v>38.451700000000002</v>
      </c>
      <c r="AE75" s="24">
        <v>34.804400000000001</v>
      </c>
      <c r="AF75" s="24" t="s">
        <v>94</v>
      </c>
      <c r="AG75" s="23" t="s">
        <v>127</v>
      </c>
    </row>
    <row r="76" spans="1:34" ht="18" customHeight="1" x14ac:dyDescent="0.25">
      <c r="A76" s="25" t="s">
        <v>95</v>
      </c>
      <c r="B76" s="23" t="s">
        <v>134</v>
      </c>
      <c r="C76" s="24">
        <v>6.6562000000000001</v>
      </c>
      <c r="D76" s="24">
        <v>7.6307999999999998</v>
      </c>
      <c r="E76" s="24">
        <v>8.2149999999999999</v>
      </c>
      <c r="F76" s="24">
        <v>7.6669</v>
      </c>
      <c r="G76" s="24">
        <v>7.5933999999999999</v>
      </c>
      <c r="H76" s="24">
        <v>11.5769</v>
      </c>
      <c r="I76" s="24">
        <v>12.964499999999999</v>
      </c>
      <c r="J76" s="24">
        <v>13.9328</v>
      </c>
      <c r="K76" s="24">
        <v>14.0823</v>
      </c>
      <c r="L76" s="24">
        <v>16.3919</v>
      </c>
      <c r="M76" s="24">
        <v>22.4132</v>
      </c>
      <c r="N76" s="24">
        <v>21.972899999999999</v>
      </c>
      <c r="O76" s="24">
        <v>22.248699999999999</v>
      </c>
      <c r="P76" s="24">
        <v>21.7927</v>
      </c>
      <c r="Q76" s="24">
        <v>23.8873</v>
      </c>
      <c r="R76" s="24">
        <v>26.183700000000002</v>
      </c>
      <c r="S76" s="24">
        <v>28.484999999999999</v>
      </c>
      <c r="T76" s="24">
        <v>27.524100000000001</v>
      </c>
      <c r="U76" s="24">
        <v>24.575500000000002</v>
      </c>
      <c r="V76" s="24">
        <v>26.728899999999999</v>
      </c>
      <c r="W76" s="24">
        <v>29.827000000000002</v>
      </c>
      <c r="X76" s="24">
        <v>30.989100000000001</v>
      </c>
      <c r="Y76" s="24">
        <v>30.996500000000001</v>
      </c>
      <c r="Z76" s="24">
        <v>27.301400000000001</v>
      </c>
      <c r="AA76" s="24">
        <v>26.911899999999999</v>
      </c>
      <c r="AB76" s="24">
        <v>34.980800000000002</v>
      </c>
      <c r="AC76" s="24">
        <v>37.985999999999997</v>
      </c>
      <c r="AD76" s="24">
        <v>39.818100000000001</v>
      </c>
      <c r="AE76" s="24">
        <v>41.591500000000003</v>
      </c>
      <c r="AF76" s="24" t="s">
        <v>94</v>
      </c>
      <c r="AG76" s="23" t="s">
        <v>127</v>
      </c>
    </row>
    <row r="77" spans="1:34" ht="18" customHeight="1" x14ac:dyDescent="0.25">
      <c r="A77" s="25" t="s">
        <v>105</v>
      </c>
      <c r="B77" s="23" t="s">
        <v>134</v>
      </c>
      <c r="C77" s="24">
        <v>12.0718</v>
      </c>
      <c r="D77" s="24">
        <v>13.965299999999999</v>
      </c>
      <c r="E77" s="24">
        <v>14.946999999999999</v>
      </c>
      <c r="F77" s="24">
        <v>14.128399999999999</v>
      </c>
      <c r="G77" s="24">
        <v>14.1457</v>
      </c>
      <c r="H77" s="24">
        <v>7.7941000000000003</v>
      </c>
      <c r="I77" s="24">
        <v>8.2536000000000005</v>
      </c>
      <c r="J77" s="24">
        <v>9.2817000000000007</v>
      </c>
      <c r="K77" s="24">
        <v>9.5501000000000005</v>
      </c>
      <c r="L77" s="24">
        <v>11.381500000000001</v>
      </c>
      <c r="M77" s="24">
        <v>7.0589000000000004</v>
      </c>
      <c r="N77" s="24">
        <v>7.4770000000000003</v>
      </c>
      <c r="O77" s="24">
        <v>7.4225000000000003</v>
      </c>
      <c r="P77" s="24">
        <v>8.218</v>
      </c>
      <c r="Q77" s="24">
        <v>8.1796000000000006</v>
      </c>
      <c r="R77" s="24">
        <v>8.3688000000000002</v>
      </c>
      <c r="S77" s="24">
        <v>8.1181999999999999</v>
      </c>
      <c r="T77" s="24">
        <v>7.6153000000000004</v>
      </c>
      <c r="U77" s="24">
        <v>9.2103999999999999</v>
      </c>
      <c r="V77" s="24">
        <v>7.3859000000000004</v>
      </c>
      <c r="W77" s="24">
        <v>8.8253000000000004</v>
      </c>
      <c r="X77" s="24">
        <v>9.6258999999999997</v>
      </c>
      <c r="Y77" s="24">
        <v>9.6350999999999996</v>
      </c>
      <c r="Z77" s="24">
        <v>9.6959999999999997</v>
      </c>
      <c r="AA77" s="24">
        <v>9.0053999999999998</v>
      </c>
      <c r="AB77" s="24">
        <v>8.6898</v>
      </c>
      <c r="AC77" s="24">
        <v>8.7163000000000004</v>
      </c>
      <c r="AD77" s="24">
        <v>8.2236999999999991</v>
      </c>
      <c r="AE77" s="24">
        <v>7.5</v>
      </c>
      <c r="AF77" s="24" t="s">
        <v>94</v>
      </c>
      <c r="AG77" s="23" t="s">
        <v>127</v>
      </c>
    </row>
    <row r="78" spans="1:34" ht="18" customHeight="1" x14ac:dyDescent="0.25">
      <c r="A78" s="25" t="s">
        <v>97</v>
      </c>
      <c r="B78" s="23" t="s">
        <v>134</v>
      </c>
      <c r="C78" s="24">
        <v>6.8662999999999998</v>
      </c>
      <c r="D78" s="24">
        <v>6.8539000000000003</v>
      </c>
      <c r="E78" s="24">
        <v>7.4001999999999999</v>
      </c>
      <c r="F78" s="24">
        <v>7.2502000000000004</v>
      </c>
      <c r="G78" s="24">
        <v>9.2993000000000006</v>
      </c>
      <c r="H78" s="24">
        <v>6.9077999999999999</v>
      </c>
      <c r="I78" s="24">
        <v>7.3434999999999997</v>
      </c>
      <c r="J78" s="24">
        <v>8.8084000000000007</v>
      </c>
      <c r="K78" s="24">
        <v>9.5748999999999995</v>
      </c>
      <c r="L78" s="24">
        <v>10.220800000000001</v>
      </c>
      <c r="M78" s="24">
        <v>9.7186000000000003</v>
      </c>
      <c r="N78" s="24">
        <v>10.355</v>
      </c>
      <c r="O78" s="24">
        <v>11.343299999999999</v>
      </c>
      <c r="P78" s="24">
        <v>11.2325</v>
      </c>
      <c r="Q78" s="24">
        <v>11.5921</v>
      </c>
      <c r="R78" s="24">
        <v>12.097099999999999</v>
      </c>
      <c r="S78" s="24">
        <v>12.9368</v>
      </c>
      <c r="T78" s="24">
        <v>13.581200000000001</v>
      </c>
      <c r="U78" s="24">
        <v>10.651300000000001</v>
      </c>
      <c r="V78" s="24">
        <v>13.979900000000001</v>
      </c>
      <c r="W78" s="24">
        <v>12.0661</v>
      </c>
      <c r="X78" s="24">
        <v>12.046200000000001</v>
      </c>
      <c r="Y78" s="24">
        <v>9.7222000000000008</v>
      </c>
      <c r="Z78" s="24">
        <v>9.1010000000000009</v>
      </c>
      <c r="AA78" s="24">
        <v>8.8629999999999995</v>
      </c>
      <c r="AB78" s="24">
        <v>10.6647</v>
      </c>
      <c r="AC78" s="24">
        <v>11.6622</v>
      </c>
      <c r="AD78" s="24">
        <v>12.366199999999999</v>
      </c>
      <c r="AE78" s="24">
        <v>12.741300000000001</v>
      </c>
      <c r="AF78" s="24" t="s">
        <v>94</v>
      </c>
      <c r="AG78" s="23" t="s">
        <v>127</v>
      </c>
    </row>
    <row r="79" spans="1:34" ht="18" customHeight="1" x14ac:dyDescent="0.25">
      <c r="A79" s="25" t="s">
        <v>103</v>
      </c>
      <c r="B79" s="23" t="s">
        <v>134</v>
      </c>
      <c r="C79" s="24">
        <v>2.2544</v>
      </c>
      <c r="D79" s="24">
        <v>2.5144000000000002</v>
      </c>
      <c r="E79" s="24">
        <v>2.7223000000000002</v>
      </c>
      <c r="F79" s="24">
        <v>2.9771999999999998</v>
      </c>
      <c r="G79" s="24">
        <v>3.6406000000000001</v>
      </c>
      <c r="H79" s="24">
        <v>4.7088999999999999</v>
      </c>
      <c r="I79" s="24">
        <v>4.7962999999999996</v>
      </c>
      <c r="J79" s="24">
        <v>5.2789999999999999</v>
      </c>
      <c r="K79" s="24">
        <v>5.4050000000000002</v>
      </c>
      <c r="L79" s="24">
        <v>5.3358999999999996</v>
      </c>
      <c r="M79" s="24">
        <v>5.61</v>
      </c>
      <c r="N79" s="24">
        <v>5.6512000000000002</v>
      </c>
      <c r="O79" s="24">
        <v>5.7911999999999999</v>
      </c>
      <c r="P79" s="24">
        <v>5.3452000000000002</v>
      </c>
      <c r="Q79" s="24">
        <v>6.2949000000000002</v>
      </c>
      <c r="R79" s="24">
        <v>6.617</v>
      </c>
      <c r="S79" s="24">
        <v>6.6043000000000003</v>
      </c>
      <c r="T79" s="24">
        <v>6.8526999999999996</v>
      </c>
      <c r="U79" s="24">
        <v>4.8647</v>
      </c>
      <c r="V79" s="24">
        <v>7.0401999999999996</v>
      </c>
      <c r="W79" s="24">
        <v>7.0376000000000003</v>
      </c>
      <c r="X79" s="24">
        <v>7.8856999999999999</v>
      </c>
      <c r="Y79" s="24">
        <v>7.9233000000000002</v>
      </c>
      <c r="Z79" s="24">
        <v>8.6316000000000006</v>
      </c>
      <c r="AA79" s="24">
        <v>7.6843000000000004</v>
      </c>
      <c r="AB79" s="24">
        <v>9.1546000000000003</v>
      </c>
      <c r="AC79" s="24">
        <v>10.111800000000001</v>
      </c>
      <c r="AD79" s="24">
        <v>10.033200000000001</v>
      </c>
      <c r="AE79" s="24">
        <v>10.0617</v>
      </c>
      <c r="AF79" s="24" t="s">
        <v>94</v>
      </c>
      <c r="AG79" s="23" t="s">
        <v>127</v>
      </c>
    </row>
    <row r="80" spans="1:34" ht="18" customHeight="1" x14ac:dyDescent="0.25">
      <c r="A80" s="25" t="s">
        <v>101</v>
      </c>
      <c r="B80" s="23" t="s">
        <v>134</v>
      </c>
      <c r="C80" s="24">
        <v>1.6106</v>
      </c>
      <c r="D80" s="24">
        <v>1.7974000000000001</v>
      </c>
      <c r="E80" s="24">
        <v>2.0247000000000002</v>
      </c>
      <c r="F80" s="24">
        <v>1.8542000000000001</v>
      </c>
      <c r="G80" s="24">
        <v>1.9742999999999999</v>
      </c>
      <c r="H80" s="24">
        <v>3.5091000000000001</v>
      </c>
      <c r="I80" s="24">
        <v>3.5655000000000001</v>
      </c>
      <c r="J80" s="24">
        <v>3.9392</v>
      </c>
      <c r="K80" s="24">
        <v>4.1722999999999999</v>
      </c>
      <c r="L80" s="24">
        <v>4.6551999999999998</v>
      </c>
      <c r="M80" s="24">
        <v>4.7244999999999999</v>
      </c>
      <c r="N80" s="24">
        <v>4.7842000000000002</v>
      </c>
      <c r="O80" s="24">
        <v>5.1603000000000003</v>
      </c>
      <c r="P80" s="24">
        <v>4.8437000000000001</v>
      </c>
      <c r="Q80" s="24">
        <v>5.2986000000000004</v>
      </c>
      <c r="R80" s="24">
        <v>5.0730000000000004</v>
      </c>
      <c r="S80" s="24">
        <v>5.0750000000000002</v>
      </c>
      <c r="T80" s="24">
        <v>4.9055</v>
      </c>
      <c r="U80" s="24">
        <v>4.7403000000000004</v>
      </c>
      <c r="V80" s="24">
        <v>6.6252000000000004</v>
      </c>
      <c r="W80" s="24">
        <v>7.61</v>
      </c>
      <c r="X80" s="24">
        <v>7.8902000000000001</v>
      </c>
      <c r="Y80" s="24">
        <v>4.1559999999999997</v>
      </c>
      <c r="Z80" s="24">
        <v>3.6619999999999999</v>
      </c>
      <c r="AA80" s="24">
        <v>2.8418000000000001</v>
      </c>
      <c r="AB80" s="24">
        <v>5.0324</v>
      </c>
      <c r="AC80" s="24">
        <v>5.8143000000000002</v>
      </c>
      <c r="AD80" s="24">
        <v>6.4931999999999999</v>
      </c>
      <c r="AE80" s="24">
        <v>8.5208999999999993</v>
      </c>
      <c r="AF80" s="24" t="s">
        <v>94</v>
      </c>
      <c r="AG80" s="23" t="s">
        <v>127</v>
      </c>
    </row>
    <row r="82" spans="1:34" ht="18" customHeight="1" x14ac:dyDescent="0.25">
      <c r="A82" s="23" t="s">
        <v>143</v>
      </c>
    </row>
    <row r="83" spans="1:34" ht="18" customHeight="1" x14ac:dyDescent="0.25">
      <c r="B83" s="23" t="s">
        <v>109</v>
      </c>
      <c r="C83" s="26">
        <v>1990</v>
      </c>
      <c r="D83" s="26">
        <v>1991</v>
      </c>
      <c r="E83" s="26">
        <v>1992</v>
      </c>
      <c r="F83" s="26">
        <v>1993</v>
      </c>
      <c r="G83" s="26">
        <v>1994</v>
      </c>
      <c r="H83" s="26">
        <v>1995</v>
      </c>
      <c r="I83" s="26">
        <v>1996</v>
      </c>
      <c r="J83" s="26">
        <v>1997</v>
      </c>
      <c r="K83" s="26">
        <v>1998</v>
      </c>
      <c r="L83" s="26">
        <v>1999</v>
      </c>
      <c r="M83" s="26">
        <v>2000</v>
      </c>
      <c r="N83" s="26">
        <v>2001</v>
      </c>
      <c r="O83" s="26">
        <v>2002</v>
      </c>
      <c r="P83" s="26">
        <v>2003</v>
      </c>
      <c r="Q83" s="26">
        <v>2004</v>
      </c>
      <c r="R83" s="26">
        <v>2005</v>
      </c>
      <c r="S83" s="26">
        <v>2006</v>
      </c>
      <c r="T83" s="26">
        <v>2007</v>
      </c>
      <c r="U83" s="26">
        <v>2008</v>
      </c>
      <c r="V83" s="26">
        <v>2009</v>
      </c>
      <c r="W83" s="26">
        <v>2010</v>
      </c>
      <c r="X83" s="26">
        <v>2011</v>
      </c>
      <c r="Y83" s="26">
        <v>2012</v>
      </c>
      <c r="Z83" s="26">
        <v>2013</v>
      </c>
      <c r="AA83" s="26">
        <v>2014</v>
      </c>
      <c r="AB83" s="26">
        <v>2015</v>
      </c>
      <c r="AC83" s="26">
        <v>2016</v>
      </c>
      <c r="AD83" s="26">
        <v>2017</v>
      </c>
      <c r="AE83" s="26">
        <v>2018</v>
      </c>
      <c r="AF83" s="26">
        <v>2019</v>
      </c>
      <c r="AG83" s="23" t="s">
        <v>108</v>
      </c>
      <c r="AH83" s="23" t="s">
        <v>107</v>
      </c>
    </row>
    <row r="84" spans="1:34" ht="18" customHeight="1" x14ac:dyDescent="0.25">
      <c r="A84" s="25" t="s">
        <v>99</v>
      </c>
      <c r="B84" s="23" t="s">
        <v>134</v>
      </c>
      <c r="C84" s="24">
        <v>39.329000000000001</v>
      </c>
      <c r="D84" s="24">
        <v>42.213999999999999</v>
      </c>
      <c r="E84" s="24">
        <v>41.862000000000002</v>
      </c>
      <c r="F84" s="24">
        <v>42.396999999999998</v>
      </c>
      <c r="G84" s="24">
        <v>41.082999999999998</v>
      </c>
      <c r="H84" s="24">
        <v>42.034999999999997</v>
      </c>
      <c r="I84" s="24">
        <v>44.183</v>
      </c>
      <c r="J84" s="24">
        <v>43.896999999999998</v>
      </c>
      <c r="K84" s="24">
        <v>45.34</v>
      </c>
      <c r="L84" s="24">
        <v>45.822000000000003</v>
      </c>
      <c r="M84" s="24">
        <v>45.957000000000001</v>
      </c>
      <c r="N84" s="24">
        <v>48.009</v>
      </c>
      <c r="O84" s="24">
        <v>47.612000000000002</v>
      </c>
      <c r="P84" s="24">
        <v>49.984000000000002</v>
      </c>
      <c r="Q84" s="24">
        <v>50.622999999999998</v>
      </c>
      <c r="R84" s="24">
        <v>51.35</v>
      </c>
      <c r="S84" s="24">
        <v>51.110599999999998</v>
      </c>
      <c r="T84" s="24">
        <v>49.931899999999999</v>
      </c>
      <c r="U84" s="24">
        <v>51.802999999999997</v>
      </c>
      <c r="V84" s="24">
        <v>51.895099999999999</v>
      </c>
      <c r="W84" s="24">
        <v>55.671900000000001</v>
      </c>
      <c r="X84" s="24">
        <v>49.159399999999998</v>
      </c>
      <c r="Y84" s="24">
        <v>51.844299999999997</v>
      </c>
      <c r="Z84" s="24">
        <v>53.3245</v>
      </c>
      <c r="AA84" s="24">
        <v>47.558999999999997</v>
      </c>
      <c r="AB84" s="24">
        <v>49.205199999999998</v>
      </c>
      <c r="AC84" s="24">
        <v>51.2057</v>
      </c>
      <c r="AD84" s="24">
        <v>50.247900000000001</v>
      </c>
      <c r="AE84" s="24">
        <v>49.103099999999998</v>
      </c>
      <c r="AF84" s="24" t="s">
        <v>94</v>
      </c>
      <c r="AG84" s="23" t="s">
        <v>125</v>
      </c>
    </row>
    <row r="85" spans="1:34" ht="18" customHeight="1" x14ac:dyDescent="0.25">
      <c r="A85" s="25" t="s">
        <v>95</v>
      </c>
      <c r="B85" s="23" t="s">
        <v>134</v>
      </c>
      <c r="C85" s="24">
        <v>36.942</v>
      </c>
      <c r="D85" s="24">
        <v>40.814999999999998</v>
      </c>
      <c r="E85" s="24">
        <v>41.531999999999996</v>
      </c>
      <c r="F85" s="24">
        <v>41.932000000000002</v>
      </c>
      <c r="G85" s="24">
        <v>41.326000000000001</v>
      </c>
      <c r="H85" s="24">
        <v>42.972000000000001</v>
      </c>
      <c r="I85" s="24">
        <v>45.680999999999997</v>
      </c>
      <c r="J85" s="24">
        <v>45.563000000000002</v>
      </c>
      <c r="K85" s="24">
        <v>47.201999999999998</v>
      </c>
      <c r="L85" s="24">
        <v>47.893999999999998</v>
      </c>
      <c r="M85" s="24">
        <v>47.661000000000001</v>
      </c>
      <c r="N85" s="24">
        <v>49.552</v>
      </c>
      <c r="O85" s="24">
        <v>49.524999999999999</v>
      </c>
      <c r="P85" s="24">
        <v>51.887</v>
      </c>
      <c r="Q85" s="24">
        <v>53.027000000000001</v>
      </c>
      <c r="R85" s="24">
        <v>53.887</v>
      </c>
      <c r="S85" s="24">
        <v>54.495899999999999</v>
      </c>
      <c r="T85" s="24">
        <v>52.874600000000001</v>
      </c>
      <c r="U85" s="24">
        <v>55.919199999999996</v>
      </c>
      <c r="V85" s="24">
        <v>56.353000000000002</v>
      </c>
      <c r="W85" s="24">
        <v>61.456000000000003</v>
      </c>
      <c r="X85" s="24">
        <v>52.994999999999997</v>
      </c>
      <c r="Y85" s="24">
        <v>57.036499999999997</v>
      </c>
      <c r="Z85" s="24">
        <v>60.1402</v>
      </c>
      <c r="AA85" s="24">
        <v>52.083100000000002</v>
      </c>
      <c r="AB85" s="24">
        <v>55.5047</v>
      </c>
      <c r="AC85" s="24">
        <v>58.961300000000001</v>
      </c>
      <c r="AD85" s="24">
        <v>58.407499999999999</v>
      </c>
      <c r="AE85" s="24">
        <v>58.467399999999998</v>
      </c>
      <c r="AF85" s="24" t="s">
        <v>94</v>
      </c>
      <c r="AG85" s="23" t="s">
        <v>125</v>
      </c>
    </row>
    <row r="86" spans="1:34" ht="18" customHeight="1" x14ac:dyDescent="0.25">
      <c r="A86" s="25" t="s">
        <v>105</v>
      </c>
      <c r="B86" s="23" t="s">
        <v>134</v>
      </c>
      <c r="C86" s="24">
        <v>17.280999999999999</v>
      </c>
      <c r="D86" s="24">
        <v>19.1904</v>
      </c>
      <c r="E86" s="24">
        <v>18.9695</v>
      </c>
      <c r="F86" s="24">
        <v>19.302</v>
      </c>
      <c r="G86" s="24">
        <v>18.863299999999999</v>
      </c>
      <c r="H86" s="24">
        <v>19.711500000000001</v>
      </c>
      <c r="I86" s="24">
        <v>20.8873</v>
      </c>
      <c r="J86" s="24">
        <v>20.543199999999999</v>
      </c>
      <c r="K86" s="24">
        <v>21.299099999999999</v>
      </c>
      <c r="L86" s="24">
        <v>21.059000000000001</v>
      </c>
      <c r="M86" s="24">
        <v>21.3123</v>
      </c>
      <c r="N86" s="24">
        <v>22.104800000000001</v>
      </c>
      <c r="O86" s="24">
        <v>21.6663</v>
      </c>
      <c r="P86" s="24">
        <v>22.8932</v>
      </c>
      <c r="Q86" s="24">
        <v>23.3917</v>
      </c>
      <c r="R86" s="24">
        <v>23.707000000000001</v>
      </c>
      <c r="S86" s="24">
        <v>23.7803</v>
      </c>
      <c r="T86" s="24">
        <v>23.486499999999999</v>
      </c>
      <c r="U86" s="24">
        <v>24.266400000000001</v>
      </c>
      <c r="V86" s="24">
        <v>24.7286</v>
      </c>
      <c r="W86" s="24">
        <v>26.6234</v>
      </c>
      <c r="X86" s="24">
        <v>23.259699999999999</v>
      </c>
      <c r="Y86" s="24">
        <v>24.972000000000001</v>
      </c>
      <c r="Z86" s="24">
        <v>25.7332</v>
      </c>
      <c r="AA86" s="24">
        <v>23.015699999999999</v>
      </c>
      <c r="AB86" s="24">
        <v>22.355899999999998</v>
      </c>
      <c r="AC86" s="24">
        <v>23.270800000000001</v>
      </c>
      <c r="AD86" s="24">
        <v>23.195799999999998</v>
      </c>
      <c r="AE86" s="24">
        <v>23.102799999999998</v>
      </c>
      <c r="AF86" s="24" t="s">
        <v>94</v>
      </c>
      <c r="AG86" s="23" t="s">
        <v>125</v>
      </c>
    </row>
    <row r="87" spans="1:34" ht="18" customHeight="1" x14ac:dyDescent="0.25">
      <c r="A87" s="25" t="s">
        <v>97</v>
      </c>
      <c r="C87" s="24" t="s">
        <v>94</v>
      </c>
      <c r="D87" s="24" t="s">
        <v>94</v>
      </c>
      <c r="E87" s="24" t="s">
        <v>94</v>
      </c>
      <c r="F87" s="24" t="s">
        <v>94</v>
      </c>
      <c r="G87" s="24" t="s">
        <v>94</v>
      </c>
      <c r="H87" s="24" t="s">
        <v>94</v>
      </c>
      <c r="I87" s="24" t="s">
        <v>94</v>
      </c>
      <c r="J87" s="24" t="s">
        <v>94</v>
      </c>
      <c r="K87" s="24" t="s">
        <v>94</v>
      </c>
      <c r="L87" s="24" t="s">
        <v>94</v>
      </c>
      <c r="M87" s="24" t="s">
        <v>94</v>
      </c>
      <c r="N87" s="24" t="s">
        <v>94</v>
      </c>
      <c r="O87" s="24" t="s">
        <v>94</v>
      </c>
      <c r="P87" s="24" t="s">
        <v>94</v>
      </c>
      <c r="Q87" s="24" t="s">
        <v>94</v>
      </c>
      <c r="R87" s="24" t="s">
        <v>94</v>
      </c>
      <c r="S87" s="24" t="s">
        <v>94</v>
      </c>
      <c r="T87" s="24" t="s">
        <v>94</v>
      </c>
      <c r="U87" s="24" t="s">
        <v>94</v>
      </c>
      <c r="V87" s="24" t="s">
        <v>94</v>
      </c>
      <c r="W87" s="24" t="s">
        <v>94</v>
      </c>
      <c r="X87" s="24" t="s">
        <v>94</v>
      </c>
      <c r="Y87" s="24" t="s">
        <v>94</v>
      </c>
      <c r="Z87" s="24" t="s">
        <v>94</v>
      </c>
      <c r="AA87" s="24" t="s">
        <v>94</v>
      </c>
      <c r="AB87" s="24" t="s">
        <v>94</v>
      </c>
      <c r="AC87" s="24" t="s">
        <v>94</v>
      </c>
      <c r="AD87" s="24" t="s">
        <v>94</v>
      </c>
      <c r="AE87" s="24" t="s">
        <v>94</v>
      </c>
      <c r="AF87" s="24" t="s">
        <v>94</v>
      </c>
    </row>
    <row r="88" spans="1:34" ht="18" customHeight="1" x14ac:dyDescent="0.25">
      <c r="A88" s="25" t="s">
        <v>103</v>
      </c>
      <c r="B88" s="23" t="s">
        <v>134</v>
      </c>
      <c r="C88" s="24">
        <v>32.091299999999997</v>
      </c>
      <c r="D88" s="24">
        <v>34.011699999999998</v>
      </c>
      <c r="E88" s="24">
        <v>33.952599999999997</v>
      </c>
      <c r="F88" s="24">
        <v>34.413600000000002</v>
      </c>
      <c r="G88" s="24">
        <v>33.3155</v>
      </c>
      <c r="H88" s="24">
        <v>34.284500000000001</v>
      </c>
      <c r="I88" s="24">
        <v>35.485199999999999</v>
      </c>
      <c r="J88" s="24">
        <v>34.963200000000001</v>
      </c>
      <c r="K88" s="24">
        <v>36.242899999999999</v>
      </c>
      <c r="L88" s="24">
        <v>36.551200000000001</v>
      </c>
      <c r="M88" s="24">
        <v>36.462200000000003</v>
      </c>
      <c r="N88" s="24">
        <v>37.0383</v>
      </c>
      <c r="O88" s="24">
        <v>37.114699999999999</v>
      </c>
      <c r="P88" s="24">
        <v>37.642400000000002</v>
      </c>
      <c r="Q88" s="24">
        <v>38.760399999999997</v>
      </c>
      <c r="R88" s="24">
        <v>38.993000000000002</v>
      </c>
      <c r="S88" s="24">
        <v>38.558399999999999</v>
      </c>
      <c r="T88" s="24">
        <v>37.864199999999997</v>
      </c>
      <c r="U88" s="24">
        <v>39.693399999999997</v>
      </c>
      <c r="V88" s="24">
        <v>40.006799999999998</v>
      </c>
      <c r="W88" s="24">
        <v>42.420499999999997</v>
      </c>
      <c r="X88" s="24">
        <v>38.037999999999997</v>
      </c>
      <c r="Y88" s="24">
        <v>40.189399999999999</v>
      </c>
      <c r="Z88" s="24">
        <v>41.929900000000004</v>
      </c>
      <c r="AA88" s="24">
        <v>37.934800000000003</v>
      </c>
      <c r="AB88" s="24">
        <v>39.5974</v>
      </c>
      <c r="AC88" s="24">
        <v>41.015599999999999</v>
      </c>
      <c r="AD88" s="24">
        <v>40.162700000000001</v>
      </c>
      <c r="AE88" s="24">
        <v>39.9178</v>
      </c>
      <c r="AF88" s="24" t="s">
        <v>94</v>
      </c>
      <c r="AG88" s="23" t="s">
        <v>125</v>
      </c>
    </row>
    <row r="89" spans="1:34" ht="18" customHeight="1" x14ac:dyDescent="0.25">
      <c r="A89" s="25" t="s">
        <v>101</v>
      </c>
      <c r="B89" s="23" t="s">
        <v>134</v>
      </c>
      <c r="C89" s="24">
        <v>22.698899999999998</v>
      </c>
      <c r="D89" s="24">
        <v>24.2698</v>
      </c>
      <c r="E89" s="24">
        <v>23.815799999999999</v>
      </c>
      <c r="F89" s="24">
        <v>23.924199999999999</v>
      </c>
      <c r="G89" s="24">
        <v>22.8826</v>
      </c>
      <c r="H89" s="24">
        <v>23.584700000000002</v>
      </c>
      <c r="I89" s="24">
        <v>25.2761</v>
      </c>
      <c r="J89" s="24">
        <v>24.369</v>
      </c>
      <c r="K89" s="24">
        <v>25.432700000000001</v>
      </c>
      <c r="L89" s="24">
        <v>25.203700000000001</v>
      </c>
      <c r="M89" s="24">
        <v>24.635200000000001</v>
      </c>
      <c r="N89" s="24">
        <v>25.6145</v>
      </c>
      <c r="O89" s="24">
        <v>24.4694</v>
      </c>
      <c r="P89" s="24">
        <v>25.7561</v>
      </c>
      <c r="Q89" s="24">
        <v>26.241299999999999</v>
      </c>
      <c r="R89" s="24">
        <v>26.404</v>
      </c>
      <c r="S89" s="24">
        <v>26.202100000000002</v>
      </c>
      <c r="T89" s="24">
        <v>24.6389</v>
      </c>
      <c r="U89" s="24">
        <v>25.931000000000001</v>
      </c>
      <c r="V89" s="24">
        <v>26.550599999999999</v>
      </c>
      <c r="W89" s="24">
        <v>29.368600000000001</v>
      </c>
      <c r="X89" s="24">
        <v>23.338000000000001</v>
      </c>
      <c r="Y89" s="24">
        <v>26.5457</v>
      </c>
      <c r="Z89" s="24">
        <v>28.352499999999999</v>
      </c>
      <c r="AA89" s="24">
        <v>22.810700000000001</v>
      </c>
      <c r="AB89" s="24">
        <v>24.971699999999998</v>
      </c>
      <c r="AC89" s="24">
        <v>26.6492</v>
      </c>
      <c r="AD89" s="24">
        <v>25.621400000000001</v>
      </c>
      <c r="AE89" s="24">
        <v>25.0075</v>
      </c>
      <c r="AF89" s="24" t="s">
        <v>94</v>
      </c>
      <c r="AG89" s="23" t="s">
        <v>125</v>
      </c>
    </row>
    <row r="91" spans="1:34" ht="18" customHeight="1" x14ac:dyDescent="0.25">
      <c r="A91" s="23" t="s">
        <v>144</v>
      </c>
    </row>
    <row r="92" spans="1:34" ht="18" customHeight="1" x14ac:dyDescent="0.25">
      <c r="B92" s="23" t="s">
        <v>109</v>
      </c>
      <c r="C92" s="26">
        <v>1990</v>
      </c>
      <c r="D92" s="26">
        <v>1991</v>
      </c>
      <c r="E92" s="26">
        <v>1992</v>
      </c>
      <c r="F92" s="26">
        <v>1993</v>
      </c>
      <c r="G92" s="26">
        <v>1994</v>
      </c>
      <c r="H92" s="26">
        <v>1995</v>
      </c>
      <c r="I92" s="26">
        <v>1996</v>
      </c>
      <c r="J92" s="26">
        <v>1997</v>
      </c>
      <c r="K92" s="26">
        <v>1998</v>
      </c>
      <c r="L92" s="26">
        <v>1999</v>
      </c>
      <c r="M92" s="26">
        <v>2000</v>
      </c>
      <c r="N92" s="26">
        <v>2001</v>
      </c>
      <c r="O92" s="26">
        <v>2002</v>
      </c>
      <c r="P92" s="26">
        <v>2003</v>
      </c>
      <c r="Q92" s="26">
        <v>2004</v>
      </c>
      <c r="R92" s="26">
        <v>2005</v>
      </c>
      <c r="S92" s="26">
        <v>2006</v>
      </c>
      <c r="T92" s="26">
        <v>2007</v>
      </c>
      <c r="U92" s="26">
        <v>2008</v>
      </c>
      <c r="V92" s="26">
        <v>2009</v>
      </c>
      <c r="W92" s="26">
        <v>2010</v>
      </c>
      <c r="X92" s="26">
        <v>2011</v>
      </c>
      <c r="Y92" s="26">
        <v>2012</v>
      </c>
      <c r="Z92" s="26">
        <v>2013</v>
      </c>
      <c r="AA92" s="26">
        <v>2014</v>
      </c>
      <c r="AB92" s="26">
        <v>2015</v>
      </c>
      <c r="AC92" s="26">
        <v>2016</v>
      </c>
      <c r="AD92" s="26">
        <v>2017</v>
      </c>
      <c r="AE92" s="26">
        <v>2018</v>
      </c>
      <c r="AF92" s="26">
        <v>2019</v>
      </c>
      <c r="AG92" s="23" t="s">
        <v>108</v>
      </c>
      <c r="AH92" s="23" t="s">
        <v>107</v>
      </c>
    </row>
    <row r="93" spans="1:34" ht="18" customHeight="1" x14ac:dyDescent="0.25">
      <c r="A93" s="25" t="s">
        <v>99</v>
      </c>
      <c r="B93" s="23" t="s">
        <v>134</v>
      </c>
      <c r="C93" s="24">
        <v>0.68789999999999996</v>
      </c>
      <c r="D93" s="24">
        <v>0.57099999999999995</v>
      </c>
      <c r="E93" s="24">
        <v>0.51490000000000002</v>
      </c>
      <c r="F93" s="24">
        <v>0.54579999999999995</v>
      </c>
      <c r="G93" s="24">
        <v>0.61680000000000001</v>
      </c>
      <c r="H93" s="24">
        <v>0.66539999999999999</v>
      </c>
      <c r="I93" s="24">
        <v>0.71530000000000005</v>
      </c>
      <c r="J93" s="24">
        <v>0.78600000000000003</v>
      </c>
      <c r="K93" s="24">
        <v>0.71479999999999999</v>
      </c>
      <c r="L93" s="24">
        <v>0.63990000000000002</v>
      </c>
      <c r="M93" s="24">
        <v>0.64510000000000001</v>
      </c>
      <c r="N93" s="24">
        <v>0.79110000000000003</v>
      </c>
      <c r="O93" s="24">
        <v>0.90539999999999998</v>
      </c>
      <c r="P93" s="24">
        <v>1.0290999999999999</v>
      </c>
      <c r="Q93" s="24">
        <v>1.0397000000000001</v>
      </c>
      <c r="R93" s="24">
        <v>1.1395</v>
      </c>
      <c r="S93" s="24">
        <v>1.2465999999999999</v>
      </c>
      <c r="T93" s="24">
        <v>1.2537</v>
      </c>
      <c r="U93" s="24">
        <v>1.3636999999999999</v>
      </c>
      <c r="V93" s="24">
        <v>1.2041999999999999</v>
      </c>
      <c r="W93" s="24">
        <v>1.2434000000000001</v>
      </c>
      <c r="X93" s="24">
        <v>1.2484999999999999</v>
      </c>
      <c r="Y93" s="24">
        <v>1.2185999999999999</v>
      </c>
      <c r="Z93" s="24">
        <v>1.1509</v>
      </c>
      <c r="AA93" s="24">
        <v>1.1178999999999999</v>
      </c>
      <c r="AB93" s="24">
        <v>1.1138999999999999</v>
      </c>
      <c r="AC93" s="24">
        <v>1.1642999999999999</v>
      </c>
      <c r="AD93" s="24">
        <v>1.2266999999999999</v>
      </c>
      <c r="AE93" s="24">
        <v>1.2321</v>
      </c>
      <c r="AF93" s="24" t="s">
        <v>94</v>
      </c>
      <c r="AG93" s="23" t="s">
        <v>124</v>
      </c>
    </row>
    <row r="94" spans="1:34" ht="18" customHeight="1" x14ac:dyDescent="0.25">
      <c r="A94" s="25" t="s">
        <v>95</v>
      </c>
      <c r="B94" s="23" t="s">
        <v>134</v>
      </c>
      <c r="C94" s="24">
        <v>0.57230000000000003</v>
      </c>
      <c r="D94" s="24">
        <v>0.47499999999999998</v>
      </c>
      <c r="E94" s="24">
        <v>0.42830000000000001</v>
      </c>
      <c r="F94" s="24">
        <v>0.45400000000000001</v>
      </c>
      <c r="G94" s="24">
        <v>0.51300000000000001</v>
      </c>
      <c r="H94" s="24">
        <v>0.58520000000000005</v>
      </c>
      <c r="I94" s="24">
        <v>0.59819999999999995</v>
      </c>
      <c r="J94" s="24">
        <v>0.61419999999999997</v>
      </c>
      <c r="K94" s="24">
        <v>0.58160000000000001</v>
      </c>
      <c r="L94" s="24">
        <v>0.65100000000000002</v>
      </c>
      <c r="M94" s="24">
        <v>0.6724</v>
      </c>
      <c r="N94" s="24">
        <v>0.75970000000000004</v>
      </c>
      <c r="O94" s="24">
        <v>0.81989999999999996</v>
      </c>
      <c r="P94" s="24">
        <v>0.90159999999999996</v>
      </c>
      <c r="Q94" s="24">
        <v>1.0138</v>
      </c>
      <c r="R94" s="24">
        <v>1.1287</v>
      </c>
      <c r="S94" s="24">
        <v>1.2201</v>
      </c>
      <c r="T94" s="24">
        <v>1.3190999999999999</v>
      </c>
      <c r="U94" s="24">
        <v>1.4402999999999999</v>
      </c>
      <c r="V94" s="24">
        <v>1.4488000000000001</v>
      </c>
      <c r="W94" s="24">
        <v>1.4427000000000001</v>
      </c>
      <c r="X94" s="24">
        <v>1.4756</v>
      </c>
      <c r="Y94" s="24">
        <v>1.4870000000000001</v>
      </c>
      <c r="Z94" s="24">
        <v>1.4515</v>
      </c>
      <c r="AA94" s="24">
        <v>1.4213</v>
      </c>
      <c r="AB94" s="24">
        <v>1.4830000000000001</v>
      </c>
      <c r="AC94" s="24">
        <v>1.4939</v>
      </c>
      <c r="AD94" s="24">
        <v>1.5912999999999999</v>
      </c>
      <c r="AE94" s="24">
        <v>1.6496999999999999</v>
      </c>
      <c r="AF94" s="24" t="s">
        <v>94</v>
      </c>
      <c r="AG94" s="23" t="s">
        <v>124</v>
      </c>
    </row>
    <row r="95" spans="1:34" ht="18" customHeight="1" x14ac:dyDescent="0.25">
      <c r="A95" s="25" t="s">
        <v>105</v>
      </c>
      <c r="B95" s="23" t="s">
        <v>134</v>
      </c>
      <c r="C95" s="24">
        <v>0.16189999999999999</v>
      </c>
      <c r="D95" s="24">
        <v>0.13439999999999999</v>
      </c>
      <c r="E95" s="24">
        <v>0.1212</v>
      </c>
      <c r="F95" s="24">
        <v>0.1285</v>
      </c>
      <c r="G95" s="24">
        <v>0.1452</v>
      </c>
      <c r="H95" s="24">
        <v>0.13969999999999999</v>
      </c>
      <c r="I95" s="24">
        <v>0.1741</v>
      </c>
      <c r="J95" s="24">
        <v>0.19819999999999999</v>
      </c>
      <c r="K95" s="24">
        <v>0.19220000000000001</v>
      </c>
      <c r="L95" s="24">
        <v>0.19309999999999999</v>
      </c>
      <c r="M95" s="24">
        <v>0.22140000000000001</v>
      </c>
      <c r="N95" s="24">
        <v>0.25919999999999999</v>
      </c>
      <c r="O95" s="24">
        <v>0.2964</v>
      </c>
      <c r="P95" s="24">
        <v>0.33090000000000003</v>
      </c>
      <c r="Q95" s="24">
        <v>0.35830000000000001</v>
      </c>
      <c r="R95" s="24">
        <v>0.39529999999999998</v>
      </c>
      <c r="S95" s="24">
        <v>0.41120000000000001</v>
      </c>
      <c r="T95" s="24">
        <v>0.43409999999999999</v>
      </c>
      <c r="U95" s="24">
        <v>0.45190000000000002</v>
      </c>
      <c r="V95" s="24">
        <v>0.47299999999999998</v>
      </c>
      <c r="W95" s="24">
        <v>0.50749999999999995</v>
      </c>
      <c r="X95" s="24">
        <v>0.51970000000000005</v>
      </c>
      <c r="Y95" s="24">
        <v>0.52439999999999998</v>
      </c>
      <c r="Z95" s="24">
        <v>0.52159999999999995</v>
      </c>
      <c r="AA95" s="24">
        <v>0.53039999999999998</v>
      </c>
      <c r="AB95" s="24">
        <v>0.53080000000000005</v>
      </c>
      <c r="AC95" s="24">
        <v>0.56240000000000001</v>
      </c>
      <c r="AD95" s="24">
        <v>0.62190000000000001</v>
      </c>
      <c r="AE95" s="24">
        <v>0.65439999999999998</v>
      </c>
      <c r="AF95" s="24" t="s">
        <v>94</v>
      </c>
      <c r="AG95" s="23" t="s">
        <v>124</v>
      </c>
    </row>
    <row r="96" spans="1:34" ht="18" customHeight="1" x14ac:dyDescent="0.25">
      <c r="A96" s="25" t="s">
        <v>97</v>
      </c>
      <c r="B96" s="23" t="s">
        <v>134</v>
      </c>
      <c r="C96" s="24">
        <v>0.40529999999999999</v>
      </c>
      <c r="D96" s="24">
        <v>0.33639999999999998</v>
      </c>
      <c r="E96" s="24">
        <v>0.3034</v>
      </c>
      <c r="F96" s="24">
        <v>0.3216</v>
      </c>
      <c r="G96" s="24">
        <v>0.3634</v>
      </c>
      <c r="H96" s="24">
        <v>0.39090000000000003</v>
      </c>
      <c r="I96" s="24">
        <v>0.42220000000000002</v>
      </c>
      <c r="J96" s="24">
        <v>0.46360000000000001</v>
      </c>
      <c r="K96" s="24">
        <v>0.49399999999999999</v>
      </c>
      <c r="L96" s="24">
        <v>0.53059999999999996</v>
      </c>
      <c r="M96" s="24">
        <v>0.51570000000000005</v>
      </c>
      <c r="N96" s="24">
        <v>0.49070000000000003</v>
      </c>
      <c r="O96" s="24">
        <v>0.49149999999999999</v>
      </c>
      <c r="P96" s="24">
        <v>0.48449999999999999</v>
      </c>
      <c r="Q96" s="24">
        <v>0.50890000000000002</v>
      </c>
      <c r="R96" s="24">
        <v>0.52759999999999996</v>
      </c>
      <c r="S96" s="24">
        <v>0.54549999999999998</v>
      </c>
      <c r="T96" s="24">
        <v>0.56220000000000003</v>
      </c>
      <c r="U96" s="24">
        <v>0.60250000000000004</v>
      </c>
      <c r="V96" s="24">
        <v>0.65280000000000005</v>
      </c>
      <c r="W96" s="24">
        <v>0.6381</v>
      </c>
      <c r="X96" s="24">
        <v>0.65900000000000003</v>
      </c>
      <c r="Y96" s="24">
        <v>0.65490000000000004</v>
      </c>
      <c r="Z96" s="24">
        <v>0.64490000000000003</v>
      </c>
      <c r="AA96" s="24">
        <v>0.60450000000000004</v>
      </c>
      <c r="AB96" s="24">
        <v>0.61099999999999999</v>
      </c>
      <c r="AC96" s="24">
        <v>0.62050000000000005</v>
      </c>
      <c r="AD96" s="24">
        <v>0.63990000000000002</v>
      </c>
      <c r="AE96" s="24">
        <v>0.66290000000000004</v>
      </c>
      <c r="AF96" s="24" t="s">
        <v>94</v>
      </c>
      <c r="AG96" s="23" t="s">
        <v>124</v>
      </c>
    </row>
    <row r="97" spans="1:34" ht="18" customHeight="1" x14ac:dyDescent="0.25">
      <c r="A97" s="25" t="s">
        <v>103</v>
      </c>
      <c r="B97" s="23" t="s">
        <v>134</v>
      </c>
      <c r="C97" s="24">
        <v>0.22359999999999999</v>
      </c>
      <c r="D97" s="24">
        <v>0.18559999999999999</v>
      </c>
      <c r="E97" s="24">
        <v>0.16739999999999999</v>
      </c>
      <c r="F97" s="24">
        <v>0.1774</v>
      </c>
      <c r="G97" s="24">
        <v>0.20050000000000001</v>
      </c>
      <c r="H97" s="24">
        <v>0.18940000000000001</v>
      </c>
      <c r="I97" s="24">
        <v>0.2369</v>
      </c>
      <c r="J97" s="24">
        <v>0.28149999999999997</v>
      </c>
      <c r="K97" s="24">
        <v>0.3175</v>
      </c>
      <c r="L97" s="24">
        <v>0.38</v>
      </c>
      <c r="M97" s="24">
        <v>0.37930000000000003</v>
      </c>
      <c r="N97" s="24">
        <v>0.3926</v>
      </c>
      <c r="O97" s="24">
        <v>0.40720000000000001</v>
      </c>
      <c r="P97" s="24">
        <v>0.41449999999999998</v>
      </c>
      <c r="Q97" s="24">
        <v>0.45429999999999998</v>
      </c>
      <c r="R97" s="24">
        <v>0.49099999999999999</v>
      </c>
      <c r="S97" s="24">
        <v>0.50349999999999995</v>
      </c>
      <c r="T97" s="24">
        <v>0.5212</v>
      </c>
      <c r="U97" s="24">
        <v>0.56989999999999996</v>
      </c>
      <c r="V97" s="24">
        <v>0.61890000000000001</v>
      </c>
      <c r="W97" s="24">
        <v>0.62329999999999997</v>
      </c>
      <c r="X97" s="24">
        <v>0.64800000000000002</v>
      </c>
      <c r="Y97" s="24">
        <v>0.65529999999999999</v>
      </c>
      <c r="Z97" s="24">
        <v>0.64900000000000002</v>
      </c>
      <c r="AA97" s="24">
        <v>0.61539999999999995</v>
      </c>
      <c r="AB97" s="24">
        <v>0.68049999999999999</v>
      </c>
      <c r="AC97" s="24">
        <v>0.63919999999999999</v>
      </c>
      <c r="AD97" s="24">
        <v>0.67779999999999996</v>
      </c>
      <c r="AE97" s="24">
        <v>0.69479999999999997</v>
      </c>
      <c r="AF97" s="24" t="s">
        <v>94</v>
      </c>
      <c r="AG97" s="23" t="s">
        <v>124</v>
      </c>
    </row>
    <row r="98" spans="1:34" ht="18" customHeight="1" x14ac:dyDescent="0.25">
      <c r="A98" s="25" t="s">
        <v>101</v>
      </c>
      <c r="B98" s="23" t="s">
        <v>134</v>
      </c>
      <c r="C98" s="24">
        <v>0.22539999999999999</v>
      </c>
      <c r="D98" s="24">
        <v>0.18709999999999999</v>
      </c>
      <c r="E98" s="24">
        <v>0.16869999999999999</v>
      </c>
      <c r="F98" s="24">
        <v>0.17879999999999999</v>
      </c>
      <c r="G98" s="24">
        <v>0.2021</v>
      </c>
      <c r="H98" s="24">
        <v>0.21490000000000001</v>
      </c>
      <c r="I98" s="24">
        <v>0.23960000000000001</v>
      </c>
      <c r="J98" s="24">
        <v>0.2555</v>
      </c>
      <c r="K98" s="24">
        <v>0.28699999999999998</v>
      </c>
      <c r="L98" s="24">
        <v>0.34160000000000001</v>
      </c>
      <c r="M98" s="24">
        <v>0.36199999999999999</v>
      </c>
      <c r="N98" s="24">
        <v>0.37840000000000001</v>
      </c>
      <c r="O98" s="24">
        <v>0.3871</v>
      </c>
      <c r="P98" s="24">
        <v>0.4153</v>
      </c>
      <c r="Q98" s="24">
        <v>0.4572</v>
      </c>
      <c r="R98" s="24">
        <v>0.51060000000000005</v>
      </c>
      <c r="S98" s="24">
        <v>0.51500000000000001</v>
      </c>
      <c r="T98" s="24">
        <v>0.54059999999999997</v>
      </c>
      <c r="U98" s="24">
        <v>0.59409999999999996</v>
      </c>
      <c r="V98" s="24">
        <v>0.64</v>
      </c>
      <c r="W98" s="24">
        <v>0.64090000000000003</v>
      </c>
      <c r="X98" s="24">
        <v>0.66759999999999997</v>
      </c>
      <c r="Y98" s="24">
        <v>0.67200000000000004</v>
      </c>
      <c r="Z98" s="24">
        <v>0.67079999999999995</v>
      </c>
      <c r="AA98" s="24">
        <v>0.65769999999999995</v>
      </c>
      <c r="AB98" s="24">
        <v>0.67520000000000002</v>
      </c>
      <c r="AC98" s="24">
        <v>0.64429999999999998</v>
      </c>
      <c r="AD98" s="24">
        <v>0.68889999999999996</v>
      </c>
      <c r="AE98" s="24">
        <v>0.70760000000000001</v>
      </c>
      <c r="AF98" s="24" t="s">
        <v>94</v>
      </c>
      <c r="AG98" s="23" t="s">
        <v>124</v>
      </c>
    </row>
    <row r="100" spans="1:34" ht="18" customHeight="1" x14ac:dyDescent="0.25">
      <c r="A100" s="23" t="s">
        <v>145</v>
      </c>
    </row>
    <row r="101" spans="1:34" ht="18" customHeight="1" x14ac:dyDescent="0.25">
      <c r="B101" s="23" t="s">
        <v>109</v>
      </c>
      <c r="C101" s="26">
        <v>1990</v>
      </c>
      <c r="D101" s="26">
        <v>1991</v>
      </c>
      <c r="E101" s="26">
        <v>1992</v>
      </c>
      <c r="F101" s="26">
        <v>1993</v>
      </c>
      <c r="G101" s="26">
        <v>1994</v>
      </c>
      <c r="H101" s="26">
        <v>1995</v>
      </c>
      <c r="I101" s="26">
        <v>1996</v>
      </c>
      <c r="J101" s="26">
        <v>1997</v>
      </c>
      <c r="K101" s="26">
        <v>1998</v>
      </c>
      <c r="L101" s="26">
        <v>1999</v>
      </c>
      <c r="M101" s="26">
        <v>2000</v>
      </c>
      <c r="N101" s="26">
        <v>2001</v>
      </c>
      <c r="O101" s="26">
        <v>2002</v>
      </c>
      <c r="P101" s="26">
        <v>2003</v>
      </c>
      <c r="Q101" s="26">
        <v>2004</v>
      </c>
      <c r="R101" s="26">
        <v>2005</v>
      </c>
      <c r="S101" s="26">
        <v>2006</v>
      </c>
      <c r="T101" s="26">
        <v>2007</v>
      </c>
      <c r="U101" s="26">
        <v>2008</v>
      </c>
      <c r="V101" s="26">
        <v>2009</v>
      </c>
      <c r="W101" s="26">
        <v>2010</v>
      </c>
      <c r="X101" s="26">
        <v>2011</v>
      </c>
      <c r="Y101" s="26">
        <v>2012</v>
      </c>
      <c r="Z101" s="26">
        <v>2013</v>
      </c>
      <c r="AA101" s="26">
        <v>2014</v>
      </c>
      <c r="AB101" s="26">
        <v>2015</v>
      </c>
      <c r="AC101" s="26">
        <v>2016</v>
      </c>
      <c r="AD101" s="26">
        <v>2017</v>
      </c>
      <c r="AE101" s="26">
        <v>2018</v>
      </c>
      <c r="AF101" s="26">
        <v>2019</v>
      </c>
      <c r="AG101" s="23" t="s">
        <v>108</v>
      </c>
      <c r="AH101" s="23" t="s">
        <v>107</v>
      </c>
    </row>
    <row r="102" spans="1:34" ht="18" customHeight="1" x14ac:dyDescent="0.25">
      <c r="A102" s="25" t="s">
        <v>99</v>
      </c>
      <c r="B102" s="23" t="s">
        <v>134</v>
      </c>
      <c r="C102" s="24">
        <v>9.8490000000000002</v>
      </c>
      <c r="D102" s="24">
        <v>10.476000000000001</v>
      </c>
      <c r="E102" s="24">
        <v>11.239000000000001</v>
      </c>
      <c r="F102" s="24">
        <v>11.718999999999999</v>
      </c>
      <c r="G102" s="24">
        <v>12.263</v>
      </c>
      <c r="H102" s="24">
        <v>11.744</v>
      </c>
      <c r="I102" s="24">
        <v>12.355</v>
      </c>
      <c r="J102" s="24">
        <v>12.991</v>
      </c>
      <c r="K102" s="24">
        <v>13.797000000000001</v>
      </c>
      <c r="L102" s="24">
        <v>14.749000000000001</v>
      </c>
      <c r="M102" s="24">
        <v>15.632</v>
      </c>
      <c r="N102" s="24">
        <v>16.359000000000002</v>
      </c>
      <c r="O102" s="24">
        <v>17.52</v>
      </c>
      <c r="P102" s="24">
        <v>18.992000000000001</v>
      </c>
      <c r="Q102" s="24">
        <v>20.140999999999998</v>
      </c>
      <c r="R102" s="24">
        <v>21.471</v>
      </c>
      <c r="S102" s="24">
        <v>22.655999999999999</v>
      </c>
      <c r="T102" s="24">
        <v>23.317</v>
      </c>
      <c r="U102" s="24">
        <v>24.202999999999999</v>
      </c>
      <c r="V102" s="24">
        <v>24.004000000000001</v>
      </c>
      <c r="W102" s="24">
        <v>24.082999999999998</v>
      </c>
      <c r="X102" s="24">
        <v>23.888000000000002</v>
      </c>
      <c r="Y102" s="24">
        <v>23.059000000000001</v>
      </c>
      <c r="Z102" s="24">
        <v>21.794</v>
      </c>
      <c r="AA102" s="24">
        <v>20.905999999999999</v>
      </c>
      <c r="AB102" s="24">
        <v>21.047000000000001</v>
      </c>
      <c r="AC102" s="24">
        <v>20.661999999999999</v>
      </c>
      <c r="AD102" s="24">
        <v>20.859000000000002</v>
      </c>
      <c r="AE102" s="24">
        <v>20.896000000000001</v>
      </c>
      <c r="AF102" s="24" t="s">
        <v>94</v>
      </c>
      <c r="AG102" s="23" t="s">
        <v>123</v>
      </c>
    </row>
    <row r="103" spans="1:34" ht="18" customHeight="1" x14ac:dyDescent="0.25">
      <c r="A103" s="25" t="s">
        <v>95</v>
      </c>
      <c r="B103" s="23" t="s">
        <v>134</v>
      </c>
      <c r="C103" s="24" t="s">
        <v>94</v>
      </c>
      <c r="D103" s="24" t="s">
        <v>94</v>
      </c>
      <c r="E103" s="24" t="s">
        <v>94</v>
      </c>
      <c r="F103" s="24" t="s">
        <v>94</v>
      </c>
      <c r="G103" s="24" t="s">
        <v>94</v>
      </c>
      <c r="H103" s="24" t="s">
        <v>94</v>
      </c>
      <c r="I103" s="24" t="s">
        <v>94</v>
      </c>
      <c r="J103" s="24" t="s">
        <v>94</v>
      </c>
      <c r="K103" s="24" t="s">
        <v>94</v>
      </c>
      <c r="L103" s="24" t="s">
        <v>94</v>
      </c>
      <c r="M103" s="24">
        <v>11.173999999999999</v>
      </c>
      <c r="N103" s="24">
        <v>11.917</v>
      </c>
      <c r="O103" s="24">
        <v>12.647</v>
      </c>
      <c r="P103" s="24">
        <v>13.675000000000001</v>
      </c>
      <c r="Q103" s="24">
        <v>13.997</v>
      </c>
      <c r="R103" s="24">
        <v>14.795</v>
      </c>
      <c r="S103" s="24">
        <v>15.653</v>
      </c>
      <c r="T103" s="24">
        <v>16.276</v>
      </c>
      <c r="U103" s="24">
        <v>16.768999999999998</v>
      </c>
      <c r="V103" s="24">
        <v>17.256</v>
      </c>
      <c r="W103" s="24">
        <v>17.571999999999999</v>
      </c>
      <c r="X103" s="24">
        <v>17.911999999999999</v>
      </c>
      <c r="Y103" s="24">
        <v>17.718</v>
      </c>
      <c r="Z103" s="24">
        <v>17.390999999999998</v>
      </c>
      <c r="AA103" s="24">
        <v>16.562999999999999</v>
      </c>
      <c r="AB103" s="24">
        <v>17.201000000000001</v>
      </c>
      <c r="AC103" s="24">
        <v>17.305</v>
      </c>
      <c r="AD103" s="24">
        <v>18.254999999999999</v>
      </c>
      <c r="AE103" s="24">
        <v>19.398</v>
      </c>
      <c r="AF103" s="24" t="s">
        <v>94</v>
      </c>
      <c r="AG103" s="23" t="s">
        <v>123</v>
      </c>
    </row>
    <row r="104" spans="1:34" ht="18" customHeight="1" x14ac:dyDescent="0.25">
      <c r="A104" s="25" t="s">
        <v>105</v>
      </c>
      <c r="B104" s="23" t="s">
        <v>134</v>
      </c>
      <c r="C104" s="24">
        <v>5.9459999999999997</v>
      </c>
      <c r="D104" s="24">
        <v>6.2439999999999998</v>
      </c>
      <c r="E104" s="24">
        <v>6.5069999999999997</v>
      </c>
      <c r="F104" s="24">
        <v>6.6550000000000002</v>
      </c>
      <c r="G104" s="24">
        <v>6.9320000000000004</v>
      </c>
      <c r="H104" s="24">
        <v>7.0620000000000003</v>
      </c>
      <c r="I104" s="24">
        <v>7.3659999999999997</v>
      </c>
      <c r="J104" s="24">
        <v>7.742</v>
      </c>
      <c r="K104" s="24">
        <v>8.1329999999999991</v>
      </c>
      <c r="L104" s="24">
        <v>8.516</v>
      </c>
      <c r="M104" s="24">
        <v>8.9440000000000008</v>
      </c>
      <c r="N104" s="24">
        <v>9.3119999999999994</v>
      </c>
      <c r="O104" s="24">
        <v>9.7449999999999992</v>
      </c>
      <c r="P104" s="24">
        <v>10.430999999999999</v>
      </c>
      <c r="Q104" s="24">
        <v>10.673999999999999</v>
      </c>
      <c r="R104" s="24">
        <v>11.388</v>
      </c>
      <c r="S104" s="24">
        <v>11.769</v>
      </c>
      <c r="T104" s="24">
        <v>11.996</v>
      </c>
      <c r="U104" s="24">
        <v>12.183</v>
      </c>
      <c r="V104" s="24">
        <v>12.361000000000001</v>
      </c>
      <c r="W104" s="24">
        <v>12.43</v>
      </c>
      <c r="X104" s="24">
        <v>12.46</v>
      </c>
      <c r="Y104" s="24">
        <v>11.99</v>
      </c>
      <c r="Z104" s="24">
        <v>11.273</v>
      </c>
      <c r="AA104" s="24">
        <v>10.878</v>
      </c>
      <c r="AB104" s="24">
        <v>11.125999999999999</v>
      </c>
      <c r="AC104" s="24">
        <v>10.988</v>
      </c>
      <c r="AD104" s="24">
        <v>11.304</v>
      </c>
      <c r="AE104" s="24">
        <v>11.414</v>
      </c>
      <c r="AF104" s="24" t="s">
        <v>94</v>
      </c>
      <c r="AG104" s="23" t="s">
        <v>123</v>
      </c>
    </row>
    <row r="105" spans="1:34" ht="18" customHeight="1" x14ac:dyDescent="0.25">
      <c r="A105" s="25" t="s">
        <v>97</v>
      </c>
      <c r="B105" s="23" t="s">
        <v>134</v>
      </c>
      <c r="C105" s="24">
        <v>6.61</v>
      </c>
      <c r="D105" s="24">
        <v>6.9539999999999997</v>
      </c>
      <c r="E105" s="24">
        <v>7.1890000000000001</v>
      </c>
      <c r="F105" s="24">
        <v>7.3369999999999997</v>
      </c>
      <c r="G105" s="24">
        <v>7.4720000000000004</v>
      </c>
      <c r="H105" s="24">
        <v>8.0389999999999997</v>
      </c>
      <c r="I105" s="24">
        <v>8.0670000000000002</v>
      </c>
      <c r="J105" s="24">
        <v>8.2230000000000008</v>
      </c>
      <c r="K105" s="24">
        <v>8.4179999999999993</v>
      </c>
      <c r="L105" s="24">
        <v>8.7379999999999995</v>
      </c>
      <c r="M105" s="24">
        <v>9.0356000000000005</v>
      </c>
      <c r="N105" s="24">
        <v>9.18</v>
      </c>
      <c r="O105" s="24">
        <v>9.5709999999999997</v>
      </c>
      <c r="P105" s="24">
        <v>9.8719999999999999</v>
      </c>
      <c r="Q105" s="24">
        <v>10.087999999999999</v>
      </c>
      <c r="R105" s="24">
        <v>10.34</v>
      </c>
      <c r="S105" s="24">
        <v>10.896000000000001</v>
      </c>
      <c r="T105" s="24">
        <v>10.554</v>
      </c>
      <c r="U105" s="24">
        <v>11.041</v>
      </c>
      <c r="V105" s="24">
        <v>11.196</v>
      </c>
      <c r="W105" s="24">
        <v>11.241</v>
      </c>
      <c r="X105" s="24">
        <v>11.189</v>
      </c>
      <c r="Y105" s="24">
        <v>11.397</v>
      </c>
      <c r="Z105" s="24">
        <v>10.933</v>
      </c>
      <c r="AA105" s="24">
        <v>10.772</v>
      </c>
      <c r="AB105" s="24">
        <v>11.065</v>
      </c>
      <c r="AC105" s="24">
        <v>10.856999999999999</v>
      </c>
      <c r="AD105" s="24">
        <v>10.821999999999999</v>
      </c>
      <c r="AE105" s="24">
        <v>10.77</v>
      </c>
      <c r="AF105" s="24" t="s">
        <v>94</v>
      </c>
      <c r="AG105" s="23" t="s">
        <v>123</v>
      </c>
    </row>
    <row r="106" spans="1:34" ht="18" customHeight="1" x14ac:dyDescent="0.25">
      <c r="A106" s="25" t="s">
        <v>103</v>
      </c>
      <c r="B106" s="23" t="s">
        <v>134</v>
      </c>
      <c r="C106" s="24" t="s">
        <v>94</v>
      </c>
      <c r="D106" s="24" t="s">
        <v>94</v>
      </c>
      <c r="E106" s="24" t="s">
        <v>94</v>
      </c>
      <c r="F106" s="24" t="s">
        <v>94</v>
      </c>
      <c r="G106" s="24" t="s">
        <v>94</v>
      </c>
      <c r="H106" s="24" t="s">
        <v>94</v>
      </c>
      <c r="I106" s="24" t="s">
        <v>94</v>
      </c>
      <c r="J106" s="24" t="s">
        <v>94</v>
      </c>
      <c r="K106" s="24" t="s">
        <v>94</v>
      </c>
      <c r="L106" s="24" t="s">
        <v>94</v>
      </c>
      <c r="M106" s="24">
        <v>9.6839999999999993</v>
      </c>
      <c r="N106" s="24">
        <v>10.282</v>
      </c>
      <c r="O106" s="24">
        <v>11.047000000000001</v>
      </c>
      <c r="P106" s="24">
        <v>12.007</v>
      </c>
      <c r="Q106" s="24">
        <v>12.491</v>
      </c>
      <c r="R106" s="24">
        <v>13.268000000000001</v>
      </c>
      <c r="S106" s="24">
        <v>14.368</v>
      </c>
      <c r="T106" s="24">
        <v>14.978999999999999</v>
      </c>
      <c r="U106" s="24">
        <v>15.711</v>
      </c>
      <c r="V106" s="24">
        <v>16.599</v>
      </c>
      <c r="W106" s="24">
        <v>17.425000000000001</v>
      </c>
      <c r="X106" s="24">
        <v>18.486999999999998</v>
      </c>
      <c r="Y106" s="24">
        <v>23.111999999999998</v>
      </c>
      <c r="Z106" s="24">
        <v>24.7</v>
      </c>
      <c r="AA106" s="24">
        <v>26.66</v>
      </c>
      <c r="AB106" s="24">
        <v>28.936</v>
      </c>
      <c r="AC106" s="24">
        <v>29.3</v>
      </c>
      <c r="AD106" s="24">
        <v>29.608000000000001</v>
      </c>
      <c r="AE106" s="24">
        <v>29.39</v>
      </c>
      <c r="AF106" s="24" t="s">
        <v>94</v>
      </c>
      <c r="AG106" s="23" t="s">
        <v>123</v>
      </c>
    </row>
    <row r="107" spans="1:34" ht="18" customHeight="1" x14ac:dyDescent="0.25">
      <c r="A107" s="25" t="s">
        <v>101</v>
      </c>
      <c r="B107" s="23" t="s">
        <v>134</v>
      </c>
      <c r="C107" s="24" t="s">
        <v>94</v>
      </c>
      <c r="D107" s="24" t="s">
        <v>94</v>
      </c>
      <c r="E107" s="24" t="s">
        <v>94</v>
      </c>
      <c r="F107" s="24" t="s">
        <v>94</v>
      </c>
      <c r="G107" s="24" t="s">
        <v>94</v>
      </c>
      <c r="H107" s="24" t="s">
        <v>94</v>
      </c>
      <c r="I107" s="24" t="s">
        <v>94</v>
      </c>
      <c r="J107" s="24" t="s">
        <v>94</v>
      </c>
      <c r="K107" s="24" t="s">
        <v>94</v>
      </c>
      <c r="L107" s="24" t="s">
        <v>94</v>
      </c>
      <c r="M107" s="24">
        <v>1.8640000000000001</v>
      </c>
      <c r="N107" s="24">
        <v>1.948</v>
      </c>
      <c r="O107" s="24">
        <v>2.0619999999999998</v>
      </c>
      <c r="P107" s="24">
        <v>2.1920000000000002</v>
      </c>
      <c r="Q107" s="24">
        <v>2.298</v>
      </c>
      <c r="R107" s="24">
        <v>2.34</v>
      </c>
      <c r="S107" s="24">
        <v>2.4670000000000001</v>
      </c>
      <c r="T107" s="24">
        <v>2.4980000000000002</v>
      </c>
      <c r="U107" s="24">
        <v>2.6160000000000001</v>
      </c>
      <c r="V107" s="24">
        <v>2.6059999999999999</v>
      </c>
      <c r="W107" s="24">
        <v>2.6269999999999998</v>
      </c>
      <c r="X107" s="24">
        <v>2.589</v>
      </c>
      <c r="Y107" s="24">
        <v>2.5209999999999999</v>
      </c>
      <c r="Z107" s="24">
        <v>2.4350000000000001</v>
      </c>
      <c r="AA107" s="24">
        <v>2.3879999999999999</v>
      </c>
      <c r="AB107" s="24">
        <v>2.4660000000000002</v>
      </c>
      <c r="AC107" s="24">
        <v>2.4159999999999999</v>
      </c>
      <c r="AD107" s="24">
        <v>2.4369999999999998</v>
      </c>
      <c r="AE107" s="24">
        <v>2.419</v>
      </c>
      <c r="AF107" s="24" t="s">
        <v>94</v>
      </c>
      <c r="AG107" s="23" t="s">
        <v>123</v>
      </c>
    </row>
    <row r="109" spans="1:34" ht="18" customHeight="1" x14ac:dyDescent="0.25">
      <c r="A109" s="23" t="s">
        <v>146</v>
      </c>
    </row>
    <row r="110" spans="1:34" ht="18" customHeight="1" x14ac:dyDescent="0.25">
      <c r="B110" s="23" t="s">
        <v>109</v>
      </c>
      <c r="C110" s="26">
        <v>1990</v>
      </c>
      <c r="D110" s="26">
        <v>1991</v>
      </c>
      <c r="E110" s="26">
        <v>1992</v>
      </c>
      <c r="F110" s="26">
        <v>1993</v>
      </c>
      <c r="G110" s="26">
        <v>1994</v>
      </c>
      <c r="H110" s="26">
        <v>1995</v>
      </c>
      <c r="I110" s="26">
        <v>1996</v>
      </c>
      <c r="J110" s="26">
        <v>1997</v>
      </c>
      <c r="K110" s="26">
        <v>1998</v>
      </c>
      <c r="L110" s="26">
        <v>1999</v>
      </c>
      <c r="M110" s="26">
        <v>2000</v>
      </c>
      <c r="N110" s="26">
        <v>2001</v>
      </c>
      <c r="O110" s="26">
        <v>2002</v>
      </c>
      <c r="P110" s="26">
        <v>2003</v>
      </c>
      <c r="Q110" s="26">
        <v>2004</v>
      </c>
      <c r="R110" s="26">
        <v>2005</v>
      </c>
      <c r="S110" s="26">
        <v>2006</v>
      </c>
      <c r="T110" s="26">
        <v>2007</v>
      </c>
      <c r="U110" s="26">
        <v>2008</v>
      </c>
      <c r="V110" s="26">
        <v>2009</v>
      </c>
      <c r="W110" s="26">
        <v>2010</v>
      </c>
      <c r="X110" s="26">
        <v>2011</v>
      </c>
      <c r="Y110" s="26">
        <v>2012</v>
      </c>
      <c r="Z110" s="26">
        <v>2013</v>
      </c>
      <c r="AA110" s="26">
        <v>2014</v>
      </c>
      <c r="AB110" s="26">
        <v>2015</v>
      </c>
      <c r="AC110" s="26">
        <v>2016</v>
      </c>
      <c r="AD110" s="26">
        <v>2017</v>
      </c>
      <c r="AE110" s="26">
        <v>2018</v>
      </c>
      <c r="AF110" s="26">
        <v>2019</v>
      </c>
      <c r="AG110" s="23" t="s">
        <v>108</v>
      </c>
      <c r="AH110" s="23" t="s">
        <v>107</v>
      </c>
    </row>
    <row r="111" spans="1:34" ht="18" customHeight="1" x14ac:dyDescent="0.25">
      <c r="A111" s="25" t="s">
        <v>99</v>
      </c>
      <c r="C111" s="24" t="s">
        <v>94</v>
      </c>
      <c r="D111" s="24" t="s">
        <v>94</v>
      </c>
      <c r="E111" s="24" t="s">
        <v>94</v>
      </c>
      <c r="F111" s="24" t="s">
        <v>94</v>
      </c>
      <c r="G111" s="24" t="s">
        <v>94</v>
      </c>
      <c r="H111" s="24" t="s">
        <v>94</v>
      </c>
      <c r="I111" s="24" t="s">
        <v>94</v>
      </c>
      <c r="J111" s="24" t="s">
        <v>94</v>
      </c>
      <c r="K111" s="24" t="s">
        <v>94</v>
      </c>
      <c r="L111" s="24" t="s">
        <v>94</v>
      </c>
      <c r="M111" s="24" t="s">
        <v>94</v>
      </c>
      <c r="N111" s="24" t="s">
        <v>94</v>
      </c>
      <c r="O111" s="24" t="s">
        <v>94</v>
      </c>
      <c r="P111" s="24" t="s">
        <v>94</v>
      </c>
      <c r="Q111" s="24" t="s">
        <v>94</v>
      </c>
      <c r="R111" s="24" t="s">
        <v>94</v>
      </c>
      <c r="S111" s="24" t="s">
        <v>94</v>
      </c>
      <c r="T111" s="24" t="s">
        <v>94</v>
      </c>
      <c r="U111" s="24" t="s">
        <v>94</v>
      </c>
      <c r="V111" s="24" t="s">
        <v>94</v>
      </c>
      <c r="W111" s="24" t="s">
        <v>94</v>
      </c>
      <c r="X111" s="24" t="s">
        <v>94</v>
      </c>
      <c r="Y111" s="24" t="s">
        <v>94</v>
      </c>
      <c r="Z111" s="24" t="s">
        <v>94</v>
      </c>
      <c r="AA111" s="24" t="s">
        <v>94</v>
      </c>
      <c r="AB111" s="24" t="s">
        <v>94</v>
      </c>
      <c r="AC111" s="24" t="s">
        <v>94</v>
      </c>
      <c r="AD111" s="24" t="s">
        <v>94</v>
      </c>
      <c r="AE111" s="24" t="s">
        <v>94</v>
      </c>
      <c r="AF111" s="24" t="s">
        <v>94</v>
      </c>
    </row>
    <row r="112" spans="1:34" ht="18" customHeight="1" x14ac:dyDescent="0.25">
      <c r="A112" s="25" t="s">
        <v>95</v>
      </c>
      <c r="C112" s="24" t="s">
        <v>94</v>
      </c>
      <c r="D112" s="24" t="s">
        <v>94</v>
      </c>
      <c r="E112" s="24" t="s">
        <v>94</v>
      </c>
      <c r="F112" s="24" t="s">
        <v>94</v>
      </c>
      <c r="G112" s="24" t="s">
        <v>94</v>
      </c>
      <c r="H112" s="24" t="s">
        <v>94</v>
      </c>
      <c r="I112" s="24" t="s">
        <v>94</v>
      </c>
      <c r="J112" s="24" t="s">
        <v>94</v>
      </c>
      <c r="K112" s="24" t="s">
        <v>94</v>
      </c>
      <c r="L112" s="24" t="s">
        <v>94</v>
      </c>
      <c r="M112" s="24" t="s">
        <v>94</v>
      </c>
      <c r="N112" s="24" t="s">
        <v>94</v>
      </c>
      <c r="O112" s="24" t="s">
        <v>94</v>
      </c>
      <c r="P112" s="24" t="s">
        <v>94</v>
      </c>
      <c r="Q112" s="24" t="s">
        <v>94</v>
      </c>
      <c r="R112" s="24" t="s">
        <v>94</v>
      </c>
      <c r="S112" s="24" t="s">
        <v>94</v>
      </c>
      <c r="T112" s="24" t="s">
        <v>94</v>
      </c>
      <c r="U112" s="24" t="s">
        <v>94</v>
      </c>
      <c r="V112" s="24" t="s">
        <v>94</v>
      </c>
      <c r="W112" s="24" t="s">
        <v>94</v>
      </c>
      <c r="X112" s="24" t="s">
        <v>94</v>
      </c>
      <c r="Y112" s="24" t="s">
        <v>94</v>
      </c>
      <c r="Z112" s="24" t="s">
        <v>94</v>
      </c>
      <c r="AA112" s="24" t="s">
        <v>94</v>
      </c>
      <c r="AB112" s="24" t="s">
        <v>94</v>
      </c>
      <c r="AC112" s="24" t="s">
        <v>94</v>
      </c>
      <c r="AD112" s="24" t="s">
        <v>94</v>
      </c>
      <c r="AE112" s="24" t="s">
        <v>94</v>
      </c>
      <c r="AF112" s="24" t="s">
        <v>94</v>
      </c>
    </row>
    <row r="113" spans="1:34" ht="18" customHeight="1" x14ac:dyDescent="0.25">
      <c r="A113" s="25" t="s">
        <v>105</v>
      </c>
      <c r="C113" s="24" t="s">
        <v>94</v>
      </c>
      <c r="D113" s="24" t="s">
        <v>94</v>
      </c>
      <c r="E113" s="24" t="s">
        <v>94</v>
      </c>
      <c r="F113" s="24" t="s">
        <v>94</v>
      </c>
      <c r="G113" s="24" t="s">
        <v>94</v>
      </c>
      <c r="H113" s="24" t="s">
        <v>94</v>
      </c>
      <c r="I113" s="24" t="s">
        <v>94</v>
      </c>
      <c r="J113" s="24" t="s">
        <v>94</v>
      </c>
      <c r="K113" s="24" t="s">
        <v>94</v>
      </c>
      <c r="L113" s="24" t="s">
        <v>94</v>
      </c>
      <c r="M113" s="24" t="s">
        <v>94</v>
      </c>
      <c r="N113" s="24" t="s">
        <v>94</v>
      </c>
      <c r="O113" s="24" t="s">
        <v>94</v>
      </c>
      <c r="P113" s="24" t="s">
        <v>94</v>
      </c>
      <c r="Q113" s="24" t="s">
        <v>94</v>
      </c>
      <c r="R113" s="24" t="s">
        <v>94</v>
      </c>
      <c r="S113" s="24" t="s">
        <v>94</v>
      </c>
      <c r="T113" s="24" t="s">
        <v>94</v>
      </c>
      <c r="U113" s="24" t="s">
        <v>94</v>
      </c>
      <c r="V113" s="24" t="s">
        <v>94</v>
      </c>
      <c r="W113" s="24" t="s">
        <v>94</v>
      </c>
      <c r="X113" s="24" t="s">
        <v>94</v>
      </c>
      <c r="Y113" s="24" t="s">
        <v>94</v>
      </c>
      <c r="Z113" s="24" t="s">
        <v>94</v>
      </c>
      <c r="AA113" s="24" t="s">
        <v>94</v>
      </c>
      <c r="AB113" s="24" t="s">
        <v>94</v>
      </c>
      <c r="AC113" s="24" t="s">
        <v>94</v>
      </c>
      <c r="AD113" s="24" t="s">
        <v>94</v>
      </c>
      <c r="AE113" s="24" t="s">
        <v>94</v>
      </c>
      <c r="AF113" s="24" t="s">
        <v>94</v>
      </c>
    </row>
    <row r="114" spans="1:34" ht="18" customHeight="1" x14ac:dyDescent="0.25">
      <c r="A114" s="25" t="s">
        <v>97</v>
      </c>
      <c r="C114" s="24" t="s">
        <v>94</v>
      </c>
      <c r="D114" s="24" t="s">
        <v>94</v>
      </c>
      <c r="E114" s="24" t="s">
        <v>94</v>
      </c>
      <c r="F114" s="24" t="s">
        <v>94</v>
      </c>
      <c r="G114" s="24" t="s">
        <v>94</v>
      </c>
      <c r="H114" s="24" t="s">
        <v>94</v>
      </c>
      <c r="I114" s="24" t="s">
        <v>94</v>
      </c>
      <c r="J114" s="24" t="s">
        <v>94</v>
      </c>
      <c r="K114" s="24" t="s">
        <v>94</v>
      </c>
      <c r="L114" s="24" t="s">
        <v>94</v>
      </c>
      <c r="M114" s="24" t="s">
        <v>94</v>
      </c>
      <c r="N114" s="24" t="s">
        <v>94</v>
      </c>
      <c r="O114" s="24" t="s">
        <v>94</v>
      </c>
      <c r="P114" s="24" t="s">
        <v>94</v>
      </c>
      <c r="Q114" s="24" t="s">
        <v>94</v>
      </c>
      <c r="R114" s="24" t="s">
        <v>94</v>
      </c>
      <c r="S114" s="24" t="s">
        <v>94</v>
      </c>
      <c r="T114" s="24" t="s">
        <v>94</v>
      </c>
      <c r="U114" s="24" t="s">
        <v>94</v>
      </c>
      <c r="V114" s="24" t="s">
        <v>94</v>
      </c>
      <c r="W114" s="24" t="s">
        <v>94</v>
      </c>
      <c r="X114" s="24" t="s">
        <v>94</v>
      </c>
      <c r="Y114" s="24" t="s">
        <v>94</v>
      </c>
      <c r="Z114" s="24" t="s">
        <v>94</v>
      </c>
      <c r="AA114" s="24" t="s">
        <v>94</v>
      </c>
      <c r="AB114" s="24" t="s">
        <v>94</v>
      </c>
      <c r="AC114" s="24" t="s">
        <v>94</v>
      </c>
      <c r="AD114" s="24" t="s">
        <v>94</v>
      </c>
      <c r="AE114" s="24" t="s">
        <v>94</v>
      </c>
      <c r="AF114" s="24" t="s">
        <v>94</v>
      </c>
    </row>
    <row r="115" spans="1:34" ht="18" customHeight="1" x14ac:dyDescent="0.25">
      <c r="A115" s="25" t="s">
        <v>103</v>
      </c>
      <c r="C115" s="24" t="s">
        <v>94</v>
      </c>
      <c r="D115" s="24" t="s">
        <v>94</v>
      </c>
      <c r="E115" s="24" t="s">
        <v>94</v>
      </c>
      <c r="F115" s="24" t="s">
        <v>94</v>
      </c>
      <c r="G115" s="24" t="s">
        <v>94</v>
      </c>
      <c r="H115" s="24" t="s">
        <v>94</v>
      </c>
      <c r="I115" s="24" t="s">
        <v>94</v>
      </c>
      <c r="J115" s="24" t="s">
        <v>94</v>
      </c>
      <c r="K115" s="24" t="s">
        <v>94</v>
      </c>
      <c r="L115" s="24" t="s">
        <v>94</v>
      </c>
      <c r="M115" s="24" t="s">
        <v>94</v>
      </c>
      <c r="N115" s="24" t="s">
        <v>94</v>
      </c>
      <c r="O115" s="24" t="s">
        <v>94</v>
      </c>
      <c r="P115" s="24" t="s">
        <v>94</v>
      </c>
      <c r="Q115" s="24" t="s">
        <v>94</v>
      </c>
      <c r="R115" s="24" t="s">
        <v>94</v>
      </c>
      <c r="S115" s="24" t="s">
        <v>94</v>
      </c>
      <c r="T115" s="24" t="s">
        <v>94</v>
      </c>
      <c r="U115" s="24" t="s">
        <v>94</v>
      </c>
      <c r="V115" s="24" t="s">
        <v>94</v>
      </c>
      <c r="W115" s="24" t="s">
        <v>94</v>
      </c>
      <c r="X115" s="24" t="s">
        <v>94</v>
      </c>
      <c r="Y115" s="24" t="s">
        <v>94</v>
      </c>
      <c r="Z115" s="24" t="s">
        <v>94</v>
      </c>
      <c r="AA115" s="24" t="s">
        <v>94</v>
      </c>
      <c r="AB115" s="24" t="s">
        <v>94</v>
      </c>
      <c r="AC115" s="24" t="s">
        <v>94</v>
      </c>
      <c r="AD115" s="24" t="s">
        <v>94</v>
      </c>
      <c r="AE115" s="24" t="s">
        <v>94</v>
      </c>
      <c r="AF115" s="24" t="s">
        <v>94</v>
      </c>
    </row>
    <row r="116" spans="1:34" ht="18" customHeight="1" x14ac:dyDescent="0.25">
      <c r="A116" s="25" t="s">
        <v>101</v>
      </c>
      <c r="C116" s="24" t="s">
        <v>94</v>
      </c>
      <c r="D116" s="24" t="s">
        <v>94</v>
      </c>
      <c r="E116" s="24" t="s">
        <v>94</v>
      </c>
      <c r="F116" s="24" t="s">
        <v>94</v>
      </c>
      <c r="G116" s="24" t="s">
        <v>94</v>
      </c>
      <c r="H116" s="24" t="s">
        <v>94</v>
      </c>
      <c r="I116" s="24" t="s">
        <v>94</v>
      </c>
      <c r="J116" s="24" t="s">
        <v>94</v>
      </c>
      <c r="K116" s="24" t="s">
        <v>94</v>
      </c>
      <c r="L116" s="24" t="s">
        <v>94</v>
      </c>
      <c r="M116" s="24" t="s">
        <v>94</v>
      </c>
      <c r="N116" s="24" t="s">
        <v>94</v>
      </c>
      <c r="O116" s="24" t="s">
        <v>94</v>
      </c>
      <c r="P116" s="24" t="s">
        <v>94</v>
      </c>
      <c r="Q116" s="24" t="s">
        <v>94</v>
      </c>
      <c r="R116" s="24" t="s">
        <v>94</v>
      </c>
      <c r="S116" s="24" t="s">
        <v>94</v>
      </c>
      <c r="T116" s="24" t="s">
        <v>94</v>
      </c>
      <c r="U116" s="24" t="s">
        <v>94</v>
      </c>
      <c r="V116" s="24" t="s">
        <v>94</v>
      </c>
      <c r="W116" s="24" t="s">
        <v>94</v>
      </c>
      <c r="X116" s="24" t="s">
        <v>94</v>
      </c>
      <c r="Y116" s="24" t="s">
        <v>94</v>
      </c>
      <c r="Z116" s="24" t="s">
        <v>94</v>
      </c>
      <c r="AA116" s="24" t="s">
        <v>94</v>
      </c>
      <c r="AB116" s="24" t="s">
        <v>94</v>
      </c>
      <c r="AC116" s="24" t="s">
        <v>94</v>
      </c>
      <c r="AD116" s="24" t="s">
        <v>94</v>
      </c>
      <c r="AE116" s="24" t="s">
        <v>94</v>
      </c>
      <c r="AF116" s="24" t="s">
        <v>94</v>
      </c>
    </row>
    <row r="118" spans="1:34" ht="18" customHeight="1" x14ac:dyDescent="0.25">
      <c r="A118" s="23" t="s">
        <v>147</v>
      </c>
    </row>
    <row r="119" spans="1:34" ht="18" customHeight="1" x14ac:dyDescent="0.25">
      <c r="B119" s="23" t="s">
        <v>109</v>
      </c>
      <c r="C119" s="26">
        <v>1990</v>
      </c>
      <c r="D119" s="26">
        <v>1991</v>
      </c>
      <c r="E119" s="26">
        <v>1992</v>
      </c>
      <c r="F119" s="26">
        <v>1993</v>
      </c>
      <c r="G119" s="26">
        <v>1994</v>
      </c>
      <c r="H119" s="26">
        <v>1995</v>
      </c>
      <c r="I119" s="26">
        <v>1996</v>
      </c>
      <c r="J119" s="26">
        <v>1997</v>
      </c>
      <c r="K119" s="26">
        <v>1998</v>
      </c>
      <c r="L119" s="26">
        <v>1999</v>
      </c>
      <c r="M119" s="26">
        <v>2000</v>
      </c>
      <c r="N119" s="26">
        <v>2001</v>
      </c>
      <c r="O119" s="26">
        <v>2002</v>
      </c>
      <c r="P119" s="26">
        <v>2003</v>
      </c>
      <c r="Q119" s="26">
        <v>2004</v>
      </c>
      <c r="R119" s="26">
        <v>2005</v>
      </c>
      <c r="S119" s="26">
        <v>2006</v>
      </c>
      <c r="T119" s="26">
        <v>2007</v>
      </c>
      <c r="U119" s="26">
        <v>2008</v>
      </c>
      <c r="V119" s="26">
        <v>2009</v>
      </c>
      <c r="W119" s="26">
        <v>2010</v>
      </c>
      <c r="X119" s="26">
        <v>2011</v>
      </c>
      <c r="Y119" s="26">
        <v>2012</v>
      </c>
      <c r="Z119" s="26">
        <v>2013</v>
      </c>
      <c r="AA119" s="26">
        <v>2014</v>
      </c>
      <c r="AB119" s="26">
        <v>2015</v>
      </c>
      <c r="AC119" s="26">
        <v>2016</v>
      </c>
      <c r="AD119" s="26">
        <v>2017</v>
      </c>
      <c r="AE119" s="26">
        <v>2018</v>
      </c>
      <c r="AF119" s="26">
        <v>2019</v>
      </c>
      <c r="AG119" s="23" t="s">
        <v>108</v>
      </c>
      <c r="AH119" s="23" t="s">
        <v>107</v>
      </c>
    </row>
    <row r="120" spans="1:34" ht="18" customHeight="1" x14ac:dyDescent="0.25">
      <c r="A120" s="25" t="s">
        <v>99</v>
      </c>
      <c r="C120" s="24" t="s">
        <v>94</v>
      </c>
      <c r="D120" s="24" t="s">
        <v>94</v>
      </c>
      <c r="E120" s="24" t="s">
        <v>94</v>
      </c>
      <c r="F120" s="24" t="s">
        <v>94</v>
      </c>
      <c r="G120" s="24" t="s">
        <v>94</v>
      </c>
      <c r="H120" s="24" t="s">
        <v>94</v>
      </c>
      <c r="I120" s="24" t="s">
        <v>94</v>
      </c>
      <c r="J120" s="24" t="s">
        <v>94</v>
      </c>
      <c r="K120" s="24" t="s">
        <v>94</v>
      </c>
      <c r="L120" s="24" t="s">
        <v>94</v>
      </c>
      <c r="M120" s="24" t="s">
        <v>94</v>
      </c>
      <c r="N120" s="24" t="s">
        <v>94</v>
      </c>
      <c r="O120" s="24" t="s">
        <v>94</v>
      </c>
      <c r="P120" s="24" t="s">
        <v>94</v>
      </c>
      <c r="Q120" s="24" t="s">
        <v>94</v>
      </c>
      <c r="R120" s="24" t="s">
        <v>94</v>
      </c>
      <c r="S120" s="24" t="s">
        <v>94</v>
      </c>
      <c r="T120" s="24" t="s">
        <v>94</v>
      </c>
      <c r="U120" s="24" t="s">
        <v>94</v>
      </c>
      <c r="V120" s="24" t="s">
        <v>94</v>
      </c>
      <c r="W120" s="24" t="s">
        <v>94</v>
      </c>
      <c r="X120" s="24" t="s">
        <v>94</v>
      </c>
      <c r="Y120" s="24" t="s">
        <v>94</v>
      </c>
      <c r="Z120" s="24" t="s">
        <v>94</v>
      </c>
      <c r="AA120" s="24" t="s">
        <v>94</v>
      </c>
      <c r="AB120" s="24" t="s">
        <v>94</v>
      </c>
      <c r="AC120" s="24" t="s">
        <v>94</v>
      </c>
      <c r="AD120" s="24" t="s">
        <v>94</v>
      </c>
      <c r="AE120" s="24" t="s">
        <v>94</v>
      </c>
      <c r="AF120" s="24" t="s">
        <v>94</v>
      </c>
    </row>
    <row r="121" spans="1:34" ht="18" customHeight="1" x14ac:dyDescent="0.25">
      <c r="A121" s="25" t="s">
        <v>95</v>
      </c>
      <c r="C121" s="24" t="s">
        <v>94</v>
      </c>
      <c r="D121" s="24" t="s">
        <v>94</v>
      </c>
      <c r="E121" s="24" t="s">
        <v>94</v>
      </c>
      <c r="F121" s="24" t="s">
        <v>94</v>
      </c>
      <c r="G121" s="24" t="s">
        <v>94</v>
      </c>
      <c r="H121" s="24" t="s">
        <v>94</v>
      </c>
      <c r="I121" s="24" t="s">
        <v>94</v>
      </c>
      <c r="J121" s="24" t="s">
        <v>94</v>
      </c>
      <c r="K121" s="24" t="s">
        <v>94</v>
      </c>
      <c r="L121" s="24" t="s">
        <v>94</v>
      </c>
      <c r="M121" s="24" t="s">
        <v>94</v>
      </c>
      <c r="N121" s="24" t="s">
        <v>94</v>
      </c>
      <c r="O121" s="24" t="s">
        <v>94</v>
      </c>
      <c r="P121" s="24" t="s">
        <v>94</v>
      </c>
      <c r="Q121" s="24" t="s">
        <v>94</v>
      </c>
      <c r="R121" s="24" t="s">
        <v>94</v>
      </c>
      <c r="S121" s="24" t="s">
        <v>94</v>
      </c>
      <c r="T121" s="24" t="s">
        <v>94</v>
      </c>
      <c r="U121" s="24" t="s">
        <v>94</v>
      </c>
      <c r="V121" s="24" t="s">
        <v>94</v>
      </c>
      <c r="W121" s="24" t="s">
        <v>94</v>
      </c>
      <c r="X121" s="24" t="s">
        <v>94</v>
      </c>
      <c r="Y121" s="24" t="s">
        <v>94</v>
      </c>
      <c r="Z121" s="24" t="s">
        <v>94</v>
      </c>
      <c r="AA121" s="24" t="s">
        <v>94</v>
      </c>
      <c r="AB121" s="24" t="s">
        <v>94</v>
      </c>
      <c r="AC121" s="24" t="s">
        <v>94</v>
      </c>
      <c r="AD121" s="24" t="s">
        <v>94</v>
      </c>
      <c r="AE121" s="24" t="s">
        <v>94</v>
      </c>
      <c r="AF121" s="24" t="s">
        <v>94</v>
      </c>
    </row>
    <row r="122" spans="1:34" ht="18" customHeight="1" x14ac:dyDescent="0.25">
      <c r="A122" s="25" t="s">
        <v>105</v>
      </c>
      <c r="C122" s="24" t="s">
        <v>94</v>
      </c>
      <c r="D122" s="24" t="s">
        <v>94</v>
      </c>
      <c r="E122" s="24" t="s">
        <v>94</v>
      </c>
      <c r="F122" s="24" t="s">
        <v>94</v>
      </c>
      <c r="G122" s="24" t="s">
        <v>94</v>
      </c>
      <c r="H122" s="24" t="s">
        <v>94</v>
      </c>
      <c r="I122" s="24" t="s">
        <v>94</v>
      </c>
      <c r="J122" s="24" t="s">
        <v>94</v>
      </c>
      <c r="K122" s="24" t="s">
        <v>94</v>
      </c>
      <c r="L122" s="24" t="s">
        <v>94</v>
      </c>
      <c r="M122" s="24" t="s">
        <v>94</v>
      </c>
      <c r="N122" s="24" t="s">
        <v>94</v>
      </c>
      <c r="O122" s="24" t="s">
        <v>94</v>
      </c>
      <c r="P122" s="24" t="s">
        <v>94</v>
      </c>
      <c r="Q122" s="24" t="s">
        <v>94</v>
      </c>
      <c r="R122" s="24" t="s">
        <v>94</v>
      </c>
      <c r="S122" s="24" t="s">
        <v>94</v>
      </c>
      <c r="T122" s="24" t="s">
        <v>94</v>
      </c>
      <c r="U122" s="24" t="s">
        <v>94</v>
      </c>
      <c r="V122" s="24" t="s">
        <v>94</v>
      </c>
      <c r="W122" s="24" t="s">
        <v>94</v>
      </c>
      <c r="X122" s="24" t="s">
        <v>94</v>
      </c>
      <c r="Y122" s="24" t="s">
        <v>94</v>
      </c>
      <c r="Z122" s="24" t="s">
        <v>94</v>
      </c>
      <c r="AA122" s="24" t="s">
        <v>94</v>
      </c>
      <c r="AB122" s="24" t="s">
        <v>94</v>
      </c>
      <c r="AC122" s="24" t="s">
        <v>94</v>
      </c>
      <c r="AD122" s="24" t="s">
        <v>94</v>
      </c>
      <c r="AE122" s="24" t="s">
        <v>94</v>
      </c>
      <c r="AF122" s="24" t="s">
        <v>94</v>
      </c>
    </row>
    <row r="123" spans="1:34" ht="18" customHeight="1" x14ac:dyDescent="0.25">
      <c r="A123" s="25" t="s">
        <v>97</v>
      </c>
      <c r="C123" s="24" t="s">
        <v>94</v>
      </c>
      <c r="D123" s="24" t="s">
        <v>94</v>
      </c>
      <c r="E123" s="24" t="s">
        <v>94</v>
      </c>
      <c r="F123" s="24" t="s">
        <v>94</v>
      </c>
      <c r="G123" s="24" t="s">
        <v>94</v>
      </c>
      <c r="H123" s="24" t="s">
        <v>94</v>
      </c>
      <c r="I123" s="24" t="s">
        <v>94</v>
      </c>
      <c r="J123" s="24" t="s">
        <v>94</v>
      </c>
      <c r="K123" s="24" t="s">
        <v>94</v>
      </c>
      <c r="L123" s="24" t="s">
        <v>94</v>
      </c>
      <c r="M123" s="24" t="s">
        <v>94</v>
      </c>
      <c r="N123" s="24" t="s">
        <v>94</v>
      </c>
      <c r="O123" s="24" t="s">
        <v>94</v>
      </c>
      <c r="P123" s="24" t="s">
        <v>94</v>
      </c>
      <c r="Q123" s="24" t="s">
        <v>94</v>
      </c>
      <c r="R123" s="24" t="s">
        <v>94</v>
      </c>
      <c r="S123" s="24" t="s">
        <v>94</v>
      </c>
      <c r="T123" s="24" t="s">
        <v>94</v>
      </c>
      <c r="U123" s="24" t="s">
        <v>94</v>
      </c>
      <c r="V123" s="24" t="s">
        <v>94</v>
      </c>
      <c r="W123" s="24" t="s">
        <v>94</v>
      </c>
      <c r="X123" s="24" t="s">
        <v>94</v>
      </c>
      <c r="Y123" s="24" t="s">
        <v>94</v>
      </c>
      <c r="Z123" s="24" t="s">
        <v>94</v>
      </c>
      <c r="AA123" s="24" t="s">
        <v>94</v>
      </c>
      <c r="AB123" s="24" t="s">
        <v>94</v>
      </c>
      <c r="AC123" s="24" t="s">
        <v>94</v>
      </c>
      <c r="AD123" s="24" t="s">
        <v>94</v>
      </c>
      <c r="AE123" s="24" t="s">
        <v>94</v>
      </c>
      <c r="AF123" s="24" t="s">
        <v>94</v>
      </c>
    </row>
    <row r="124" spans="1:34" ht="18" customHeight="1" x14ac:dyDescent="0.25">
      <c r="A124" s="25" t="s">
        <v>103</v>
      </c>
      <c r="C124" s="24" t="s">
        <v>94</v>
      </c>
      <c r="D124" s="24" t="s">
        <v>94</v>
      </c>
      <c r="E124" s="24" t="s">
        <v>94</v>
      </c>
      <c r="F124" s="24" t="s">
        <v>94</v>
      </c>
      <c r="G124" s="24" t="s">
        <v>94</v>
      </c>
      <c r="H124" s="24" t="s">
        <v>94</v>
      </c>
      <c r="I124" s="24" t="s">
        <v>94</v>
      </c>
      <c r="J124" s="24" t="s">
        <v>94</v>
      </c>
      <c r="K124" s="24" t="s">
        <v>94</v>
      </c>
      <c r="L124" s="24" t="s">
        <v>94</v>
      </c>
      <c r="M124" s="24" t="s">
        <v>94</v>
      </c>
      <c r="N124" s="24" t="s">
        <v>94</v>
      </c>
      <c r="O124" s="24" t="s">
        <v>94</v>
      </c>
      <c r="P124" s="24" t="s">
        <v>94</v>
      </c>
      <c r="Q124" s="24" t="s">
        <v>94</v>
      </c>
      <c r="R124" s="24" t="s">
        <v>94</v>
      </c>
      <c r="S124" s="24" t="s">
        <v>94</v>
      </c>
      <c r="T124" s="24" t="s">
        <v>94</v>
      </c>
      <c r="U124" s="24" t="s">
        <v>94</v>
      </c>
      <c r="V124" s="24" t="s">
        <v>94</v>
      </c>
      <c r="W124" s="24" t="s">
        <v>94</v>
      </c>
      <c r="X124" s="24" t="s">
        <v>94</v>
      </c>
      <c r="Y124" s="24" t="s">
        <v>94</v>
      </c>
      <c r="Z124" s="24" t="s">
        <v>94</v>
      </c>
      <c r="AA124" s="24" t="s">
        <v>94</v>
      </c>
      <c r="AB124" s="24" t="s">
        <v>94</v>
      </c>
      <c r="AC124" s="24" t="s">
        <v>94</v>
      </c>
      <c r="AD124" s="24" t="s">
        <v>94</v>
      </c>
      <c r="AE124" s="24" t="s">
        <v>94</v>
      </c>
      <c r="AF124" s="24" t="s">
        <v>94</v>
      </c>
    </row>
    <row r="125" spans="1:34" ht="18" customHeight="1" x14ac:dyDescent="0.25">
      <c r="A125" s="25" t="s">
        <v>101</v>
      </c>
      <c r="C125" s="24" t="s">
        <v>94</v>
      </c>
      <c r="D125" s="24" t="s">
        <v>94</v>
      </c>
      <c r="E125" s="24" t="s">
        <v>94</v>
      </c>
      <c r="F125" s="24" t="s">
        <v>94</v>
      </c>
      <c r="G125" s="24" t="s">
        <v>94</v>
      </c>
      <c r="H125" s="24" t="s">
        <v>94</v>
      </c>
      <c r="I125" s="24" t="s">
        <v>94</v>
      </c>
      <c r="J125" s="24" t="s">
        <v>94</v>
      </c>
      <c r="K125" s="24" t="s">
        <v>94</v>
      </c>
      <c r="L125" s="24" t="s">
        <v>94</v>
      </c>
      <c r="M125" s="24" t="s">
        <v>94</v>
      </c>
      <c r="N125" s="24" t="s">
        <v>94</v>
      </c>
      <c r="O125" s="24" t="s">
        <v>94</v>
      </c>
      <c r="P125" s="24" t="s">
        <v>94</v>
      </c>
      <c r="Q125" s="24" t="s">
        <v>94</v>
      </c>
      <c r="R125" s="24" t="s">
        <v>94</v>
      </c>
      <c r="S125" s="24" t="s">
        <v>94</v>
      </c>
      <c r="T125" s="24" t="s">
        <v>94</v>
      </c>
      <c r="U125" s="24" t="s">
        <v>94</v>
      </c>
      <c r="V125" s="24" t="s">
        <v>94</v>
      </c>
      <c r="W125" s="24" t="s">
        <v>94</v>
      </c>
      <c r="X125" s="24" t="s">
        <v>94</v>
      </c>
      <c r="Y125" s="24" t="s">
        <v>94</v>
      </c>
      <c r="Z125" s="24" t="s">
        <v>94</v>
      </c>
      <c r="AA125" s="24" t="s">
        <v>94</v>
      </c>
      <c r="AB125" s="24" t="s">
        <v>94</v>
      </c>
      <c r="AC125" s="24" t="s">
        <v>94</v>
      </c>
      <c r="AD125" s="24" t="s">
        <v>94</v>
      </c>
      <c r="AE125" s="24" t="s">
        <v>94</v>
      </c>
      <c r="AF125" s="24" t="s">
        <v>94</v>
      </c>
    </row>
    <row r="127" spans="1:34" ht="18" customHeight="1" x14ac:dyDescent="0.25">
      <c r="A127" s="23" t="s">
        <v>148</v>
      </c>
    </row>
    <row r="128" spans="1:34" ht="18" customHeight="1" x14ac:dyDescent="0.25">
      <c r="B128" s="23" t="s">
        <v>109</v>
      </c>
      <c r="C128" s="26">
        <v>1990</v>
      </c>
      <c r="D128" s="26">
        <v>1991</v>
      </c>
      <c r="E128" s="26">
        <v>1992</v>
      </c>
      <c r="F128" s="26">
        <v>1993</v>
      </c>
      <c r="G128" s="26">
        <v>1994</v>
      </c>
      <c r="H128" s="26">
        <v>1995</v>
      </c>
      <c r="I128" s="26">
        <v>1996</v>
      </c>
      <c r="J128" s="26">
        <v>1997</v>
      </c>
      <c r="K128" s="26">
        <v>1998</v>
      </c>
      <c r="L128" s="26">
        <v>1999</v>
      </c>
      <c r="M128" s="26">
        <v>2000</v>
      </c>
      <c r="N128" s="26">
        <v>2001</v>
      </c>
      <c r="O128" s="26">
        <v>2002</v>
      </c>
      <c r="P128" s="26">
        <v>2003</v>
      </c>
      <c r="Q128" s="26">
        <v>2004</v>
      </c>
      <c r="R128" s="26">
        <v>2005</v>
      </c>
      <c r="S128" s="26">
        <v>2006</v>
      </c>
      <c r="T128" s="26">
        <v>2007</v>
      </c>
      <c r="U128" s="26">
        <v>2008</v>
      </c>
      <c r="V128" s="26">
        <v>2009</v>
      </c>
      <c r="W128" s="26">
        <v>2010</v>
      </c>
      <c r="X128" s="26">
        <v>2011</v>
      </c>
      <c r="Y128" s="26">
        <v>2012</v>
      </c>
      <c r="Z128" s="26">
        <v>2013</v>
      </c>
      <c r="AA128" s="26">
        <v>2014</v>
      </c>
      <c r="AB128" s="26">
        <v>2015</v>
      </c>
      <c r="AC128" s="26">
        <v>2016</v>
      </c>
      <c r="AD128" s="26">
        <v>2017</v>
      </c>
      <c r="AE128" s="26">
        <v>2018</v>
      </c>
      <c r="AF128" s="26">
        <v>2019</v>
      </c>
      <c r="AG128" s="23" t="s">
        <v>108</v>
      </c>
      <c r="AH128" s="23" t="s">
        <v>107</v>
      </c>
    </row>
    <row r="129" spans="1:34" ht="18" customHeight="1" x14ac:dyDescent="0.25">
      <c r="A129" s="25" t="s">
        <v>99</v>
      </c>
      <c r="B129" s="23" t="s">
        <v>134</v>
      </c>
      <c r="C129" s="24" t="s">
        <v>94</v>
      </c>
      <c r="D129" s="24" t="s">
        <v>94</v>
      </c>
      <c r="E129" s="24" t="s">
        <v>94</v>
      </c>
      <c r="F129" s="24" t="s">
        <v>94</v>
      </c>
      <c r="G129" s="24" t="s">
        <v>94</v>
      </c>
      <c r="H129" s="24" t="s">
        <v>94</v>
      </c>
      <c r="I129" s="24" t="s">
        <v>94</v>
      </c>
      <c r="J129" s="24" t="s">
        <v>94</v>
      </c>
      <c r="K129" s="24" t="s">
        <v>94</v>
      </c>
      <c r="L129" s="24" t="s">
        <v>94</v>
      </c>
      <c r="M129" s="24">
        <v>0.82779999999999998</v>
      </c>
      <c r="N129" s="24">
        <v>0.89349999999999996</v>
      </c>
      <c r="O129" s="24">
        <v>0.71860000000000002</v>
      </c>
      <c r="P129" s="24">
        <v>0.80169999999999997</v>
      </c>
      <c r="Q129" s="24">
        <v>0.71150000000000002</v>
      </c>
      <c r="R129" s="24">
        <v>0.75170000000000003</v>
      </c>
      <c r="S129" s="24">
        <v>0.85880000000000001</v>
      </c>
      <c r="T129" s="24">
        <v>1.1812</v>
      </c>
      <c r="U129" s="24">
        <v>1.1914</v>
      </c>
      <c r="V129" s="24">
        <v>1.0787</v>
      </c>
      <c r="W129" s="24">
        <v>1.3632</v>
      </c>
      <c r="X129" s="24">
        <v>0.77890000000000004</v>
      </c>
      <c r="Y129" s="24">
        <v>0.7329</v>
      </c>
      <c r="Z129" s="24">
        <v>0.73280000000000001</v>
      </c>
      <c r="AA129" s="24">
        <v>0.83199999999999996</v>
      </c>
      <c r="AB129" s="24">
        <v>0.95040000000000002</v>
      </c>
      <c r="AC129" s="24">
        <v>0.74280000000000002</v>
      </c>
      <c r="AD129" s="24">
        <v>0.87429999999999997</v>
      </c>
      <c r="AE129" s="24">
        <v>0.88849999999999996</v>
      </c>
      <c r="AF129" s="24" t="s">
        <v>94</v>
      </c>
      <c r="AG129" s="23" t="s">
        <v>122</v>
      </c>
    </row>
    <row r="130" spans="1:34" ht="18" customHeight="1" x14ac:dyDescent="0.25">
      <c r="A130" s="25" t="s">
        <v>95</v>
      </c>
      <c r="B130" s="23" t="s">
        <v>134</v>
      </c>
      <c r="C130" s="24" t="s">
        <v>94</v>
      </c>
      <c r="D130" s="24" t="s">
        <v>94</v>
      </c>
      <c r="E130" s="24" t="s">
        <v>94</v>
      </c>
      <c r="F130" s="24" t="s">
        <v>94</v>
      </c>
      <c r="G130" s="24" t="s">
        <v>94</v>
      </c>
      <c r="H130" s="24" t="s">
        <v>94</v>
      </c>
      <c r="I130" s="24" t="s">
        <v>94</v>
      </c>
      <c r="J130" s="24" t="s">
        <v>94</v>
      </c>
      <c r="K130" s="24" t="s">
        <v>94</v>
      </c>
      <c r="L130" s="24" t="s">
        <v>94</v>
      </c>
      <c r="M130" s="24">
        <v>2.0082</v>
      </c>
      <c r="N130" s="24">
        <v>1.9113</v>
      </c>
      <c r="O130" s="24">
        <v>1.6203000000000001</v>
      </c>
      <c r="P130" s="24">
        <v>1.8318000000000001</v>
      </c>
      <c r="Q130" s="24">
        <v>1.6815</v>
      </c>
      <c r="R130" s="24">
        <v>1.6040000000000001</v>
      </c>
      <c r="S130" s="24">
        <v>1.6186</v>
      </c>
      <c r="T130" s="24">
        <v>1.5263</v>
      </c>
      <c r="U130" s="24">
        <v>1.6427</v>
      </c>
      <c r="V130" s="24">
        <v>1.6851</v>
      </c>
      <c r="W130" s="24">
        <v>1.7695000000000001</v>
      </c>
      <c r="X130" s="24">
        <v>1.5501</v>
      </c>
      <c r="Y130" s="24">
        <v>1.9158999999999999</v>
      </c>
      <c r="Z130" s="24">
        <v>1.9785999999999999</v>
      </c>
      <c r="AA130" s="24">
        <v>1.5512999999999999</v>
      </c>
      <c r="AB130" s="24">
        <v>1.7382</v>
      </c>
      <c r="AC130" s="24">
        <v>1.8691</v>
      </c>
      <c r="AD130" s="24">
        <v>2.1469999999999998</v>
      </c>
      <c r="AE130" s="24">
        <v>2.2492000000000001</v>
      </c>
      <c r="AF130" s="24" t="s">
        <v>94</v>
      </c>
      <c r="AG130" s="23" t="s">
        <v>122</v>
      </c>
    </row>
    <row r="131" spans="1:34" ht="18" customHeight="1" x14ac:dyDescent="0.25">
      <c r="A131" s="25" t="s">
        <v>105</v>
      </c>
      <c r="B131" s="23" t="s">
        <v>134</v>
      </c>
      <c r="C131" s="24" t="s">
        <v>94</v>
      </c>
      <c r="D131" s="24" t="s">
        <v>94</v>
      </c>
      <c r="E131" s="24" t="s">
        <v>94</v>
      </c>
      <c r="F131" s="24" t="s">
        <v>94</v>
      </c>
      <c r="G131" s="24" t="s">
        <v>94</v>
      </c>
      <c r="H131" s="24" t="s">
        <v>94</v>
      </c>
      <c r="I131" s="24" t="s">
        <v>94</v>
      </c>
      <c r="J131" s="24" t="s">
        <v>94</v>
      </c>
      <c r="K131" s="24" t="s">
        <v>94</v>
      </c>
      <c r="L131" s="24" t="s">
        <v>94</v>
      </c>
      <c r="M131" s="24">
        <v>0.39489999999999997</v>
      </c>
      <c r="N131" s="24">
        <v>0.41199999999999998</v>
      </c>
      <c r="O131" s="24">
        <v>0.3745</v>
      </c>
      <c r="P131" s="24">
        <v>0.32079999999999997</v>
      </c>
      <c r="Q131" s="24">
        <v>0.31409999999999999</v>
      </c>
      <c r="R131" s="24">
        <v>0.29849999999999999</v>
      </c>
      <c r="S131" s="24">
        <v>0.30230000000000001</v>
      </c>
      <c r="T131" s="24">
        <v>0.28179999999999999</v>
      </c>
      <c r="U131" s="24">
        <v>0.28310000000000002</v>
      </c>
      <c r="V131" s="24">
        <v>0.27750000000000002</v>
      </c>
      <c r="W131" s="24">
        <v>0.2787</v>
      </c>
      <c r="X131" s="24">
        <v>0.27550000000000002</v>
      </c>
      <c r="Y131" s="24">
        <v>0.31309999999999999</v>
      </c>
      <c r="Z131" s="24">
        <v>0.32140000000000002</v>
      </c>
      <c r="AA131" s="24">
        <v>0.2797</v>
      </c>
      <c r="AB131" s="24">
        <v>0.30830000000000002</v>
      </c>
      <c r="AC131" s="24">
        <v>0.31580000000000003</v>
      </c>
      <c r="AD131" s="24">
        <v>0.31</v>
      </c>
      <c r="AE131" s="24">
        <v>0.32200000000000001</v>
      </c>
      <c r="AF131" s="24" t="s">
        <v>94</v>
      </c>
      <c r="AG131" s="23" t="s">
        <v>122</v>
      </c>
    </row>
    <row r="132" spans="1:34" ht="18" customHeight="1" x14ac:dyDescent="0.25">
      <c r="A132" s="25" t="s">
        <v>97</v>
      </c>
      <c r="B132" s="23" t="s">
        <v>134</v>
      </c>
      <c r="C132" s="24" t="s">
        <v>94</v>
      </c>
      <c r="D132" s="24" t="s">
        <v>94</v>
      </c>
      <c r="E132" s="24" t="s">
        <v>94</v>
      </c>
      <c r="F132" s="24" t="s">
        <v>94</v>
      </c>
      <c r="G132" s="24" t="s">
        <v>94</v>
      </c>
      <c r="H132" s="24" t="s">
        <v>94</v>
      </c>
      <c r="I132" s="24" t="s">
        <v>94</v>
      </c>
      <c r="J132" s="24" t="s">
        <v>94</v>
      </c>
      <c r="K132" s="24" t="s">
        <v>94</v>
      </c>
      <c r="L132" s="24" t="s">
        <v>94</v>
      </c>
      <c r="M132" s="24">
        <v>0.3296</v>
      </c>
      <c r="N132" s="24">
        <v>0.40060000000000001</v>
      </c>
      <c r="O132" s="24">
        <v>0.50380000000000003</v>
      </c>
      <c r="P132" s="24">
        <v>0.89870000000000005</v>
      </c>
      <c r="Q132" s="24">
        <v>0.89239999999999997</v>
      </c>
      <c r="R132" s="24">
        <v>0.91620000000000001</v>
      </c>
      <c r="S132" s="24">
        <v>0.86829999999999996</v>
      </c>
      <c r="T132" s="24">
        <v>0.71230000000000004</v>
      </c>
      <c r="U132" s="24">
        <v>0.79500000000000004</v>
      </c>
      <c r="V132" s="24">
        <v>0.68340000000000001</v>
      </c>
      <c r="W132" s="24">
        <v>0.80969999999999998</v>
      </c>
      <c r="X132" s="24">
        <v>0.89539999999999997</v>
      </c>
      <c r="Y132" s="24">
        <v>0.89459999999999995</v>
      </c>
      <c r="Z132" s="24">
        <v>0.95050000000000001</v>
      </c>
      <c r="AA132" s="24">
        <v>0.69530000000000003</v>
      </c>
      <c r="AB132" s="24">
        <v>0.74229999999999996</v>
      </c>
      <c r="AC132" s="24">
        <v>0.75080000000000002</v>
      </c>
      <c r="AD132" s="24">
        <v>0.87209999999999999</v>
      </c>
      <c r="AE132" s="24">
        <v>0.95609999999999995</v>
      </c>
      <c r="AF132" s="24" t="s">
        <v>94</v>
      </c>
      <c r="AG132" s="23" t="s">
        <v>122</v>
      </c>
    </row>
    <row r="133" spans="1:34" ht="18" customHeight="1" x14ac:dyDescent="0.25">
      <c r="A133" s="25" t="s">
        <v>103</v>
      </c>
      <c r="B133" s="23" t="s">
        <v>134</v>
      </c>
      <c r="C133" s="24" t="s">
        <v>94</v>
      </c>
      <c r="D133" s="24" t="s">
        <v>94</v>
      </c>
      <c r="E133" s="24" t="s">
        <v>94</v>
      </c>
      <c r="F133" s="24" t="s">
        <v>94</v>
      </c>
      <c r="G133" s="24" t="s">
        <v>94</v>
      </c>
      <c r="H133" s="24" t="s">
        <v>94</v>
      </c>
      <c r="I133" s="24" t="s">
        <v>94</v>
      </c>
      <c r="J133" s="24" t="s">
        <v>94</v>
      </c>
      <c r="K133" s="24" t="s">
        <v>94</v>
      </c>
      <c r="L133" s="24" t="s">
        <v>94</v>
      </c>
      <c r="M133" s="24">
        <v>0.39129999999999998</v>
      </c>
      <c r="N133" s="24">
        <v>0.4032</v>
      </c>
      <c r="O133" s="24">
        <v>0.44400000000000001</v>
      </c>
      <c r="P133" s="24">
        <v>0.38340000000000002</v>
      </c>
      <c r="Q133" s="24">
        <v>0.36170000000000002</v>
      </c>
      <c r="R133" s="24">
        <v>0.3548</v>
      </c>
      <c r="S133" s="24">
        <v>0.32119999999999999</v>
      </c>
      <c r="T133" s="24">
        <v>0.28599999999999998</v>
      </c>
      <c r="U133" s="24">
        <v>0.27710000000000001</v>
      </c>
      <c r="V133" s="24">
        <v>0.2487</v>
      </c>
      <c r="W133" s="24">
        <v>0.2732</v>
      </c>
      <c r="X133" s="24">
        <v>0.27150000000000002</v>
      </c>
      <c r="Y133" s="24">
        <v>0.3306</v>
      </c>
      <c r="Z133" s="24">
        <v>0.34820000000000001</v>
      </c>
      <c r="AA133" s="24">
        <v>0.33960000000000001</v>
      </c>
      <c r="AB133" s="24">
        <v>0.33979999999999999</v>
      </c>
      <c r="AC133" s="24">
        <v>0.37169999999999997</v>
      </c>
      <c r="AD133" s="24">
        <v>0.34970000000000001</v>
      </c>
      <c r="AE133" s="24">
        <v>0.36520000000000002</v>
      </c>
      <c r="AF133" s="24" t="s">
        <v>94</v>
      </c>
      <c r="AG133" s="23" t="s">
        <v>122</v>
      </c>
    </row>
    <row r="134" spans="1:34" ht="18" customHeight="1" x14ac:dyDescent="0.25">
      <c r="A134" s="25" t="s">
        <v>101</v>
      </c>
      <c r="B134" s="23" t="s">
        <v>134</v>
      </c>
      <c r="C134" s="24" t="s">
        <v>94</v>
      </c>
      <c r="D134" s="24" t="s">
        <v>94</v>
      </c>
      <c r="E134" s="24" t="s">
        <v>94</v>
      </c>
      <c r="F134" s="24" t="s">
        <v>94</v>
      </c>
      <c r="G134" s="24" t="s">
        <v>94</v>
      </c>
      <c r="H134" s="24" t="s">
        <v>94</v>
      </c>
      <c r="I134" s="24" t="s">
        <v>94</v>
      </c>
      <c r="J134" s="24" t="s">
        <v>94</v>
      </c>
      <c r="K134" s="24" t="s">
        <v>94</v>
      </c>
      <c r="L134" s="24" t="s">
        <v>94</v>
      </c>
      <c r="M134" s="24">
        <v>0.15870000000000001</v>
      </c>
      <c r="N134" s="24">
        <v>0.17380000000000001</v>
      </c>
      <c r="O134" s="24">
        <v>0.17499999999999999</v>
      </c>
      <c r="P134" s="24">
        <v>0.16980000000000001</v>
      </c>
      <c r="Q134" s="24">
        <v>0.16389999999999999</v>
      </c>
      <c r="R134" s="24">
        <v>0.14480000000000001</v>
      </c>
      <c r="S134" s="24">
        <v>0.1303</v>
      </c>
      <c r="T134" s="24">
        <v>0.11559999999999999</v>
      </c>
      <c r="U134" s="24">
        <v>0.13089999999999999</v>
      </c>
      <c r="V134" s="24">
        <v>0.13830000000000001</v>
      </c>
      <c r="W134" s="24">
        <v>0.1605</v>
      </c>
      <c r="X134" s="24">
        <v>0.12089999999999999</v>
      </c>
      <c r="Y134" s="24">
        <v>0.19700000000000001</v>
      </c>
      <c r="Z134" s="24">
        <v>0.21759999999999999</v>
      </c>
      <c r="AA134" s="24">
        <v>0.2006</v>
      </c>
      <c r="AB134" s="24">
        <v>0.25480000000000003</v>
      </c>
      <c r="AC134" s="24">
        <v>0.29699999999999999</v>
      </c>
      <c r="AD134" s="24">
        <v>0.40989999999999999</v>
      </c>
      <c r="AE134" s="24">
        <v>0.42380000000000001</v>
      </c>
      <c r="AF134" s="24" t="s">
        <v>94</v>
      </c>
      <c r="AG134" s="23" t="s">
        <v>122</v>
      </c>
    </row>
    <row r="136" spans="1:34" ht="18" customHeight="1" x14ac:dyDescent="0.25">
      <c r="A136" s="23" t="s">
        <v>149</v>
      </c>
    </row>
    <row r="137" spans="1:34" ht="18" customHeight="1" x14ac:dyDescent="0.25">
      <c r="B137" s="23" t="s">
        <v>109</v>
      </c>
      <c r="C137" s="26">
        <v>1990</v>
      </c>
      <c r="D137" s="26">
        <v>1991</v>
      </c>
      <c r="E137" s="26">
        <v>1992</v>
      </c>
      <c r="F137" s="26">
        <v>1993</v>
      </c>
      <c r="G137" s="26">
        <v>1994</v>
      </c>
      <c r="H137" s="26">
        <v>1995</v>
      </c>
      <c r="I137" s="26">
        <v>1996</v>
      </c>
      <c r="J137" s="26">
        <v>1997</v>
      </c>
      <c r="K137" s="26">
        <v>1998</v>
      </c>
      <c r="L137" s="26">
        <v>1999</v>
      </c>
      <c r="M137" s="26">
        <v>2000</v>
      </c>
      <c r="N137" s="26">
        <v>2001</v>
      </c>
      <c r="O137" s="26">
        <v>2002</v>
      </c>
      <c r="P137" s="26">
        <v>2003</v>
      </c>
      <c r="Q137" s="26">
        <v>2004</v>
      </c>
      <c r="R137" s="26">
        <v>2005</v>
      </c>
      <c r="S137" s="26">
        <v>2006</v>
      </c>
      <c r="T137" s="26">
        <v>2007</v>
      </c>
      <c r="U137" s="26">
        <v>2008</v>
      </c>
      <c r="V137" s="26">
        <v>2009</v>
      </c>
      <c r="W137" s="26">
        <v>2010</v>
      </c>
      <c r="X137" s="26">
        <v>2011</v>
      </c>
      <c r="Y137" s="26">
        <v>2012</v>
      </c>
      <c r="Z137" s="26">
        <v>2013</v>
      </c>
      <c r="AA137" s="26">
        <v>2014</v>
      </c>
      <c r="AB137" s="26">
        <v>2015</v>
      </c>
      <c r="AC137" s="26">
        <v>2016</v>
      </c>
      <c r="AD137" s="26">
        <v>2017</v>
      </c>
      <c r="AE137" s="26">
        <v>2018</v>
      </c>
      <c r="AF137" s="26">
        <v>2019</v>
      </c>
      <c r="AG137" s="23" t="s">
        <v>108</v>
      </c>
      <c r="AH137" s="23" t="s">
        <v>107</v>
      </c>
    </row>
    <row r="138" spans="1:34" ht="18" customHeight="1" x14ac:dyDescent="0.25">
      <c r="A138" s="25" t="s">
        <v>99</v>
      </c>
      <c r="C138" s="24" t="s">
        <v>94</v>
      </c>
      <c r="D138" s="24" t="s">
        <v>94</v>
      </c>
      <c r="E138" s="24" t="s">
        <v>94</v>
      </c>
      <c r="F138" s="24" t="s">
        <v>94</v>
      </c>
      <c r="G138" s="24" t="s">
        <v>94</v>
      </c>
      <c r="H138" s="24" t="s">
        <v>94</v>
      </c>
      <c r="I138" s="24" t="s">
        <v>94</v>
      </c>
      <c r="J138" s="24" t="s">
        <v>94</v>
      </c>
      <c r="K138" s="24" t="s">
        <v>94</v>
      </c>
      <c r="L138" s="24" t="s">
        <v>94</v>
      </c>
      <c r="M138" s="24" t="s">
        <v>94</v>
      </c>
      <c r="N138" s="24" t="s">
        <v>94</v>
      </c>
      <c r="O138" s="24" t="s">
        <v>94</v>
      </c>
      <c r="P138" s="24" t="s">
        <v>94</v>
      </c>
      <c r="Q138" s="24" t="s">
        <v>94</v>
      </c>
      <c r="R138" s="24" t="s">
        <v>94</v>
      </c>
      <c r="S138" s="24" t="s">
        <v>94</v>
      </c>
      <c r="T138" s="24" t="s">
        <v>94</v>
      </c>
      <c r="U138" s="24" t="s">
        <v>94</v>
      </c>
      <c r="V138" s="24" t="s">
        <v>94</v>
      </c>
      <c r="W138" s="24" t="s">
        <v>94</v>
      </c>
      <c r="X138" s="24" t="s">
        <v>94</v>
      </c>
      <c r="Y138" s="24" t="s">
        <v>94</v>
      </c>
      <c r="Z138" s="24" t="s">
        <v>94</v>
      </c>
      <c r="AA138" s="24" t="s">
        <v>94</v>
      </c>
      <c r="AB138" s="24" t="s">
        <v>94</v>
      </c>
      <c r="AC138" s="24" t="s">
        <v>94</v>
      </c>
      <c r="AD138" s="24" t="s">
        <v>94</v>
      </c>
      <c r="AE138" s="24" t="s">
        <v>94</v>
      </c>
      <c r="AF138" s="24" t="s">
        <v>94</v>
      </c>
    </row>
    <row r="139" spans="1:34" ht="18" customHeight="1" x14ac:dyDescent="0.25">
      <c r="A139" s="25" t="s">
        <v>95</v>
      </c>
      <c r="C139" s="24" t="s">
        <v>94</v>
      </c>
      <c r="D139" s="24" t="s">
        <v>94</v>
      </c>
      <c r="E139" s="24" t="s">
        <v>94</v>
      </c>
      <c r="F139" s="24" t="s">
        <v>94</v>
      </c>
      <c r="G139" s="24" t="s">
        <v>94</v>
      </c>
      <c r="H139" s="24" t="s">
        <v>94</v>
      </c>
      <c r="I139" s="24" t="s">
        <v>94</v>
      </c>
      <c r="J139" s="24" t="s">
        <v>94</v>
      </c>
      <c r="K139" s="24" t="s">
        <v>94</v>
      </c>
      <c r="L139" s="24" t="s">
        <v>94</v>
      </c>
      <c r="M139" s="24" t="s">
        <v>94</v>
      </c>
      <c r="N139" s="24" t="s">
        <v>94</v>
      </c>
      <c r="O139" s="24" t="s">
        <v>94</v>
      </c>
      <c r="P139" s="24" t="s">
        <v>94</v>
      </c>
      <c r="Q139" s="24" t="s">
        <v>94</v>
      </c>
      <c r="R139" s="24" t="s">
        <v>94</v>
      </c>
      <c r="S139" s="24" t="s">
        <v>94</v>
      </c>
      <c r="T139" s="24" t="s">
        <v>94</v>
      </c>
      <c r="U139" s="24" t="s">
        <v>94</v>
      </c>
      <c r="V139" s="24" t="s">
        <v>94</v>
      </c>
      <c r="W139" s="24" t="s">
        <v>94</v>
      </c>
      <c r="X139" s="24" t="s">
        <v>94</v>
      </c>
      <c r="Y139" s="24" t="s">
        <v>94</v>
      </c>
      <c r="Z139" s="24" t="s">
        <v>94</v>
      </c>
      <c r="AA139" s="24" t="s">
        <v>94</v>
      </c>
      <c r="AB139" s="24" t="s">
        <v>94</v>
      </c>
      <c r="AC139" s="24" t="s">
        <v>94</v>
      </c>
      <c r="AD139" s="24" t="s">
        <v>94</v>
      </c>
      <c r="AE139" s="24" t="s">
        <v>94</v>
      </c>
      <c r="AF139" s="24" t="s">
        <v>94</v>
      </c>
    </row>
    <row r="140" spans="1:34" ht="18" customHeight="1" x14ac:dyDescent="0.25">
      <c r="A140" s="25" t="s">
        <v>105</v>
      </c>
      <c r="C140" s="24" t="s">
        <v>94</v>
      </c>
      <c r="D140" s="24" t="s">
        <v>94</v>
      </c>
      <c r="E140" s="24" t="s">
        <v>94</v>
      </c>
      <c r="F140" s="24" t="s">
        <v>94</v>
      </c>
      <c r="G140" s="24" t="s">
        <v>94</v>
      </c>
      <c r="H140" s="24" t="s">
        <v>94</v>
      </c>
      <c r="I140" s="24" t="s">
        <v>94</v>
      </c>
      <c r="J140" s="24" t="s">
        <v>94</v>
      </c>
      <c r="K140" s="24" t="s">
        <v>94</v>
      </c>
      <c r="L140" s="24" t="s">
        <v>94</v>
      </c>
      <c r="M140" s="24" t="s">
        <v>94</v>
      </c>
      <c r="N140" s="24" t="s">
        <v>94</v>
      </c>
      <c r="O140" s="24" t="s">
        <v>94</v>
      </c>
      <c r="P140" s="24" t="s">
        <v>94</v>
      </c>
      <c r="Q140" s="24" t="s">
        <v>94</v>
      </c>
      <c r="R140" s="24" t="s">
        <v>94</v>
      </c>
      <c r="S140" s="24" t="s">
        <v>94</v>
      </c>
      <c r="T140" s="24" t="s">
        <v>94</v>
      </c>
      <c r="U140" s="24" t="s">
        <v>94</v>
      </c>
      <c r="V140" s="24" t="s">
        <v>94</v>
      </c>
      <c r="W140" s="24" t="s">
        <v>94</v>
      </c>
      <c r="X140" s="24" t="s">
        <v>94</v>
      </c>
      <c r="Y140" s="24" t="s">
        <v>94</v>
      </c>
      <c r="Z140" s="24" t="s">
        <v>94</v>
      </c>
      <c r="AA140" s="24" t="s">
        <v>94</v>
      </c>
      <c r="AB140" s="24" t="s">
        <v>94</v>
      </c>
      <c r="AC140" s="24" t="s">
        <v>94</v>
      </c>
      <c r="AD140" s="24" t="s">
        <v>94</v>
      </c>
      <c r="AE140" s="24" t="s">
        <v>94</v>
      </c>
      <c r="AF140" s="24" t="s">
        <v>94</v>
      </c>
    </row>
    <row r="141" spans="1:34" ht="18" customHeight="1" x14ac:dyDescent="0.25">
      <c r="A141" s="25" t="s">
        <v>97</v>
      </c>
      <c r="C141" s="24" t="s">
        <v>94</v>
      </c>
      <c r="D141" s="24" t="s">
        <v>94</v>
      </c>
      <c r="E141" s="24" t="s">
        <v>94</v>
      </c>
      <c r="F141" s="24" t="s">
        <v>94</v>
      </c>
      <c r="G141" s="24" t="s">
        <v>94</v>
      </c>
      <c r="H141" s="24" t="s">
        <v>94</v>
      </c>
      <c r="I141" s="24" t="s">
        <v>94</v>
      </c>
      <c r="J141" s="24" t="s">
        <v>94</v>
      </c>
      <c r="K141" s="24" t="s">
        <v>94</v>
      </c>
      <c r="L141" s="24" t="s">
        <v>94</v>
      </c>
      <c r="M141" s="24" t="s">
        <v>94</v>
      </c>
      <c r="N141" s="24" t="s">
        <v>94</v>
      </c>
      <c r="O141" s="24" t="s">
        <v>94</v>
      </c>
      <c r="P141" s="24" t="s">
        <v>94</v>
      </c>
      <c r="Q141" s="24" t="s">
        <v>94</v>
      </c>
      <c r="R141" s="24" t="s">
        <v>94</v>
      </c>
      <c r="S141" s="24" t="s">
        <v>94</v>
      </c>
      <c r="T141" s="24" t="s">
        <v>94</v>
      </c>
      <c r="U141" s="24" t="s">
        <v>94</v>
      </c>
      <c r="V141" s="24" t="s">
        <v>94</v>
      </c>
      <c r="W141" s="24" t="s">
        <v>94</v>
      </c>
      <c r="X141" s="24" t="s">
        <v>94</v>
      </c>
      <c r="Y141" s="24" t="s">
        <v>94</v>
      </c>
      <c r="Z141" s="24" t="s">
        <v>94</v>
      </c>
      <c r="AA141" s="24" t="s">
        <v>94</v>
      </c>
      <c r="AB141" s="24" t="s">
        <v>94</v>
      </c>
      <c r="AC141" s="24" t="s">
        <v>94</v>
      </c>
      <c r="AD141" s="24" t="s">
        <v>94</v>
      </c>
      <c r="AE141" s="24" t="s">
        <v>94</v>
      </c>
      <c r="AF141" s="24" t="s">
        <v>94</v>
      </c>
    </row>
    <row r="142" spans="1:34" ht="18" customHeight="1" x14ac:dyDescent="0.25">
      <c r="A142" s="25" t="s">
        <v>103</v>
      </c>
      <c r="C142" s="24" t="s">
        <v>94</v>
      </c>
      <c r="D142" s="24" t="s">
        <v>94</v>
      </c>
      <c r="E142" s="24" t="s">
        <v>94</v>
      </c>
      <c r="F142" s="24" t="s">
        <v>94</v>
      </c>
      <c r="G142" s="24" t="s">
        <v>94</v>
      </c>
      <c r="H142" s="24" t="s">
        <v>94</v>
      </c>
      <c r="I142" s="24" t="s">
        <v>94</v>
      </c>
      <c r="J142" s="24" t="s">
        <v>94</v>
      </c>
      <c r="K142" s="24" t="s">
        <v>94</v>
      </c>
      <c r="L142" s="24" t="s">
        <v>94</v>
      </c>
      <c r="M142" s="24" t="s">
        <v>94</v>
      </c>
      <c r="N142" s="24" t="s">
        <v>94</v>
      </c>
      <c r="O142" s="24" t="s">
        <v>94</v>
      </c>
      <c r="P142" s="24" t="s">
        <v>94</v>
      </c>
      <c r="Q142" s="24" t="s">
        <v>94</v>
      </c>
      <c r="R142" s="24" t="s">
        <v>94</v>
      </c>
      <c r="S142" s="24" t="s">
        <v>94</v>
      </c>
      <c r="T142" s="24" t="s">
        <v>94</v>
      </c>
      <c r="U142" s="24" t="s">
        <v>94</v>
      </c>
      <c r="V142" s="24" t="s">
        <v>94</v>
      </c>
      <c r="W142" s="24" t="s">
        <v>94</v>
      </c>
      <c r="X142" s="24" t="s">
        <v>94</v>
      </c>
      <c r="Y142" s="24" t="s">
        <v>94</v>
      </c>
      <c r="Z142" s="24" t="s">
        <v>94</v>
      </c>
      <c r="AA142" s="24" t="s">
        <v>94</v>
      </c>
      <c r="AB142" s="24" t="s">
        <v>94</v>
      </c>
      <c r="AC142" s="24" t="s">
        <v>94</v>
      </c>
      <c r="AD142" s="24" t="s">
        <v>94</v>
      </c>
      <c r="AE142" s="24" t="s">
        <v>94</v>
      </c>
      <c r="AF142" s="24" t="s">
        <v>94</v>
      </c>
    </row>
    <row r="143" spans="1:34" ht="18" customHeight="1" x14ac:dyDescent="0.25">
      <c r="A143" s="25" t="s">
        <v>101</v>
      </c>
      <c r="C143" s="24" t="s">
        <v>94</v>
      </c>
      <c r="D143" s="24" t="s">
        <v>94</v>
      </c>
      <c r="E143" s="24" t="s">
        <v>94</v>
      </c>
      <c r="F143" s="24" t="s">
        <v>94</v>
      </c>
      <c r="G143" s="24" t="s">
        <v>94</v>
      </c>
      <c r="H143" s="24" t="s">
        <v>94</v>
      </c>
      <c r="I143" s="24" t="s">
        <v>94</v>
      </c>
      <c r="J143" s="24" t="s">
        <v>94</v>
      </c>
      <c r="K143" s="24" t="s">
        <v>94</v>
      </c>
      <c r="L143" s="24" t="s">
        <v>94</v>
      </c>
      <c r="M143" s="24" t="s">
        <v>94</v>
      </c>
      <c r="N143" s="24" t="s">
        <v>94</v>
      </c>
      <c r="O143" s="24" t="s">
        <v>94</v>
      </c>
      <c r="P143" s="24" t="s">
        <v>94</v>
      </c>
      <c r="Q143" s="24" t="s">
        <v>94</v>
      </c>
      <c r="R143" s="24" t="s">
        <v>94</v>
      </c>
      <c r="S143" s="24" t="s">
        <v>94</v>
      </c>
      <c r="T143" s="24" t="s">
        <v>94</v>
      </c>
      <c r="U143" s="24" t="s">
        <v>94</v>
      </c>
      <c r="V143" s="24" t="s">
        <v>94</v>
      </c>
      <c r="W143" s="24" t="s">
        <v>94</v>
      </c>
      <c r="X143" s="24" t="s">
        <v>94</v>
      </c>
      <c r="Y143" s="24" t="s">
        <v>94</v>
      </c>
      <c r="Z143" s="24" t="s">
        <v>94</v>
      </c>
      <c r="AA143" s="24" t="s">
        <v>94</v>
      </c>
      <c r="AB143" s="24" t="s">
        <v>94</v>
      </c>
      <c r="AC143" s="24" t="s">
        <v>94</v>
      </c>
      <c r="AD143" s="24" t="s">
        <v>94</v>
      </c>
      <c r="AE143" s="24" t="s">
        <v>94</v>
      </c>
      <c r="AF143" s="24" t="s">
        <v>94</v>
      </c>
    </row>
    <row r="145" spans="1:34" ht="18" customHeight="1" x14ac:dyDescent="0.25">
      <c r="A145" s="23" t="s">
        <v>150</v>
      </c>
    </row>
    <row r="146" spans="1:34" ht="18" customHeight="1" x14ac:dyDescent="0.25">
      <c r="B146" s="23" t="s">
        <v>109</v>
      </c>
      <c r="C146" s="26">
        <v>1990</v>
      </c>
      <c r="D146" s="26">
        <v>1991</v>
      </c>
      <c r="E146" s="26">
        <v>1992</v>
      </c>
      <c r="F146" s="26">
        <v>1993</v>
      </c>
      <c r="G146" s="26">
        <v>1994</v>
      </c>
      <c r="H146" s="26">
        <v>1995</v>
      </c>
      <c r="I146" s="26">
        <v>1996</v>
      </c>
      <c r="J146" s="26">
        <v>1997</v>
      </c>
      <c r="K146" s="26">
        <v>1998</v>
      </c>
      <c r="L146" s="26">
        <v>1999</v>
      </c>
      <c r="M146" s="26">
        <v>2000</v>
      </c>
      <c r="N146" s="26">
        <v>2001</v>
      </c>
      <c r="O146" s="26">
        <v>2002</v>
      </c>
      <c r="P146" s="26">
        <v>2003</v>
      </c>
      <c r="Q146" s="26">
        <v>2004</v>
      </c>
      <c r="R146" s="26">
        <v>2005</v>
      </c>
      <c r="S146" s="26">
        <v>2006</v>
      </c>
      <c r="T146" s="26">
        <v>2007</v>
      </c>
      <c r="U146" s="26">
        <v>2008</v>
      </c>
      <c r="V146" s="26">
        <v>2009</v>
      </c>
      <c r="W146" s="26">
        <v>2010</v>
      </c>
      <c r="X146" s="26">
        <v>2011</v>
      </c>
      <c r="Y146" s="26">
        <v>2012</v>
      </c>
      <c r="Z146" s="26">
        <v>2013</v>
      </c>
      <c r="AA146" s="26">
        <v>2014</v>
      </c>
      <c r="AB146" s="26">
        <v>2015</v>
      </c>
      <c r="AC146" s="26">
        <v>2016</v>
      </c>
      <c r="AD146" s="26">
        <v>2017</v>
      </c>
      <c r="AE146" s="26">
        <v>2018</v>
      </c>
      <c r="AF146" s="26">
        <v>2019</v>
      </c>
      <c r="AG146" s="23" t="s">
        <v>108</v>
      </c>
      <c r="AH146" s="23" t="s">
        <v>107</v>
      </c>
    </row>
    <row r="147" spans="1:34" ht="18" customHeight="1" x14ac:dyDescent="0.25">
      <c r="A147" s="25" t="s">
        <v>99</v>
      </c>
      <c r="B147" s="23" t="s">
        <v>134</v>
      </c>
      <c r="C147" s="24">
        <v>12.939399999999999</v>
      </c>
      <c r="D147" s="24">
        <v>14.5108</v>
      </c>
      <c r="E147" s="24">
        <v>13.892799999999999</v>
      </c>
      <c r="F147" s="24">
        <v>14.6859</v>
      </c>
      <c r="G147" s="24">
        <v>14.091799999999999</v>
      </c>
      <c r="H147" s="24">
        <v>14.4649</v>
      </c>
      <c r="I147" s="24">
        <v>16.461600000000001</v>
      </c>
      <c r="J147" s="24">
        <v>15.570600000000001</v>
      </c>
      <c r="K147" s="24">
        <v>15.955500000000001</v>
      </c>
      <c r="L147" s="24">
        <v>15.333600000000001</v>
      </c>
      <c r="M147" s="24">
        <v>15.8292</v>
      </c>
      <c r="N147" s="24">
        <v>16.744800000000001</v>
      </c>
      <c r="O147" s="24">
        <v>16.543700000000001</v>
      </c>
      <c r="P147" s="24">
        <v>17.394300000000001</v>
      </c>
      <c r="Q147" s="24">
        <v>18.505099999999999</v>
      </c>
      <c r="R147" s="24">
        <v>17.721</v>
      </c>
      <c r="S147" s="24">
        <v>18.081499999999998</v>
      </c>
      <c r="T147" s="24">
        <v>17.333200000000001</v>
      </c>
      <c r="U147" s="24">
        <v>18.032599999999999</v>
      </c>
      <c r="V147" s="24">
        <v>18.584499999999998</v>
      </c>
      <c r="W147" s="24">
        <v>19.8828</v>
      </c>
      <c r="X147" s="24">
        <v>17.280200000000001</v>
      </c>
      <c r="Y147" s="24">
        <v>17.422599999999999</v>
      </c>
      <c r="Z147" s="24">
        <v>17.638000000000002</v>
      </c>
      <c r="AA147" s="24">
        <v>15.303900000000001</v>
      </c>
      <c r="AB147" s="24">
        <v>16.0608</v>
      </c>
      <c r="AC147" s="24">
        <v>16.131399999999999</v>
      </c>
      <c r="AD147" s="24">
        <v>16.659300000000002</v>
      </c>
      <c r="AE147" s="24">
        <v>16.344999999999999</v>
      </c>
      <c r="AF147" s="24" t="s">
        <v>94</v>
      </c>
      <c r="AG147" s="23" t="s">
        <v>120</v>
      </c>
    </row>
    <row r="148" spans="1:34" ht="18" customHeight="1" x14ac:dyDescent="0.25">
      <c r="A148" s="25" t="s">
        <v>95</v>
      </c>
      <c r="B148" s="23" t="s">
        <v>134</v>
      </c>
      <c r="C148" s="24">
        <v>15.102600000000001</v>
      </c>
      <c r="D148" s="24">
        <v>16.8156</v>
      </c>
      <c r="E148" s="24">
        <v>16.234300000000001</v>
      </c>
      <c r="F148" s="24">
        <v>17.1159</v>
      </c>
      <c r="G148" s="24">
        <v>16.5031</v>
      </c>
      <c r="H148" s="24">
        <v>16.8994</v>
      </c>
      <c r="I148" s="24">
        <v>19.130199999999999</v>
      </c>
      <c r="J148" s="24">
        <v>18.366800000000001</v>
      </c>
      <c r="K148" s="24">
        <v>18.944400000000002</v>
      </c>
      <c r="L148" s="24">
        <v>18.377700000000001</v>
      </c>
      <c r="M148" s="24">
        <v>19.078600000000002</v>
      </c>
      <c r="N148" s="24">
        <v>20.152200000000001</v>
      </c>
      <c r="O148" s="24">
        <v>19.975200000000001</v>
      </c>
      <c r="P148" s="24">
        <v>21.0107</v>
      </c>
      <c r="Q148" s="24">
        <v>22.255099999999999</v>
      </c>
      <c r="R148" s="24">
        <v>21.516999999999999</v>
      </c>
      <c r="S148" s="24">
        <v>21.9834</v>
      </c>
      <c r="T148" s="24">
        <v>21.282499999999999</v>
      </c>
      <c r="U148" s="24">
        <v>22.0425</v>
      </c>
      <c r="V148" s="24">
        <v>22.6813</v>
      </c>
      <c r="W148" s="24">
        <v>24.0565</v>
      </c>
      <c r="X148" s="24">
        <v>21.796600000000002</v>
      </c>
      <c r="Y148" s="24">
        <v>21.7776</v>
      </c>
      <c r="Z148" s="24">
        <v>21.469799999999999</v>
      </c>
      <c r="AA148" s="24">
        <v>19.5182</v>
      </c>
      <c r="AB148" s="24">
        <v>20.304300000000001</v>
      </c>
      <c r="AC148" s="24">
        <v>20.706299999999999</v>
      </c>
      <c r="AD148" s="24">
        <v>21.492999999999999</v>
      </c>
      <c r="AE148" s="24">
        <v>22.3093</v>
      </c>
      <c r="AF148" s="24" t="s">
        <v>94</v>
      </c>
      <c r="AG148" s="23" t="s">
        <v>120</v>
      </c>
    </row>
    <row r="149" spans="1:34" ht="18" customHeight="1" x14ac:dyDescent="0.25">
      <c r="A149" s="25" t="s">
        <v>105</v>
      </c>
      <c r="B149" s="23" t="s">
        <v>134</v>
      </c>
      <c r="C149" s="24">
        <v>5.4170999999999996</v>
      </c>
      <c r="D149" s="24">
        <v>6.1261999999999999</v>
      </c>
      <c r="E149" s="24">
        <v>5.8082000000000003</v>
      </c>
      <c r="F149" s="24">
        <v>6.1588000000000003</v>
      </c>
      <c r="G149" s="24">
        <v>5.8760000000000003</v>
      </c>
      <c r="H149" s="24">
        <v>6.0488</v>
      </c>
      <c r="I149" s="24">
        <v>6.9268999999999998</v>
      </c>
      <c r="J149" s="24">
        <v>6.4367000000000001</v>
      </c>
      <c r="K149" s="24">
        <v>6.5433000000000003</v>
      </c>
      <c r="L149" s="24">
        <v>6.2153999999999998</v>
      </c>
      <c r="M149" s="24">
        <v>6.3708999999999998</v>
      </c>
      <c r="N149" s="24">
        <v>6.7522000000000002</v>
      </c>
      <c r="O149" s="24">
        <v>6.6436000000000002</v>
      </c>
      <c r="P149" s="24">
        <v>6.9816000000000003</v>
      </c>
      <c r="Q149" s="24">
        <v>7.4686000000000003</v>
      </c>
      <c r="R149" s="24">
        <v>7.0652999999999997</v>
      </c>
      <c r="S149" s="24">
        <v>7.1967999999999996</v>
      </c>
      <c r="T149" s="24">
        <v>6.8103999999999996</v>
      </c>
      <c r="U149" s="24">
        <v>7.1269999999999998</v>
      </c>
      <c r="V149" s="24">
        <v>7.3604000000000003</v>
      </c>
      <c r="W149" s="24">
        <v>7.9633000000000003</v>
      </c>
      <c r="X149" s="24">
        <v>7.0437000000000003</v>
      </c>
      <c r="Y149" s="24">
        <v>7.8616000000000001</v>
      </c>
      <c r="Z149" s="24">
        <v>8.0846999999999998</v>
      </c>
      <c r="AA149" s="24">
        <v>7.1058000000000003</v>
      </c>
      <c r="AB149" s="24">
        <v>7.6203000000000003</v>
      </c>
      <c r="AC149" s="24">
        <v>7.8788999999999998</v>
      </c>
      <c r="AD149" s="24">
        <v>7.7866999999999997</v>
      </c>
      <c r="AE149" s="24">
        <v>7.8007999999999997</v>
      </c>
      <c r="AF149" s="24" t="s">
        <v>94</v>
      </c>
      <c r="AG149" s="23" t="s">
        <v>120</v>
      </c>
    </row>
    <row r="150" spans="1:34" ht="18" customHeight="1" x14ac:dyDescent="0.25">
      <c r="A150" s="25" t="s">
        <v>97</v>
      </c>
      <c r="B150" s="23" t="s">
        <v>134</v>
      </c>
      <c r="C150" s="24">
        <v>6.0536000000000003</v>
      </c>
      <c r="D150" s="24">
        <v>6.8037999999999998</v>
      </c>
      <c r="E150" s="24">
        <v>6.4973000000000001</v>
      </c>
      <c r="F150" s="24">
        <v>6.8738000000000001</v>
      </c>
      <c r="G150" s="24">
        <v>6.5858999999999996</v>
      </c>
      <c r="H150" s="24">
        <v>6.7652999999999999</v>
      </c>
      <c r="I150" s="24">
        <v>7.7118000000000002</v>
      </c>
      <c r="J150" s="24">
        <v>7.2606000000000002</v>
      </c>
      <c r="K150" s="24">
        <v>7.4246999999999996</v>
      </c>
      <c r="L150" s="24">
        <v>7.1139999999999999</v>
      </c>
      <c r="M150" s="24">
        <v>7.3305999999999996</v>
      </c>
      <c r="N150" s="24">
        <v>7.7584</v>
      </c>
      <c r="O150" s="24">
        <v>7.6571999999999996</v>
      </c>
      <c r="P150" s="24">
        <v>8.0497999999999994</v>
      </c>
      <c r="Q150" s="24">
        <v>8.5759000000000007</v>
      </c>
      <c r="R150" s="24">
        <v>8.1870999999999992</v>
      </c>
      <c r="S150" s="24">
        <v>8.3500999999999994</v>
      </c>
      <c r="T150" s="24">
        <v>7.9786000000000001</v>
      </c>
      <c r="U150" s="24">
        <v>8.3127999999999993</v>
      </c>
      <c r="V150" s="24">
        <v>8.5716999999999999</v>
      </c>
      <c r="W150" s="24">
        <v>9.1964000000000006</v>
      </c>
      <c r="X150" s="24">
        <v>7.9633000000000003</v>
      </c>
      <c r="Y150" s="24">
        <v>8.1818000000000008</v>
      </c>
      <c r="Z150" s="24">
        <v>6.98</v>
      </c>
      <c r="AA150" s="24">
        <v>6.2956000000000003</v>
      </c>
      <c r="AB150" s="24">
        <v>6.7908999999999997</v>
      </c>
      <c r="AC150" s="24">
        <v>6.3512000000000004</v>
      </c>
      <c r="AD150" s="24">
        <v>6.5628000000000002</v>
      </c>
      <c r="AE150" s="24">
        <v>5.9741999999999997</v>
      </c>
      <c r="AF150" s="24" t="s">
        <v>94</v>
      </c>
      <c r="AG150" s="23" t="s">
        <v>120</v>
      </c>
    </row>
    <row r="151" spans="1:34" ht="18" customHeight="1" x14ac:dyDescent="0.25">
      <c r="A151" s="25" t="s">
        <v>103</v>
      </c>
      <c r="B151" s="23" t="s">
        <v>134</v>
      </c>
      <c r="C151" s="24">
        <v>8.1716999999999995</v>
      </c>
      <c r="D151" s="24">
        <v>9.3079000000000001</v>
      </c>
      <c r="E151" s="24">
        <v>8.7513000000000005</v>
      </c>
      <c r="F151" s="24">
        <v>9.3043999999999993</v>
      </c>
      <c r="G151" s="24">
        <v>8.8335000000000008</v>
      </c>
      <c r="H151" s="24">
        <v>9.1157000000000004</v>
      </c>
      <c r="I151" s="24">
        <v>10.495100000000001</v>
      </c>
      <c r="J151" s="24">
        <v>9.6036999999999999</v>
      </c>
      <c r="K151" s="24">
        <v>9.6940000000000008</v>
      </c>
      <c r="L151" s="24">
        <v>9.1119000000000003</v>
      </c>
      <c r="M151" s="24">
        <v>9.2791999999999994</v>
      </c>
      <c r="N151" s="24">
        <v>9.8515999999999995</v>
      </c>
      <c r="O151" s="24">
        <v>9.6561000000000003</v>
      </c>
      <c r="P151" s="24">
        <v>10.1425</v>
      </c>
      <c r="Q151" s="24">
        <v>10.905799999999999</v>
      </c>
      <c r="R151" s="24">
        <v>10.200100000000001</v>
      </c>
      <c r="S151" s="24">
        <v>10.3735</v>
      </c>
      <c r="T151" s="24">
        <v>9.6958000000000002</v>
      </c>
      <c r="U151" s="24">
        <v>10.2044</v>
      </c>
      <c r="V151" s="24">
        <v>10.5594</v>
      </c>
      <c r="W151" s="24">
        <v>11.5459</v>
      </c>
      <c r="X151" s="24">
        <v>10.3085</v>
      </c>
      <c r="Y151" s="24">
        <v>11.5419</v>
      </c>
      <c r="Z151" s="24">
        <v>11.9421</v>
      </c>
      <c r="AA151" s="24">
        <v>10.348599999999999</v>
      </c>
      <c r="AB151" s="24">
        <v>10.9343</v>
      </c>
      <c r="AC151" s="24">
        <v>10.5435</v>
      </c>
      <c r="AD151" s="24">
        <v>10.3437</v>
      </c>
      <c r="AE151" s="24">
        <v>10.2536</v>
      </c>
      <c r="AF151" s="24" t="s">
        <v>94</v>
      </c>
      <c r="AG151" s="23" t="s">
        <v>120</v>
      </c>
    </row>
    <row r="152" spans="1:34" ht="18" customHeight="1" x14ac:dyDescent="0.25">
      <c r="A152" s="25" t="s">
        <v>101</v>
      </c>
      <c r="B152" s="23" t="s">
        <v>134</v>
      </c>
      <c r="C152" s="24">
        <v>4.0282999999999998</v>
      </c>
      <c r="D152" s="24">
        <v>4.5830000000000002</v>
      </c>
      <c r="E152" s="24">
        <v>4.3148999999999997</v>
      </c>
      <c r="F152" s="24">
        <v>4.5856000000000003</v>
      </c>
      <c r="G152" s="24">
        <v>4.3571</v>
      </c>
      <c r="H152" s="24">
        <v>4.4943999999999997</v>
      </c>
      <c r="I152" s="24">
        <v>5.1699000000000002</v>
      </c>
      <c r="J152" s="24">
        <v>4.7430000000000003</v>
      </c>
      <c r="K152" s="24">
        <v>4.7934000000000001</v>
      </c>
      <c r="L152" s="24">
        <v>4.5136000000000003</v>
      </c>
      <c r="M152" s="24">
        <v>4.6017000000000001</v>
      </c>
      <c r="N152" s="24">
        <v>4.8841000000000001</v>
      </c>
      <c r="O152" s="24">
        <v>4.7903000000000002</v>
      </c>
      <c r="P152" s="24">
        <v>5.032</v>
      </c>
      <c r="Q152" s="24">
        <v>5.4059999999999997</v>
      </c>
      <c r="R152" s="24">
        <v>5.0660999999999996</v>
      </c>
      <c r="S152" s="24">
        <v>5.1536</v>
      </c>
      <c r="T152" s="24">
        <v>4.8273999999999999</v>
      </c>
      <c r="U152" s="24">
        <v>5.0754999999999999</v>
      </c>
      <c r="V152" s="24">
        <v>5.2503000000000002</v>
      </c>
      <c r="W152" s="24">
        <v>5.7302999999999997</v>
      </c>
      <c r="X152" s="24">
        <v>4.8585000000000003</v>
      </c>
      <c r="Y152" s="24">
        <v>5.0292000000000003</v>
      </c>
      <c r="Z152" s="24">
        <v>5.1284000000000001</v>
      </c>
      <c r="AA152" s="24">
        <v>4.2911999999999999</v>
      </c>
      <c r="AB152" s="24">
        <v>4.4006999999999996</v>
      </c>
      <c r="AC152" s="24">
        <v>4.6748000000000003</v>
      </c>
      <c r="AD152" s="24">
        <v>4.2840999999999996</v>
      </c>
      <c r="AE152" s="24">
        <v>4.2137000000000002</v>
      </c>
      <c r="AF152" s="24" t="s">
        <v>94</v>
      </c>
      <c r="AG152" s="23" t="s">
        <v>120</v>
      </c>
    </row>
    <row r="154" spans="1:34" ht="18" customHeight="1" x14ac:dyDescent="0.25">
      <c r="A154" s="23" t="s">
        <v>151</v>
      </c>
    </row>
    <row r="155" spans="1:34" ht="18" customHeight="1" x14ac:dyDescent="0.25">
      <c r="B155" s="23" t="s">
        <v>109</v>
      </c>
      <c r="C155" s="26">
        <v>1990</v>
      </c>
      <c r="D155" s="26">
        <v>1991</v>
      </c>
      <c r="E155" s="26">
        <v>1992</v>
      </c>
      <c r="F155" s="26">
        <v>1993</v>
      </c>
      <c r="G155" s="26">
        <v>1994</v>
      </c>
      <c r="H155" s="26">
        <v>1995</v>
      </c>
      <c r="I155" s="26">
        <v>1996</v>
      </c>
      <c r="J155" s="26">
        <v>1997</v>
      </c>
      <c r="K155" s="26">
        <v>1998</v>
      </c>
      <c r="L155" s="26">
        <v>1999</v>
      </c>
      <c r="M155" s="26">
        <v>2000</v>
      </c>
      <c r="N155" s="26">
        <v>2001</v>
      </c>
      <c r="O155" s="26">
        <v>2002</v>
      </c>
      <c r="P155" s="26">
        <v>2003</v>
      </c>
      <c r="Q155" s="26">
        <v>2004</v>
      </c>
      <c r="R155" s="26">
        <v>2005</v>
      </c>
      <c r="S155" s="26">
        <v>2006</v>
      </c>
      <c r="T155" s="26">
        <v>2007</v>
      </c>
      <c r="U155" s="26">
        <v>2008</v>
      </c>
      <c r="V155" s="26">
        <v>2009</v>
      </c>
      <c r="W155" s="26">
        <v>2010</v>
      </c>
      <c r="X155" s="26">
        <v>2011</v>
      </c>
      <c r="Y155" s="26">
        <v>2012</v>
      </c>
      <c r="Z155" s="26">
        <v>2013</v>
      </c>
      <c r="AA155" s="26">
        <v>2014</v>
      </c>
      <c r="AB155" s="26">
        <v>2015</v>
      </c>
      <c r="AC155" s="26">
        <v>2016</v>
      </c>
      <c r="AD155" s="26">
        <v>2017</v>
      </c>
      <c r="AE155" s="26">
        <v>2018</v>
      </c>
      <c r="AF155" s="26">
        <v>2019</v>
      </c>
      <c r="AG155" s="23" t="s">
        <v>108</v>
      </c>
      <c r="AH155" s="23" t="s">
        <v>107</v>
      </c>
    </row>
    <row r="156" spans="1:34" ht="18" customHeight="1" x14ac:dyDescent="0.25">
      <c r="A156" s="25" t="s">
        <v>99</v>
      </c>
      <c r="B156" s="23" t="s">
        <v>134</v>
      </c>
      <c r="C156" s="24" t="s">
        <v>94</v>
      </c>
      <c r="D156" s="24" t="s">
        <v>94</v>
      </c>
      <c r="E156" s="24" t="s">
        <v>94</v>
      </c>
      <c r="F156" s="24" t="s">
        <v>94</v>
      </c>
      <c r="G156" s="24" t="s">
        <v>94</v>
      </c>
      <c r="H156" s="24" t="s">
        <v>94</v>
      </c>
      <c r="I156" s="24" t="s">
        <v>94</v>
      </c>
      <c r="J156" s="24" t="s">
        <v>94</v>
      </c>
      <c r="K156" s="24" t="s">
        <v>94</v>
      </c>
      <c r="L156" s="24" t="s">
        <v>94</v>
      </c>
      <c r="M156" s="24" t="s">
        <v>94</v>
      </c>
      <c r="N156" s="24" t="s">
        <v>94</v>
      </c>
      <c r="O156" s="24" t="s">
        <v>94</v>
      </c>
      <c r="P156" s="24" t="s">
        <v>94</v>
      </c>
      <c r="Q156" s="24" t="s">
        <v>94</v>
      </c>
      <c r="R156" s="24" t="s">
        <v>94</v>
      </c>
      <c r="S156" s="24" t="s">
        <v>94</v>
      </c>
      <c r="T156" s="24" t="s">
        <v>94</v>
      </c>
      <c r="U156" s="24">
        <v>9.8180999999999994</v>
      </c>
      <c r="V156" s="24">
        <v>8.5306999999999995</v>
      </c>
      <c r="W156" s="24">
        <v>8.4130000000000003</v>
      </c>
      <c r="X156" s="24">
        <v>7.3654000000000002</v>
      </c>
      <c r="Y156" s="24">
        <v>6.7497999999999996</v>
      </c>
      <c r="Z156" s="24">
        <v>6.8078000000000003</v>
      </c>
      <c r="AA156" s="24">
        <v>6.4008000000000003</v>
      </c>
      <c r="AB156" s="24">
        <v>7.0709</v>
      </c>
      <c r="AC156" s="24">
        <v>5.9778000000000002</v>
      </c>
      <c r="AD156" s="24">
        <v>6.2064000000000004</v>
      </c>
      <c r="AE156" s="24">
        <v>6.8952</v>
      </c>
      <c r="AF156" s="24" t="s">
        <v>94</v>
      </c>
      <c r="AG156" s="23" t="s">
        <v>119</v>
      </c>
    </row>
    <row r="157" spans="1:34" ht="18" customHeight="1" x14ac:dyDescent="0.25">
      <c r="A157" s="25" t="s">
        <v>95</v>
      </c>
      <c r="B157" s="23" t="s">
        <v>134</v>
      </c>
      <c r="C157" s="24" t="s">
        <v>94</v>
      </c>
      <c r="D157" s="24" t="s">
        <v>94</v>
      </c>
      <c r="E157" s="24" t="s">
        <v>94</v>
      </c>
      <c r="F157" s="24" t="s">
        <v>94</v>
      </c>
      <c r="G157" s="24" t="s">
        <v>94</v>
      </c>
      <c r="H157" s="24" t="s">
        <v>94</v>
      </c>
      <c r="I157" s="24" t="s">
        <v>94</v>
      </c>
      <c r="J157" s="24" t="s">
        <v>94</v>
      </c>
      <c r="K157" s="24" t="s">
        <v>94</v>
      </c>
      <c r="L157" s="24" t="s">
        <v>94</v>
      </c>
      <c r="M157" s="24" t="s">
        <v>94</v>
      </c>
      <c r="N157" s="24" t="s">
        <v>94</v>
      </c>
      <c r="O157" s="24" t="s">
        <v>94</v>
      </c>
      <c r="P157" s="24" t="s">
        <v>94</v>
      </c>
      <c r="Q157" s="24" t="s">
        <v>94</v>
      </c>
      <c r="R157" s="24" t="s">
        <v>94</v>
      </c>
      <c r="S157" s="24" t="s">
        <v>94</v>
      </c>
      <c r="T157" s="24" t="s">
        <v>94</v>
      </c>
      <c r="U157" s="24">
        <v>11.3607</v>
      </c>
      <c r="V157" s="24">
        <v>10.0154</v>
      </c>
      <c r="W157" s="24">
        <v>10.0181</v>
      </c>
      <c r="X157" s="24">
        <v>9.7378999999999998</v>
      </c>
      <c r="Y157" s="24">
        <v>9.4926999999999992</v>
      </c>
      <c r="Z157" s="24">
        <v>8.8933999999999997</v>
      </c>
      <c r="AA157" s="24">
        <v>8.6872000000000007</v>
      </c>
      <c r="AB157" s="24">
        <v>8.7829999999999995</v>
      </c>
      <c r="AC157" s="24">
        <v>8.2422000000000004</v>
      </c>
      <c r="AD157" s="24">
        <v>9.8115000000000006</v>
      </c>
      <c r="AE157" s="24">
        <v>10.8156</v>
      </c>
      <c r="AF157" s="24" t="s">
        <v>94</v>
      </c>
      <c r="AG157" s="23" t="s">
        <v>119</v>
      </c>
    </row>
    <row r="158" spans="1:34" ht="18" customHeight="1" x14ac:dyDescent="0.25">
      <c r="A158" s="25" t="s">
        <v>105</v>
      </c>
      <c r="B158" s="23" t="s">
        <v>134</v>
      </c>
      <c r="C158" s="24" t="s">
        <v>94</v>
      </c>
      <c r="D158" s="24" t="s">
        <v>94</v>
      </c>
      <c r="E158" s="24" t="s">
        <v>94</v>
      </c>
      <c r="F158" s="24" t="s">
        <v>94</v>
      </c>
      <c r="G158" s="24" t="s">
        <v>94</v>
      </c>
      <c r="H158" s="24" t="s">
        <v>94</v>
      </c>
      <c r="I158" s="24" t="s">
        <v>94</v>
      </c>
      <c r="J158" s="24" t="s">
        <v>94</v>
      </c>
      <c r="K158" s="24" t="s">
        <v>94</v>
      </c>
      <c r="L158" s="24" t="s">
        <v>94</v>
      </c>
      <c r="M158" s="24" t="s">
        <v>94</v>
      </c>
      <c r="N158" s="24" t="s">
        <v>94</v>
      </c>
      <c r="O158" s="24" t="s">
        <v>94</v>
      </c>
      <c r="P158" s="24" t="s">
        <v>94</v>
      </c>
      <c r="Q158" s="24" t="s">
        <v>94</v>
      </c>
      <c r="R158" s="24" t="s">
        <v>94</v>
      </c>
      <c r="S158" s="24" t="s">
        <v>94</v>
      </c>
      <c r="T158" s="24" t="s">
        <v>94</v>
      </c>
      <c r="U158" s="24">
        <v>6.4581</v>
      </c>
      <c r="V158" s="24">
        <v>5.6555</v>
      </c>
      <c r="W158" s="24">
        <v>5.6204999999999998</v>
      </c>
      <c r="X158" s="24">
        <v>5.258</v>
      </c>
      <c r="Y158" s="24">
        <v>4.8150000000000004</v>
      </c>
      <c r="Z158" s="24">
        <v>4.6033999999999997</v>
      </c>
      <c r="AA158" s="24">
        <v>4.2542</v>
      </c>
      <c r="AB158" s="24">
        <v>4.3856000000000002</v>
      </c>
      <c r="AC158" s="24">
        <v>3.8900999999999999</v>
      </c>
      <c r="AD158" s="24">
        <v>3.8035000000000001</v>
      </c>
      <c r="AE158" s="24">
        <v>3.9697</v>
      </c>
      <c r="AF158" s="24" t="s">
        <v>94</v>
      </c>
      <c r="AG158" s="23" t="s">
        <v>119</v>
      </c>
    </row>
    <row r="159" spans="1:34" ht="18" customHeight="1" x14ac:dyDescent="0.25">
      <c r="A159" s="25" t="s">
        <v>97</v>
      </c>
      <c r="B159" s="23" t="s">
        <v>134</v>
      </c>
      <c r="C159" s="24" t="s">
        <v>94</v>
      </c>
      <c r="D159" s="24" t="s">
        <v>94</v>
      </c>
      <c r="E159" s="24" t="s">
        <v>94</v>
      </c>
      <c r="F159" s="24" t="s">
        <v>94</v>
      </c>
      <c r="G159" s="24" t="s">
        <v>94</v>
      </c>
      <c r="H159" s="24" t="s">
        <v>94</v>
      </c>
      <c r="I159" s="24" t="s">
        <v>94</v>
      </c>
      <c r="J159" s="24" t="s">
        <v>94</v>
      </c>
      <c r="K159" s="24" t="s">
        <v>94</v>
      </c>
      <c r="L159" s="24" t="s">
        <v>94</v>
      </c>
      <c r="M159" s="24" t="s">
        <v>94</v>
      </c>
      <c r="N159" s="24" t="s">
        <v>94</v>
      </c>
      <c r="O159" s="24" t="s">
        <v>94</v>
      </c>
      <c r="P159" s="24" t="s">
        <v>94</v>
      </c>
      <c r="Q159" s="24" t="s">
        <v>94</v>
      </c>
      <c r="R159" s="24" t="s">
        <v>94</v>
      </c>
      <c r="S159" s="24" t="s">
        <v>94</v>
      </c>
      <c r="T159" s="24" t="s">
        <v>94</v>
      </c>
      <c r="U159" s="24">
        <v>6.0098000000000003</v>
      </c>
      <c r="V159" s="24">
        <v>5.2976000000000001</v>
      </c>
      <c r="W159" s="24">
        <v>5.6075999999999997</v>
      </c>
      <c r="X159" s="24">
        <v>5.8975</v>
      </c>
      <c r="Y159" s="24">
        <v>6.4607999999999999</v>
      </c>
      <c r="Z159" s="24">
        <v>6.8806000000000003</v>
      </c>
      <c r="AA159" s="24">
        <v>6.6677999999999997</v>
      </c>
      <c r="AB159" s="24">
        <v>6.6711999999999998</v>
      </c>
      <c r="AC159" s="24">
        <v>7.3348000000000004</v>
      </c>
      <c r="AD159" s="24">
        <v>8.58</v>
      </c>
      <c r="AE159" s="24">
        <v>8.1806000000000001</v>
      </c>
      <c r="AF159" s="24" t="s">
        <v>94</v>
      </c>
      <c r="AG159" s="23" t="s">
        <v>119</v>
      </c>
    </row>
    <row r="160" spans="1:34" ht="18" customHeight="1" x14ac:dyDescent="0.25">
      <c r="A160" s="25" t="s">
        <v>103</v>
      </c>
      <c r="B160" s="23" t="s">
        <v>134</v>
      </c>
      <c r="C160" s="24" t="s">
        <v>94</v>
      </c>
      <c r="D160" s="24" t="s">
        <v>94</v>
      </c>
      <c r="E160" s="24" t="s">
        <v>94</v>
      </c>
      <c r="F160" s="24" t="s">
        <v>94</v>
      </c>
      <c r="G160" s="24" t="s">
        <v>94</v>
      </c>
      <c r="H160" s="24" t="s">
        <v>94</v>
      </c>
      <c r="I160" s="24" t="s">
        <v>94</v>
      </c>
      <c r="J160" s="24" t="s">
        <v>94</v>
      </c>
      <c r="K160" s="24" t="s">
        <v>94</v>
      </c>
      <c r="L160" s="24" t="s">
        <v>94</v>
      </c>
      <c r="M160" s="24" t="s">
        <v>94</v>
      </c>
      <c r="N160" s="24" t="s">
        <v>94</v>
      </c>
      <c r="O160" s="24" t="s">
        <v>94</v>
      </c>
      <c r="P160" s="24" t="s">
        <v>94</v>
      </c>
      <c r="Q160" s="24" t="s">
        <v>94</v>
      </c>
      <c r="R160" s="24" t="s">
        <v>94</v>
      </c>
      <c r="S160" s="24" t="s">
        <v>94</v>
      </c>
      <c r="T160" s="24" t="s">
        <v>94</v>
      </c>
      <c r="U160" s="24">
        <v>4.3369999999999997</v>
      </c>
      <c r="V160" s="24">
        <v>3.8805999999999998</v>
      </c>
      <c r="W160" s="24">
        <v>4.2043999999999997</v>
      </c>
      <c r="X160" s="24">
        <v>4.3099999999999996</v>
      </c>
      <c r="Y160" s="24">
        <v>4.4455999999999998</v>
      </c>
      <c r="Z160" s="24">
        <v>4.4131999999999998</v>
      </c>
      <c r="AA160" s="24">
        <v>4.1710000000000003</v>
      </c>
      <c r="AB160" s="24">
        <v>4.1272000000000002</v>
      </c>
      <c r="AC160" s="24">
        <v>3.6934</v>
      </c>
      <c r="AD160" s="24">
        <v>3.2629000000000001</v>
      </c>
      <c r="AE160" s="24">
        <v>3.1796000000000002</v>
      </c>
      <c r="AF160" s="24" t="s">
        <v>94</v>
      </c>
      <c r="AG160" s="23" t="s">
        <v>119</v>
      </c>
    </row>
    <row r="161" spans="1:34" ht="18" customHeight="1" x14ac:dyDescent="0.25">
      <c r="A161" s="25" t="s">
        <v>101</v>
      </c>
      <c r="B161" s="23" t="s">
        <v>134</v>
      </c>
      <c r="C161" s="24" t="s">
        <v>94</v>
      </c>
      <c r="D161" s="24" t="s">
        <v>94</v>
      </c>
      <c r="E161" s="24" t="s">
        <v>94</v>
      </c>
      <c r="F161" s="24" t="s">
        <v>94</v>
      </c>
      <c r="G161" s="24" t="s">
        <v>94</v>
      </c>
      <c r="H161" s="24" t="s">
        <v>94</v>
      </c>
      <c r="I161" s="24" t="s">
        <v>94</v>
      </c>
      <c r="J161" s="24" t="s">
        <v>94</v>
      </c>
      <c r="K161" s="24" t="s">
        <v>94</v>
      </c>
      <c r="L161" s="24" t="s">
        <v>94</v>
      </c>
      <c r="M161" s="24" t="s">
        <v>94</v>
      </c>
      <c r="N161" s="24" t="s">
        <v>94</v>
      </c>
      <c r="O161" s="24" t="s">
        <v>94</v>
      </c>
      <c r="P161" s="24" t="s">
        <v>94</v>
      </c>
      <c r="Q161" s="24" t="s">
        <v>94</v>
      </c>
      <c r="R161" s="24" t="s">
        <v>94</v>
      </c>
      <c r="S161" s="24" t="s">
        <v>94</v>
      </c>
      <c r="T161" s="24" t="s">
        <v>94</v>
      </c>
      <c r="U161" s="24">
        <v>1.6687000000000001</v>
      </c>
      <c r="V161" s="24">
        <v>1.4575</v>
      </c>
      <c r="W161" s="24">
        <v>1.4877</v>
      </c>
      <c r="X161" s="24">
        <v>1.4639</v>
      </c>
      <c r="Y161" s="24">
        <v>1.3596999999999999</v>
      </c>
      <c r="Z161" s="24">
        <v>1.3482000000000001</v>
      </c>
      <c r="AA161" s="24">
        <v>1.2323</v>
      </c>
      <c r="AB161" s="24">
        <v>1.2298</v>
      </c>
      <c r="AC161" s="24">
        <v>1.2302999999999999</v>
      </c>
      <c r="AD161" s="24">
        <v>1.1646000000000001</v>
      </c>
      <c r="AE161" s="24">
        <v>1.2466999999999999</v>
      </c>
      <c r="AF161" s="24" t="s">
        <v>94</v>
      </c>
      <c r="AG161" s="23" t="s">
        <v>119</v>
      </c>
    </row>
    <row r="163" spans="1:34" ht="18" customHeight="1" x14ac:dyDescent="0.25">
      <c r="A163" s="23" t="s">
        <v>152</v>
      </c>
    </row>
    <row r="164" spans="1:34" ht="18" customHeight="1" x14ac:dyDescent="0.25">
      <c r="B164" s="23" t="s">
        <v>109</v>
      </c>
      <c r="C164" s="26">
        <v>1990</v>
      </c>
      <c r="D164" s="26">
        <v>1991</v>
      </c>
      <c r="E164" s="26">
        <v>1992</v>
      </c>
      <c r="F164" s="26">
        <v>1993</v>
      </c>
      <c r="G164" s="26">
        <v>1994</v>
      </c>
      <c r="H164" s="26">
        <v>1995</v>
      </c>
      <c r="I164" s="26">
        <v>1996</v>
      </c>
      <c r="J164" s="26">
        <v>1997</v>
      </c>
      <c r="K164" s="26">
        <v>1998</v>
      </c>
      <c r="L164" s="26">
        <v>1999</v>
      </c>
      <c r="M164" s="26">
        <v>2000</v>
      </c>
      <c r="N164" s="26">
        <v>2001</v>
      </c>
      <c r="O164" s="26">
        <v>2002</v>
      </c>
      <c r="P164" s="26">
        <v>2003</v>
      </c>
      <c r="Q164" s="26">
        <v>2004</v>
      </c>
      <c r="R164" s="26">
        <v>2005</v>
      </c>
      <c r="S164" s="26">
        <v>2006</v>
      </c>
      <c r="T164" s="26">
        <v>2007</v>
      </c>
      <c r="U164" s="26">
        <v>2008</v>
      </c>
      <c r="V164" s="26">
        <v>2009</v>
      </c>
      <c r="W164" s="26">
        <v>2010</v>
      </c>
      <c r="X164" s="26">
        <v>2011</v>
      </c>
      <c r="Y164" s="26">
        <v>2012</v>
      </c>
      <c r="Z164" s="26">
        <v>2013</v>
      </c>
      <c r="AA164" s="26">
        <v>2014</v>
      </c>
      <c r="AB164" s="26">
        <v>2015</v>
      </c>
      <c r="AC164" s="26">
        <v>2016</v>
      </c>
      <c r="AD164" s="26">
        <v>2017</v>
      </c>
      <c r="AE164" s="26">
        <v>2018</v>
      </c>
      <c r="AF164" s="26">
        <v>2019</v>
      </c>
      <c r="AG164" s="23" t="s">
        <v>108</v>
      </c>
      <c r="AH164" s="23" t="s">
        <v>107</v>
      </c>
    </row>
    <row r="165" spans="1:34" ht="18" customHeight="1" x14ac:dyDescent="0.25">
      <c r="A165" s="25" t="s">
        <v>99</v>
      </c>
      <c r="C165" s="24" t="s">
        <v>94</v>
      </c>
      <c r="D165" s="24" t="s">
        <v>94</v>
      </c>
      <c r="E165" s="24" t="s">
        <v>94</v>
      </c>
      <c r="F165" s="24" t="s">
        <v>94</v>
      </c>
      <c r="G165" s="24" t="s">
        <v>94</v>
      </c>
      <c r="H165" s="24" t="s">
        <v>94</v>
      </c>
      <c r="I165" s="24" t="s">
        <v>94</v>
      </c>
      <c r="J165" s="24" t="s">
        <v>94</v>
      </c>
      <c r="K165" s="24" t="s">
        <v>94</v>
      </c>
      <c r="L165" s="24" t="s">
        <v>94</v>
      </c>
      <c r="M165" s="24" t="s">
        <v>94</v>
      </c>
      <c r="N165" s="24" t="s">
        <v>94</v>
      </c>
      <c r="O165" s="24" t="s">
        <v>94</v>
      </c>
      <c r="P165" s="24" t="s">
        <v>94</v>
      </c>
      <c r="Q165" s="24" t="s">
        <v>94</v>
      </c>
      <c r="R165" s="24" t="s">
        <v>94</v>
      </c>
      <c r="S165" s="24" t="s">
        <v>94</v>
      </c>
      <c r="T165" s="24" t="s">
        <v>94</v>
      </c>
      <c r="U165" s="24" t="s">
        <v>94</v>
      </c>
      <c r="V165" s="24" t="s">
        <v>94</v>
      </c>
      <c r="W165" s="24" t="s">
        <v>94</v>
      </c>
      <c r="X165" s="24" t="s">
        <v>94</v>
      </c>
      <c r="Y165" s="24" t="s">
        <v>94</v>
      </c>
      <c r="Z165" s="24" t="s">
        <v>94</v>
      </c>
      <c r="AA165" s="24" t="s">
        <v>94</v>
      </c>
      <c r="AB165" s="24" t="s">
        <v>94</v>
      </c>
      <c r="AC165" s="24" t="s">
        <v>94</v>
      </c>
      <c r="AD165" s="24" t="s">
        <v>94</v>
      </c>
      <c r="AE165" s="24" t="s">
        <v>94</v>
      </c>
      <c r="AF165" s="24" t="s">
        <v>94</v>
      </c>
    </row>
    <row r="166" spans="1:34" ht="18" customHeight="1" x14ac:dyDescent="0.25">
      <c r="A166" s="25" t="s">
        <v>95</v>
      </c>
      <c r="C166" s="24" t="s">
        <v>94</v>
      </c>
      <c r="D166" s="24" t="s">
        <v>94</v>
      </c>
      <c r="E166" s="24" t="s">
        <v>94</v>
      </c>
      <c r="F166" s="24" t="s">
        <v>94</v>
      </c>
      <c r="G166" s="24" t="s">
        <v>94</v>
      </c>
      <c r="H166" s="24" t="s">
        <v>94</v>
      </c>
      <c r="I166" s="24" t="s">
        <v>94</v>
      </c>
      <c r="J166" s="24" t="s">
        <v>94</v>
      </c>
      <c r="K166" s="24" t="s">
        <v>94</v>
      </c>
      <c r="L166" s="24" t="s">
        <v>94</v>
      </c>
      <c r="M166" s="24" t="s">
        <v>94</v>
      </c>
      <c r="N166" s="24" t="s">
        <v>94</v>
      </c>
      <c r="O166" s="24" t="s">
        <v>94</v>
      </c>
      <c r="P166" s="24" t="s">
        <v>94</v>
      </c>
      <c r="Q166" s="24" t="s">
        <v>94</v>
      </c>
      <c r="R166" s="24" t="s">
        <v>94</v>
      </c>
      <c r="S166" s="24" t="s">
        <v>94</v>
      </c>
      <c r="T166" s="24" t="s">
        <v>94</v>
      </c>
      <c r="U166" s="24" t="s">
        <v>94</v>
      </c>
      <c r="V166" s="24" t="s">
        <v>94</v>
      </c>
      <c r="W166" s="24" t="s">
        <v>94</v>
      </c>
      <c r="X166" s="24" t="s">
        <v>94</v>
      </c>
      <c r="Y166" s="24" t="s">
        <v>94</v>
      </c>
      <c r="Z166" s="24" t="s">
        <v>94</v>
      </c>
      <c r="AA166" s="24" t="s">
        <v>94</v>
      </c>
      <c r="AB166" s="24" t="s">
        <v>94</v>
      </c>
      <c r="AC166" s="24" t="s">
        <v>94</v>
      </c>
      <c r="AD166" s="24" t="s">
        <v>94</v>
      </c>
      <c r="AE166" s="24" t="s">
        <v>94</v>
      </c>
      <c r="AF166" s="24" t="s">
        <v>94</v>
      </c>
    </row>
    <row r="167" spans="1:34" ht="18" customHeight="1" x14ac:dyDescent="0.25">
      <c r="A167" s="25" t="s">
        <v>105</v>
      </c>
      <c r="C167" s="24" t="s">
        <v>94</v>
      </c>
      <c r="D167" s="24" t="s">
        <v>94</v>
      </c>
      <c r="E167" s="24" t="s">
        <v>94</v>
      </c>
      <c r="F167" s="24" t="s">
        <v>94</v>
      </c>
      <c r="G167" s="24" t="s">
        <v>94</v>
      </c>
      <c r="H167" s="24" t="s">
        <v>94</v>
      </c>
      <c r="I167" s="24" t="s">
        <v>94</v>
      </c>
      <c r="J167" s="24" t="s">
        <v>94</v>
      </c>
      <c r="K167" s="24" t="s">
        <v>94</v>
      </c>
      <c r="L167" s="24" t="s">
        <v>94</v>
      </c>
      <c r="M167" s="24" t="s">
        <v>94</v>
      </c>
      <c r="N167" s="24" t="s">
        <v>94</v>
      </c>
      <c r="O167" s="24" t="s">
        <v>94</v>
      </c>
      <c r="P167" s="24" t="s">
        <v>94</v>
      </c>
      <c r="Q167" s="24" t="s">
        <v>94</v>
      </c>
      <c r="R167" s="24" t="s">
        <v>94</v>
      </c>
      <c r="S167" s="24" t="s">
        <v>94</v>
      </c>
      <c r="T167" s="24" t="s">
        <v>94</v>
      </c>
      <c r="U167" s="24" t="s">
        <v>94</v>
      </c>
      <c r="V167" s="24" t="s">
        <v>94</v>
      </c>
      <c r="W167" s="24" t="s">
        <v>94</v>
      </c>
      <c r="X167" s="24" t="s">
        <v>94</v>
      </c>
      <c r="Y167" s="24" t="s">
        <v>94</v>
      </c>
      <c r="Z167" s="24" t="s">
        <v>94</v>
      </c>
      <c r="AA167" s="24" t="s">
        <v>94</v>
      </c>
      <c r="AB167" s="24" t="s">
        <v>94</v>
      </c>
      <c r="AC167" s="24" t="s">
        <v>94</v>
      </c>
      <c r="AD167" s="24" t="s">
        <v>94</v>
      </c>
      <c r="AE167" s="24" t="s">
        <v>94</v>
      </c>
      <c r="AF167" s="24" t="s">
        <v>94</v>
      </c>
    </row>
    <row r="168" spans="1:34" ht="18" customHeight="1" x14ac:dyDescent="0.25">
      <c r="A168" s="25" t="s">
        <v>97</v>
      </c>
      <c r="C168" s="24" t="s">
        <v>94</v>
      </c>
      <c r="D168" s="24" t="s">
        <v>94</v>
      </c>
      <c r="E168" s="24" t="s">
        <v>94</v>
      </c>
      <c r="F168" s="24" t="s">
        <v>94</v>
      </c>
      <c r="G168" s="24" t="s">
        <v>94</v>
      </c>
      <c r="H168" s="24" t="s">
        <v>94</v>
      </c>
      <c r="I168" s="24" t="s">
        <v>94</v>
      </c>
      <c r="J168" s="24" t="s">
        <v>94</v>
      </c>
      <c r="K168" s="24" t="s">
        <v>94</v>
      </c>
      <c r="L168" s="24" t="s">
        <v>94</v>
      </c>
      <c r="M168" s="24" t="s">
        <v>94</v>
      </c>
      <c r="N168" s="24" t="s">
        <v>94</v>
      </c>
      <c r="O168" s="24" t="s">
        <v>94</v>
      </c>
      <c r="P168" s="24" t="s">
        <v>94</v>
      </c>
      <c r="Q168" s="24" t="s">
        <v>94</v>
      </c>
      <c r="R168" s="24" t="s">
        <v>94</v>
      </c>
      <c r="S168" s="24" t="s">
        <v>94</v>
      </c>
      <c r="T168" s="24" t="s">
        <v>94</v>
      </c>
      <c r="U168" s="24" t="s">
        <v>94</v>
      </c>
      <c r="V168" s="24" t="s">
        <v>94</v>
      </c>
      <c r="W168" s="24" t="s">
        <v>94</v>
      </c>
      <c r="X168" s="24" t="s">
        <v>94</v>
      </c>
      <c r="Y168" s="24" t="s">
        <v>94</v>
      </c>
      <c r="Z168" s="24" t="s">
        <v>94</v>
      </c>
      <c r="AA168" s="24" t="s">
        <v>94</v>
      </c>
      <c r="AB168" s="24" t="s">
        <v>94</v>
      </c>
      <c r="AC168" s="24" t="s">
        <v>94</v>
      </c>
      <c r="AD168" s="24" t="s">
        <v>94</v>
      </c>
      <c r="AE168" s="24" t="s">
        <v>94</v>
      </c>
      <c r="AF168" s="24" t="s">
        <v>94</v>
      </c>
    </row>
    <row r="169" spans="1:34" ht="18" customHeight="1" x14ac:dyDescent="0.25">
      <c r="A169" s="25" t="s">
        <v>103</v>
      </c>
      <c r="C169" s="24" t="s">
        <v>94</v>
      </c>
      <c r="D169" s="24" t="s">
        <v>94</v>
      </c>
      <c r="E169" s="24" t="s">
        <v>94</v>
      </c>
      <c r="F169" s="24" t="s">
        <v>94</v>
      </c>
      <c r="G169" s="24" t="s">
        <v>94</v>
      </c>
      <c r="H169" s="24" t="s">
        <v>94</v>
      </c>
      <c r="I169" s="24" t="s">
        <v>94</v>
      </c>
      <c r="J169" s="24" t="s">
        <v>94</v>
      </c>
      <c r="K169" s="24" t="s">
        <v>94</v>
      </c>
      <c r="L169" s="24" t="s">
        <v>94</v>
      </c>
      <c r="M169" s="24" t="s">
        <v>94</v>
      </c>
      <c r="N169" s="24" t="s">
        <v>94</v>
      </c>
      <c r="O169" s="24" t="s">
        <v>94</v>
      </c>
      <c r="P169" s="24" t="s">
        <v>94</v>
      </c>
      <c r="Q169" s="24" t="s">
        <v>94</v>
      </c>
      <c r="R169" s="24" t="s">
        <v>94</v>
      </c>
      <c r="S169" s="24" t="s">
        <v>94</v>
      </c>
      <c r="T169" s="24" t="s">
        <v>94</v>
      </c>
      <c r="U169" s="24" t="s">
        <v>94</v>
      </c>
      <c r="V169" s="24" t="s">
        <v>94</v>
      </c>
      <c r="W169" s="24" t="s">
        <v>94</v>
      </c>
      <c r="X169" s="24" t="s">
        <v>94</v>
      </c>
      <c r="Y169" s="24" t="s">
        <v>94</v>
      </c>
      <c r="Z169" s="24" t="s">
        <v>94</v>
      </c>
      <c r="AA169" s="24" t="s">
        <v>94</v>
      </c>
      <c r="AB169" s="24" t="s">
        <v>94</v>
      </c>
      <c r="AC169" s="24" t="s">
        <v>94</v>
      </c>
      <c r="AD169" s="24" t="s">
        <v>94</v>
      </c>
      <c r="AE169" s="24" t="s">
        <v>94</v>
      </c>
      <c r="AF169" s="24" t="s">
        <v>94</v>
      </c>
    </row>
    <row r="170" spans="1:34" ht="18" customHeight="1" x14ac:dyDescent="0.25">
      <c r="A170" s="25" t="s">
        <v>101</v>
      </c>
      <c r="C170" s="24" t="s">
        <v>94</v>
      </c>
      <c r="D170" s="24" t="s">
        <v>94</v>
      </c>
      <c r="E170" s="24" t="s">
        <v>94</v>
      </c>
      <c r="F170" s="24" t="s">
        <v>94</v>
      </c>
      <c r="G170" s="24" t="s">
        <v>94</v>
      </c>
      <c r="H170" s="24" t="s">
        <v>94</v>
      </c>
      <c r="I170" s="24" t="s">
        <v>94</v>
      </c>
      <c r="J170" s="24" t="s">
        <v>94</v>
      </c>
      <c r="K170" s="24" t="s">
        <v>94</v>
      </c>
      <c r="L170" s="24" t="s">
        <v>94</v>
      </c>
      <c r="M170" s="24" t="s">
        <v>94</v>
      </c>
      <c r="N170" s="24" t="s">
        <v>94</v>
      </c>
      <c r="O170" s="24" t="s">
        <v>94</v>
      </c>
      <c r="P170" s="24" t="s">
        <v>94</v>
      </c>
      <c r="Q170" s="24" t="s">
        <v>94</v>
      </c>
      <c r="R170" s="24" t="s">
        <v>94</v>
      </c>
      <c r="S170" s="24" t="s">
        <v>94</v>
      </c>
      <c r="T170" s="24" t="s">
        <v>94</v>
      </c>
      <c r="U170" s="24" t="s">
        <v>94</v>
      </c>
      <c r="V170" s="24" t="s">
        <v>94</v>
      </c>
      <c r="W170" s="24" t="s">
        <v>94</v>
      </c>
      <c r="X170" s="24" t="s">
        <v>94</v>
      </c>
      <c r="Y170" s="24" t="s">
        <v>94</v>
      </c>
      <c r="Z170" s="24" t="s">
        <v>94</v>
      </c>
      <c r="AA170" s="24" t="s">
        <v>94</v>
      </c>
      <c r="AB170" s="24" t="s">
        <v>94</v>
      </c>
      <c r="AC170" s="24" t="s">
        <v>94</v>
      </c>
      <c r="AD170" s="24" t="s">
        <v>94</v>
      </c>
      <c r="AE170" s="24" t="s">
        <v>94</v>
      </c>
      <c r="AF170" s="24" t="s">
        <v>94</v>
      </c>
    </row>
    <row r="172" spans="1:34" ht="18" customHeight="1" x14ac:dyDescent="0.25">
      <c r="A172" s="23" t="s">
        <v>153</v>
      </c>
    </row>
    <row r="173" spans="1:34" ht="18" customHeight="1" x14ac:dyDescent="0.25">
      <c r="B173" s="23" t="s">
        <v>109</v>
      </c>
      <c r="C173" s="26">
        <v>1990</v>
      </c>
      <c r="D173" s="26">
        <v>1991</v>
      </c>
      <c r="E173" s="26">
        <v>1992</v>
      </c>
      <c r="F173" s="26">
        <v>1993</v>
      </c>
      <c r="G173" s="26">
        <v>1994</v>
      </c>
      <c r="H173" s="26">
        <v>1995</v>
      </c>
      <c r="I173" s="26">
        <v>1996</v>
      </c>
      <c r="J173" s="26">
        <v>1997</v>
      </c>
      <c r="K173" s="26">
        <v>1998</v>
      </c>
      <c r="L173" s="26">
        <v>1999</v>
      </c>
      <c r="M173" s="26">
        <v>2000</v>
      </c>
      <c r="N173" s="26">
        <v>2001</v>
      </c>
      <c r="O173" s="26">
        <v>2002</v>
      </c>
      <c r="P173" s="26">
        <v>2003</v>
      </c>
      <c r="Q173" s="26">
        <v>2004</v>
      </c>
      <c r="R173" s="26">
        <v>2005</v>
      </c>
      <c r="S173" s="26">
        <v>2006</v>
      </c>
      <c r="T173" s="26">
        <v>2007</v>
      </c>
      <c r="U173" s="26">
        <v>2008</v>
      </c>
      <c r="V173" s="26">
        <v>2009</v>
      </c>
      <c r="W173" s="26">
        <v>2010</v>
      </c>
      <c r="X173" s="26">
        <v>2011</v>
      </c>
      <c r="Y173" s="26">
        <v>2012</v>
      </c>
      <c r="Z173" s="26">
        <v>2013</v>
      </c>
      <c r="AA173" s="26">
        <v>2014</v>
      </c>
      <c r="AB173" s="26">
        <v>2015</v>
      </c>
      <c r="AC173" s="26">
        <v>2016</v>
      </c>
      <c r="AD173" s="26">
        <v>2017</v>
      </c>
      <c r="AE173" s="26">
        <v>2018</v>
      </c>
      <c r="AF173" s="26">
        <v>2019</v>
      </c>
      <c r="AG173" s="23" t="s">
        <v>108</v>
      </c>
      <c r="AH173" s="23" t="s">
        <v>107</v>
      </c>
    </row>
    <row r="174" spans="1:34" ht="18" customHeight="1" x14ac:dyDescent="0.25">
      <c r="A174" s="25" t="s">
        <v>99</v>
      </c>
      <c r="C174" s="24" t="s">
        <v>94</v>
      </c>
      <c r="D174" s="24" t="s">
        <v>94</v>
      </c>
      <c r="E174" s="24" t="s">
        <v>94</v>
      </c>
      <c r="F174" s="24" t="s">
        <v>94</v>
      </c>
      <c r="G174" s="24" t="s">
        <v>94</v>
      </c>
      <c r="H174" s="24" t="s">
        <v>94</v>
      </c>
      <c r="I174" s="24" t="s">
        <v>94</v>
      </c>
      <c r="J174" s="24" t="s">
        <v>94</v>
      </c>
      <c r="K174" s="24" t="s">
        <v>94</v>
      </c>
      <c r="L174" s="24" t="s">
        <v>94</v>
      </c>
      <c r="M174" s="24" t="s">
        <v>94</v>
      </c>
      <c r="N174" s="24" t="s">
        <v>94</v>
      </c>
      <c r="O174" s="24" t="s">
        <v>94</v>
      </c>
      <c r="P174" s="24" t="s">
        <v>94</v>
      </c>
      <c r="Q174" s="24" t="s">
        <v>94</v>
      </c>
      <c r="R174" s="24" t="s">
        <v>94</v>
      </c>
      <c r="S174" s="24" t="s">
        <v>94</v>
      </c>
      <c r="T174" s="24" t="s">
        <v>94</v>
      </c>
      <c r="U174" s="24" t="s">
        <v>94</v>
      </c>
      <c r="V174" s="24" t="s">
        <v>94</v>
      </c>
      <c r="W174" s="24" t="s">
        <v>94</v>
      </c>
      <c r="X174" s="24" t="s">
        <v>94</v>
      </c>
      <c r="Y174" s="24" t="s">
        <v>94</v>
      </c>
      <c r="Z174" s="24" t="s">
        <v>94</v>
      </c>
      <c r="AA174" s="24" t="s">
        <v>94</v>
      </c>
      <c r="AB174" s="24" t="s">
        <v>94</v>
      </c>
      <c r="AC174" s="24" t="s">
        <v>94</v>
      </c>
      <c r="AD174" s="24" t="s">
        <v>94</v>
      </c>
      <c r="AE174" s="24" t="s">
        <v>94</v>
      </c>
      <c r="AF174" s="24" t="s">
        <v>94</v>
      </c>
    </row>
    <row r="175" spans="1:34" ht="18" customHeight="1" x14ac:dyDescent="0.25">
      <c r="A175" s="25" t="s">
        <v>95</v>
      </c>
      <c r="C175" s="24" t="s">
        <v>94</v>
      </c>
      <c r="D175" s="24" t="s">
        <v>94</v>
      </c>
      <c r="E175" s="24" t="s">
        <v>94</v>
      </c>
      <c r="F175" s="24" t="s">
        <v>94</v>
      </c>
      <c r="G175" s="24" t="s">
        <v>94</v>
      </c>
      <c r="H175" s="24" t="s">
        <v>94</v>
      </c>
      <c r="I175" s="24" t="s">
        <v>94</v>
      </c>
      <c r="J175" s="24" t="s">
        <v>94</v>
      </c>
      <c r="K175" s="24" t="s">
        <v>94</v>
      </c>
      <c r="L175" s="24" t="s">
        <v>94</v>
      </c>
      <c r="M175" s="24" t="s">
        <v>94</v>
      </c>
      <c r="N175" s="24" t="s">
        <v>94</v>
      </c>
      <c r="O175" s="24" t="s">
        <v>94</v>
      </c>
      <c r="P175" s="24" t="s">
        <v>94</v>
      </c>
      <c r="Q175" s="24" t="s">
        <v>94</v>
      </c>
      <c r="R175" s="24" t="s">
        <v>94</v>
      </c>
      <c r="S175" s="24" t="s">
        <v>94</v>
      </c>
      <c r="T175" s="24" t="s">
        <v>94</v>
      </c>
      <c r="U175" s="24" t="s">
        <v>94</v>
      </c>
      <c r="V175" s="24" t="s">
        <v>94</v>
      </c>
      <c r="W175" s="24" t="s">
        <v>94</v>
      </c>
      <c r="X175" s="24" t="s">
        <v>94</v>
      </c>
      <c r="Y175" s="24" t="s">
        <v>94</v>
      </c>
      <c r="Z175" s="24" t="s">
        <v>94</v>
      </c>
      <c r="AA175" s="24" t="s">
        <v>94</v>
      </c>
      <c r="AB175" s="24" t="s">
        <v>94</v>
      </c>
      <c r="AC175" s="24" t="s">
        <v>94</v>
      </c>
      <c r="AD175" s="24" t="s">
        <v>94</v>
      </c>
      <c r="AE175" s="24" t="s">
        <v>94</v>
      </c>
      <c r="AF175" s="24" t="s">
        <v>94</v>
      </c>
    </row>
    <row r="176" spans="1:34" ht="18" customHeight="1" x14ac:dyDescent="0.25">
      <c r="A176" s="25" t="s">
        <v>105</v>
      </c>
      <c r="C176" s="24" t="s">
        <v>94</v>
      </c>
      <c r="D176" s="24" t="s">
        <v>94</v>
      </c>
      <c r="E176" s="24" t="s">
        <v>94</v>
      </c>
      <c r="F176" s="24" t="s">
        <v>94</v>
      </c>
      <c r="G176" s="24" t="s">
        <v>94</v>
      </c>
      <c r="H176" s="24" t="s">
        <v>94</v>
      </c>
      <c r="I176" s="24" t="s">
        <v>94</v>
      </c>
      <c r="J176" s="24" t="s">
        <v>94</v>
      </c>
      <c r="K176" s="24" t="s">
        <v>94</v>
      </c>
      <c r="L176" s="24" t="s">
        <v>94</v>
      </c>
      <c r="M176" s="24" t="s">
        <v>94</v>
      </c>
      <c r="N176" s="24" t="s">
        <v>94</v>
      </c>
      <c r="O176" s="24" t="s">
        <v>94</v>
      </c>
      <c r="P176" s="24" t="s">
        <v>94</v>
      </c>
      <c r="Q176" s="24" t="s">
        <v>94</v>
      </c>
      <c r="R176" s="24" t="s">
        <v>94</v>
      </c>
      <c r="S176" s="24" t="s">
        <v>94</v>
      </c>
      <c r="T176" s="24" t="s">
        <v>94</v>
      </c>
      <c r="U176" s="24" t="s">
        <v>94</v>
      </c>
      <c r="V176" s="24" t="s">
        <v>94</v>
      </c>
      <c r="W176" s="24" t="s">
        <v>94</v>
      </c>
      <c r="X176" s="24" t="s">
        <v>94</v>
      </c>
      <c r="Y176" s="24" t="s">
        <v>94</v>
      </c>
      <c r="Z176" s="24" t="s">
        <v>94</v>
      </c>
      <c r="AA176" s="24" t="s">
        <v>94</v>
      </c>
      <c r="AB176" s="24" t="s">
        <v>94</v>
      </c>
      <c r="AC176" s="24" t="s">
        <v>94</v>
      </c>
      <c r="AD176" s="24" t="s">
        <v>94</v>
      </c>
      <c r="AE176" s="24" t="s">
        <v>94</v>
      </c>
      <c r="AF176" s="24" t="s">
        <v>94</v>
      </c>
    </row>
    <row r="177" spans="1:34" ht="18" customHeight="1" x14ac:dyDescent="0.25">
      <c r="A177" s="25" t="s">
        <v>97</v>
      </c>
      <c r="C177" s="24" t="s">
        <v>94</v>
      </c>
      <c r="D177" s="24" t="s">
        <v>94</v>
      </c>
      <c r="E177" s="24" t="s">
        <v>94</v>
      </c>
      <c r="F177" s="24" t="s">
        <v>94</v>
      </c>
      <c r="G177" s="24" t="s">
        <v>94</v>
      </c>
      <c r="H177" s="24" t="s">
        <v>94</v>
      </c>
      <c r="I177" s="24" t="s">
        <v>94</v>
      </c>
      <c r="J177" s="24" t="s">
        <v>94</v>
      </c>
      <c r="K177" s="24" t="s">
        <v>94</v>
      </c>
      <c r="L177" s="24" t="s">
        <v>94</v>
      </c>
      <c r="M177" s="24" t="s">
        <v>94</v>
      </c>
      <c r="N177" s="24" t="s">
        <v>94</v>
      </c>
      <c r="O177" s="24" t="s">
        <v>94</v>
      </c>
      <c r="P177" s="24" t="s">
        <v>94</v>
      </c>
      <c r="Q177" s="24" t="s">
        <v>94</v>
      </c>
      <c r="R177" s="24" t="s">
        <v>94</v>
      </c>
      <c r="S177" s="24" t="s">
        <v>94</v>
      </c>
      <c r="T177" s="24" t="s">
        <v>94</v>
      </c>
      <c r="U177" s="24" t="s">
        <v>94</v>
      </c>
      <c r="V177" s="24" t="s">
        <v>94</v>
      </c>
      <c r="W177" s="24" t="s">
        <v>94</v>
      </c>
      <c r="X177" s="24" t="s">
        <v>94</v>
      </c>
      <c r="Y177" s="24" t="s">
        <v>94</v>
      </c>
      <c r="Z177" s="24" t="s">
        <v>94</v>
      </c>
      <c r="AA177" s="24" t="s">
        <v>94</v>
      </c>
      <c r="AB177" s="24" t="s">
        <v>94</v>
      </c>
      <c r="AC177" s="24" t="s">
        <v>94</v>
      </c>
      <c r="AD177" s="24" t="s">
        <v>94</v>
      </c>
      <c r="AE177" s="24" t="s">
        <v>94</v>
      </c>
      <c r="AF177" s="24" t="s">
        <v>94</v>
      </c>
    </row>
    <row r="178" spans="1:34" ht="18" customHeight="1" x14ac:dyDescent="0.25">
      <c r="A178" s="25" t="s">
        <v>103</v>
      </c>
      <c r="C178" s="24" t="s">
        <v>94</v>
      </c>
      <c r="D178" s="24" t="s">
        <v>94</v>
      </c>
      <c r="E178" s="24" t="s">
        <v>94</v>
      </c>
      <c r="F178" s="24" t="s">
        <v>94</v>
      </c>
      <c r="G178" s="24" t="s">
        <v>94</v>
      </c>
      <c r="H178" s="24" t="s">
        <v>94</v>
      </c>
      <c r="I178" s="24" t="s">
        <v>94</v>
      </c>
      <c r="J178" s="24" t="s">
        <v>94</v>
      </c>
      <c r="K178" s="24" t="s">
        <v>94</v>
      </c>
      <c r="L178" s="24" t="s">
        <v>94</v>
      </c>
      <c r="M178" s="24" t="s">
        <v>94</v>
      </c>
      <c r="N178" s="24" t="s">
        <v>94</v>
      </c>
      <c r="O178" s="24" t="s">
        <v>94</v>
      </c>
      <c r="P178" s="24" t="s">
        <v>94</v>
      </c>
      <c r="Q178" s="24" t="s">
        <v>94</v>
      </c>
      <c r="R178" s="24" t="s">
        <v>94</v>
      </c>
      <c r="S178" s="24" t="s">
        <v>94</v>
      </c>
      <c r="T178" s="24" t="s">
        <v>94</v>
      </c>
      <c r="U178" s="24" t="s">
        <v>94</v>
      </c>
      <c r="V178" s="24" t="s">
        <v>94</v>
      </c>
      <c r="W178" s="24" t="s">
        <v>94</v>
      </c>
      <c r="X178" s="24" t="s">
        <v>94</v>
      </c>
      <c r="Y178" s="24" t="s">
        <v>94</v>
      </c>
      <c r="Z178" s="24" t="s">
        <v>94</v>
      </c>
      <c r="AA178" s="24" t="s">
        <v>94</v>
      </c>
      <c r="AB178" s="24" t="s">
        <v>94</v>
      </c>
      <c r="AC178" s="24" t="s">
        <v>94</v>
      </c>
      <c r="AD178" s="24" t="s">
        <v>94</v>
      </c>
      <c r="AE178" s="24" t="s">
        <v>94</v>
      </c>
      <c r="AF178" s="24" t="s">
        <v>94</v>
      </c>
    </row>
    <row r="179" spans="1:34" ht="18" customHeight="1" x14ac:dyDescent="0.25">
      <c r="A179" s="25" t="s">
        <v>101</v>
      </c>
      <c r="C179" s="24" t="s">
        <v>94</v>
      </c>
      <c r="D179" s="24" t="s">
        <v>94</v>
      </c>
      <c r="E179" s="24" t="s">
        <v>94</v>
      </c>
      <c r="F179" s="24" t="s">
        <v>94</v>
      </c>
      <c r="G179" s="24" t="s">
        <v>94</v>
      </c>
      <c r="H179" s="24" t="s">
        <v>94</v>
      </c>
      <c r="I179" s="24" t="s">
        <v>94</v>
      </c>
      <c r="J179" s="24" t="s">
        <v>94</v>
      </c>
      <c r="K179" s="24" t="s">
        <v>94</v>
      </c>
      <c r="L179" s="24" t="s">
        <v>94</v>
      </c>
      <c r="M179" s="24" t="s">
        <v>94</v>
      </c>
      <c r="N179" s="24" t="s">
        <v>94</v>
      </c>
      <c r="O179" s="24" t="s">
        <v>94</v>
      </c>
      <c r="P179" s="24" t="s">
        <v>94</v>
      </c>
      <c r="Q179" s="24" t="s">
        <v>94</v>
      </c>
      <c r="R179" s="24" t="s">
        <v>94</v>
      </c>
      <c r="S179" s="24" t="s">
        <v>94</v>
      </c>
      <c r="T179" s="24" t="s">
        <v>94</v>
      </c>
      <c r="U179" s="24" t="s">
        <v>94</v>
      </c>
      <c r="V179" s="24" t="s">
        <v>94</v>
      </c>
      <c r="W179" s="24" t="s">
        <v>94</v>
      </c>
      <c r="X179" s="24" t="s">
        <v>94</v>
      </c>
      <c r="Y179" s="24" t="s">
        <v>94</v>
      </c>
      <c r="Z179" s="24" t="s">
        <v>94</v>
      </c>
      <c r="AA179" s="24" t="s">
        <v>94</v>
      </c>
      <c r="AB179" s="24" t="s">
        <v>94</v>
      </c>
      <c r="AC179" s="24" t="s">
        <v>94</v>
      </c>
      <c r="AD179" s="24" t="s">
        <v>94</v>
      </c>
      <c r="AE179" s="24" t="s">
        <v>94</v>
      </c>
      <c r="AF179" s="24" t="s">
        <v>94</v>
      </c>
    </row>
    <row r="181" spans="1:34" ht="18" customHeight="1" x14ac:dyDescent="0.25">
      <c r="A181" s="23" t="s">
        <v>154</v>
      </c>
    </row>
    <row r="182" spans="1:34" ht="18" customHeight="1" x14ac:dyDescent="0.25">
      <c r="B182" s="23" t="s">
        <v>109</v>
      </c>
      <c r="C182" s="26">
        <v>1990</v>
      </c>
      <c r="D182" s="26">
        <v>1991</v>
      </c>
      <c r="E182" s="26">
        <v>1992</v>
      </c>
      <c r="F182" s="26">
        <v>1993</v>
      </c>
      <c r="G182" s="26">
        <v>1994</v>
      </c>
      <c r="H182" s="26">
        <v>1995</v>
      </c>
      <c r="I182" s="26">
        <v>1996</v>
      </c>
      <c r="J182" s="26">
        <v>1997</v>
      </c>
      <c r="K182" s="26">
        <v>1998</v>
      </c>
      <c r="L182" s="26">
        <v>1999</v>
      </c>
      <c r="M182" s="26">
        <v>2000</v>
      </c>
      <c r="N182" s="26">
        <v>2001</v>
      </c>
      <c r="O182" s="26">
        <v>2002</v>
      </c>
      <c r="P182" s="26">
        <v>2003</v>
      </c>
      <c r="Q182" s="26">
        <v>2004</v>
      </c>
      <c r="R182" s="26">
        <v>2005</v>
      </c>
      <c r="S182" s="26">
        <v>2006</v>
      </c>
      <c r="T182" s="26">
        <v>2007</v>
      </c>
      <c r="U182" s="26">
        <v>2008</v>
      </c>
      <c r="V182" s="26">
        <v>2009</v>
      </c>
      <c r="W182" s="26">
        <v>2010</v>
      </c>
      <c r="X182" s="26">
        <v>2011</v>
      </c>
      <c r="Y182" s="26">
        <v>2012</v>
      </c>
      <c r="Z182" s="26">
        <v>2013</v>
      </c>
      <c r="AA182" s="26">
        <v>2014</v>
      </c>
      <c r="AB182" s="26">
        <v>2015</v>
      </c>
      <c r="AC182" s="26">
        <v>2016</v>
      </c>
      <c r="AD182" s="26">
        <v>2017</v>
      </c>
      <c r="AE182" s="26">
        <v>2018</v>
      </c>
      <c r="AF182" s="26">
        <v>2019</v>
      </c>
      <c r="AG182" s="23" t="s">
        <v>108</v>
      </c>
      <c r="AH182" s="23" t="s">
        <v>107</v>
      </c>
    </row>
    <row r="183" spans="1:34" ht="18" customHeight="1" x14ac:dyDescent="0.25">
      <c r="A183" s="25" t="s">
        <v>99</v>
      </c>
      <c r="B183" s="23" t="s">
        <v>134</v>
      </c>
      <c r="C183" s="24" t="s">
        <v>94</v>
      </c>
      <c r="D183" s="24" t="s">
        <v>94</v>
      </c>
      <c r="E183" s="24" t="s">
        <v>94</v>
      </c>
      <c r="F183" s="24" t="s">
        <v>94</v>
      </c>
      <c r="G183" s="24" t="s">
        <v>94</v>
      </c>
      <c r="H183" s="24" t="s">
        <v>94</v>
      </c>
      <c r="I183" s="24" t="s">
        <v>94</v>
      </c>
      <c r="J183" s="24" t="s">
        <v>94</v>
      </c>
      <c r="K183" s="24" t="s">
        <v>94</v>
      </c>
      <c r="L183" s="24" t="s">
        <v>94</v>
      </c>
      <c r="M183" s="24" t="s">
        <v>94</v>
      </c>
      <c r="N183" s="24" t="s">
        <v>94</v>
      </c>
      <c r="O183" s="24" t="s">
        <v>94</v>
      </c>
      <c r="P183" s="24" t="s">
        <v>94</v>
      </c>
      <c r="Q183" s="24" t="s">
        <v>94</v>
      </c>
      <c r="R183" s="24" t="s">
        <v>94</v>
      </c>
      <c r="S183" s="24" t="s">
        <v>94</v>
      </c>
      <c r="T183" s="24" t="s">
        <v>94</v>
      </c>
      <c r="U183" s="24" t="s">
        <v>94</v>
      </c>
      <c r="V183" s="24" t="s">
        <v>94</v>
      </c>
      <c r="W183" s="24">
        <v>2.4828000000000001</v>
      </c>
      <c r="X183" s="24">
        <v>2.6918000000000002</v>
      </c>
      <c r="Y183" s="24">
        <v>3.0118</v>
      </c>
      <c r="Z183" s="24">
        <v>3.2208999999999999</v>
      </c>
      <c r="AA183" s="24">
        <v>3.3605</v>
      </c>
      <c r="AB183" s="24">
        <v>3.2860999999999998</v>
      </c>
      <c r="AC183" s="24">
        <v>3.0232999999999999</v>
      </c>
      <c r="AD183" s="24">
        <v>3.6278999999999999</v>
      </c>
      <c r="AE183" s="24">
        <v>4.3255999999999997</v>
      </c>
      <c r="AF183" s="24" t="s">
        <v>94</v>
      </c>
      <c r="AG183" s="23" t="s">
        <v>117</v>
      </c>
    </row>
    <row r="184" spans="1:34" ht="18" customHeight="1" x14ac:dyDescent="0.25">
      <c r="A184" s="25" t="s">
        <v>95</v>
      </c>
      <c r="C184" s="24" t="s">
        <v>94</v>
      </c>
      <c r="D184" s="24" t="s">
        <v>94</v>
      </c>
      <c r="E184" s="24" t="s">
        <v>94</v>
      </c>
      <c r="F184" s="24" t="s">
        <v>94</v>
      </c>
      <c r="G184" s="24" t="s">
        <v>94</v>
      </c>
      <c r="H184" s="24" t="s">
        <v>94</v>
      </c>
      <c r="I184" s="24" t="s">
        <v>94</v>
      </c>
      <c r="J184" s="24" t="s">
        <v>94</v>
      </c>
      <c r="K184" s="24" t="s">
        <v>94</v>
      </c>
      <c r="L184" s="24" t="s">
        <v>94</v>
      </c>
      <c r="M184" s="24" t="s">
        <v>94</v>
      </c>
      <c r="N184" s="24" t="s">
        <v>94</v>
      </c>
      <c r="O184" s="24" t="s">
        <v>94</v>
      </c>
      <c r="P184" s="24" t="s">
        <v>94</v>
      </c>
      <c r="Q184" s="24" t="s">
        <v>94</v>
      </c>
      <c r="R184" s="24" t="s">
        <v>94</v>
      </c>
      <c r="S184" s="24" t="s">
        <v>94</v>
      </c>
      <c r="T184" s="24" t="s">
        <v>94</v>
      </c>
      <c r="U184" s="24" t="s">
        <v>94</v>
      </c>
      <c r="V184" s="24" t="s">
        <v>94</v>
      </c>
      <c r="W184" s="24" t="s">
        <v>94</v>
      </c>
      <c r="X184" s="24" t="s">
        <v>94</v>
      </c>
      <c r="Y184" s="24" t="s">
        <v>94</v>
      </c>
      <c r="Z184" s="24" t="s">
        <v>94</v>
      </c>
      <c r="AA184" s="24" t="s">
        <v>94</v>
      </c>
      <c r="AB184" s="24" t="s">
        <v>94</v>
      </c>
      <c r="AC184" s="24" t="s">
        <v>94</v>
      </c>
      <c r="AD184" s="24" t="s">
        <v>94</v>
      </c>
      <c r="AE184" s="24" t="s">
        <v>94</v>
      </c>
      <c r="AF184" s="24" t="s">
        <v>94</v>
      </c>
    </row>
    <row r="185" spans="1:34" ht="18" customHeight="1" x14ac:dyDescent="0.25">
      <c r="A185" s="25" t="s">
        <v>105</v>
      </c>
      <c r="B185" s="23" t="s">
        <v>134</v>
      </c>
      <c r="C185" s="24" t="s">
        <v>94</v>
      </c>
      <c r="D185" s="24" t="s">
        <v>94</v>
      </c>
      <c r="E185" s="24" t="s">
        <v>94</v>
      </c>
      <c r="F185" s="24" t="s">
        <v>94</v>
      </c>
      <c r="G185" s="24" t="s">
        <v>94</v>
      </c>
      <c r="H185" s="24" t="s">
        <v>94</v>
      </c>
      <c r="I185" s="24" t="s">
        <v>94</v>
      </c>
      <c r="J185" s="24" t="s">
        <v>94</v>
      </c>
      <c r="K185" s="24" t="s">
        <v>94</v>
      </c>
      <c r="L185" s="24" t="s">
        <v>94</v>
      </c>
      <c r="M185" s="24" t="s">
        <v>94</v>
      </c>
      <c r="N185" s="24" t="s">
        <v>94</v>
      </c>
      <c r="O185" s="24" t="s">
        <v>94</v>
      </c>
      <c r="P185" s="24" t="s">
        <v>94</v>
      </c>
      <c r="Q185" s="24" t="s">
        <v>94</v>
      </c>
      <c r="R185" s="24" t="s">
        <v>94</v>
      </c>
      <c r="S185" s="24" t="s">
        <v>94</v>
      </c>
      <c r="T185" s="24" t="s">
        <v>94</v>
      </c>
      <c r="U185" s="24" t="s">
        <v>94</v>
      </c>
      <c r="V185" s="24" t="s">
        <v>94</v>
      </c>
      <c r="W185" s="24">
        <v>0.98</v>
      </c>
      <c r="X185" s="24">
        <v>1.0387999999999999</v>
      </c>
      <c r="Y185" s="24">
        <v>1.0468</v>
      </c>
      <c r="Z185" s="24">
        <v>1.1859999999999999</v>
      </c>
      <c r="AA185" s="24">
        <v>1.0233000000000001</v>
      </c>
      <c r="AB185" s="24">
        <v>1.0495000000000001</v>
      </c>
      <c r="AC185" s="24">
        <v>1.1628000000000001</v>
      </c>
      <c r="AD185" s="24">
        <v>1.3721000000000001</v>
      </c>
      <c r="AE185" s="24">
        <v>1.3721000000000001</v>
      </c>
      <c r="AF185" s="24" t="s">
        <v>94</v>
      </c>
      <c r="AG185" s="23" t="s">
        <v>117</v>
      </c>
    </row>
    <row r="186" spans="1:34" ht="18" customHeight="1" x14ac:dyDescent="0.25">
      <c r="A186" s="25" t="s">
        <v>97</v>
      </c>
      <c r="B186" s="23" t="s">
        <v>134</v>
      </c>
      <c r="C186" s="24" t="s">
        <v>94</v>
      </c>
      <c r="D186" s="24" t="s">
        <v>94</v>
      </c>
      <c r="E186" s="24" t="s">
        <v>94</v>
      </c>
      <c r="F186" s="24" t="s">
        <v>94</v>
      </c>
      <c r="G186" s="24" t="s">
        <v>94</v>
      </c>
      <c r="H186" s="24" t="s">
        <v>94</v>
      </c>
      <c r="I186" s="24" t="s">
        <v>94</v>
      </c>
      <c r="J186" s="24" t="s">
        <v>94</v>
      </c>
      <c r="K186" s="24" t="s">
        <v>94</v>
      </c>
      <c r="L186" s="24" t="s">
        <v>94</v>
      </c>
      <c r="M186" s="24" t="s">
        <v>94</v>
      </c>
      <c r="N186" s="24" t="s">
        <v>94</v>
      </c>
      <c r="O186" s="24" t="s">
        <v>94</v>
      </c>
      <c r="P186" s="24" t="s">
        <v>94</v>
      </c>
      <c r="Q186" s="24" t="s">
        <v>94</v>
      </c>
      <c r="R186" s="24" t="s">
        <v>94</v>
      </c>
      <c r="S186" s="24" t="s">
        <v>94</v>
      </c>
      <c r="T186" s="24" t="s">
        <v>94</v>
      </c>
      <c r="U186" s="24" t="s">
        <v>94</v>
      </c>
      <c r="V186" s="24" t="s">
        <v>94</v>
      </c>
      <c r="W186" s="24">
        <v>2.4685000000000001</v>
      </c>
      <c r="X186" s="24">
        <v>2.6084000000000001</v>
      </c>
      <c r="Y186" s="24">
        <v>3.0007999999999999</v>
      </c>
      <c r="Z186" s="24">
        <v>3.093</v>
      </c>
      <c r="AA186" s="24">
        <v>3.4302000000000001</v>
      </c>
      <c r="AB186" s="24">
        <v>2.6873</v>
      </c>
      <c r="AC186" s="24">
        <v>2.4651000000000001</v>
      </c>
      <c r="AD186" s="24">
        <v>2.3022999999999998</v>
      </c>
      <c r="AE186" s="24">
        <v>3.4767000000000001</v>
      </c>
      <c r="AF186" s="24" t="s">
        <v>94</v>
      </c>
      <c r="AG186" s="23" t="s">
        <v>117</v>
      </c>
    </row>
    <row r="187" spans="1:34" ht="18" customHeight="1" x14ac:dyDescent="0.25">
      <c r="A187" s="25" t="s">
        <v>103</v>
      </c>
      <c r="B187" s="23" t="s">
        <v>134</v>
      </c>
      <c r="C187" s="24" t="s">
        <v>94</v>
      </c>
      <c r="D187" s="24" t="s">
        <v>94</v>
      </c>
      <c r="E187" s="24" t="s">
        <v>94</v>
      </c>
      <c r="F187" s="24" t="s">
        <v>94</v>
      </c>
      <c r="G187" s="24" t="s">
        <v>94</v>
      </c>
      <c r="H187" s="24" t="s">
        <v>94</v>
      </c>
      <c r="I187" s="24" t="s">
        <v>94</v>
      </c>
      <c r="J187" s="24" t="s">
        <v>94</v>
      </c>
      <c r="K187" s="24" t="s">
        <v>94</v>
      </c>
      <c r="L187" s="24" t="s">
        <v>94</v>
      </c>
      <c r="M187" s="24" t="s">
        <v>94</v>
      </c>
      <c r="N187" s="24" t="s">
        <v>94</v>
      </c>
      <c r="O187" s="24" t="s">
        <v>94</v>
      </c>
      <c r="P187" s="24" t="s">
        <v>94</v>
      </c>
      <c r="Q187" s="24" t="s">
        <v>94</v>
      </c>
      <c r="R187" s="24" t="s">
        <v>94</v>
      </c>
      <c r="S187" s="24" t="s">
        <v>94</v>
      </c>
      <c r="T187" s="24" t="s">
        <v>94</v>
      </c>
      <c r="U187" s="24" t="s">
        <v>94</v>
      </c>
      <c r="V187" s="24" t="s">
        <v>94</v>
      </c>
      <c r="W187" s="24">
        <v>1.6265000000000001</v>
      </c>
      <c r="X187" s="24">
        <v>1.6819</v>
      </c>
      <c r="Y187" s="24">
        <v>1.6875</v>
      </c>
      <c r="Z187" s="24">
        <v>1.7442</v>
      </c>
      <c r="AA187" s="24">
        <v>1.5465</v>
      </c>
      <c r="AB187" s="24">
        <v>1.5641</v>
      </c>
      <c r="AC187" s="24">
        <v>1.5698000000000001</v>
      </c>
      <c r="AD187" s="24">
        <v>1.7790999999999999</v>
      </c>
      <c r="AE187" s="24">
        <v>1.7674000000000001</v>
      </c>
      <c r="AF187" s="24" t="s">
        <v>94</v>
      </c>
      <c r="AG187" s="23" t="s">
        <v>117</v>
      </c>
    </row>
    <row r="188" spans="1:34" ht="18" customHeight="1" x14ac:dyDescent="0.25">
      <c r="A188" s="25" t="s">
        <v>101</v>
      </c>
      <c r="B188" s="23" t="s">
        <v>134</v>
      </c>
      <c r="C188" s="24" t="s">
        <v>94</v>
      </c>
      <c r="D188" s="24" t="s">
        <v>94</v>
      </c>
      <c r="E188" s="24" t="s">
        <v>94</v>
      </c>
      <c r="F188" s="24" t="s">
        <v>94</v>
      </c>
      <c r="G188" s="24" t="s">
        <v>94</v>
      </c>
      <c r="H188" s="24" t="s">
        <v>94</v>
      </c>
      <c r="I188" s="24" t="s">
        <v>94</v>
      </c>
      <c r="J188" s="24" t="s">
        <v>94</v>
      </c>
      <c r="K188" s="24" t="s">
        <v>94</v>
      </c>
      <c r="L188" s="24" t="s">
        <v>94</v>
      </c>
      <c r="M188" s="24" t="s">
        <v>94</v>
      </c>
      <c r="N188" s="24" t="s">
        <v>94</v>
      </c>
      <c r="O188" s="24" t="s">
        <v>94</v>
      </c>
      <c r="P188" s="24" t="s">
        <v>94</v>
      </c>
      <c r="Q188" s="24" t="s">
        <v>94</v>
      </c>
      <c r="R188" s="24" t="s">
        <v>94</v>
      </c>
      <c r="S188" s="24" t="s">
        <v>94</v>
      </c>
      <c r="T188" s="24" t="s">
        <v>94</v>
      </c>
      <c r="U188" s="24" t="s">
        <v>94</v>
      </c>
      <c r="V188" s="24" t="s">
        <v>94</v>
      </c>
      <c r="W188" s="24">
        <v>3.1644999999999999</v>
      </c>
      <c r="X188" s="24">
        <v>3.3315999999999999</v>
      </c>
      <c r="Y188" s="24">
        <v>2.4432999999999998</v>
      </c>
      <c r="Z188" s="24">
        <v>2.2907000000000002</v>
      </c>
      <c r="AA188" s="24">
        <v>2.2907000000000002</v>
      </c>
      <c r="AB188" s="24">
        <v>2.3908999999999998</v>
      </c>
      <c r="AC188" s="24">
        <v>2.5813999999999999</v>
      </c>
      <c r="AD188" s="24">
        <v>2.3953000000000002</v>
      </c>
      <c r="AE188" s="24">
        <v>2.407</v>
      </c>
      <c r="AF188" s="24" t="s">
        <v>94</v>
      </c>
      <c r="AG188" s="23" t="s">
        <v>117</v>
      </c>
    </row>
    <row r="190" spans="1:34" ht="18" customHeight="1" x14ac:dyDescent="0.25">
      <c r="A190" s="23" t="s">
        <v>155</v>
      </c>
    </row>
    <row r="191" spans="1:34" ht="18" customHeight="1" x14ac:dyDescent="0.25">
      <c r="B191" s="23" t="s">
        <v>109</v>
      </c>
      <c r="C191" s="26">
        <v>1990</v>
      </c>
      <c r="D191" s="26">
        <v>1991</v>
      </c>
      <c r="E191" s="26">
        <v>1992</v>
      </c>
      <c r="F191" s="26">
        <v>1993</v>
      </c>
      <c r="G191" s="26">
        <v>1994</v>
      </c>
      <c r="H191" s="26">
        <v>1995</v>
      </c>
      <c r="I191" s="26">
        <v>1996</v>
      </c>
      <c r="J191" s="26">
        <v>1997</v>
      </c>
      <c r="K191" s="26">
        <v>1998</v>
      </c>
      <c r="L191" s="26">
        <v>1999</v>
      </c>
      <c r="M191" s="26">
        <v>2000</v>
      </c>
      <c r="N191" s="26">
        <v>2001</v>
      </c>
      <c r="O191" s="26">
        <v>2002</v>
      </c>
      <c r="P191" s="26">
        <v>2003</v>
      </c>
      <c r="Q191" s="26">
        <v>2004</v>
      </c>
      <c r="R191" s="26">
        <v>2005</v>
      </c>
      <c r="S191" s="26">
        <v>2006</v>
      </c>
      <c r="T191" s="26">
        <v>2007</v>
      </c>
      <c r="U191" s="26">
        <v>2008</v>
      </c>
      <c r="V191" s="26">
        <v>2009</v>
      </c>
      <c r="W191" s="26">
        <v>2010</v>
      </c>
      <c r="X191" s="26">
        <v>2011</v>
      </c>
      <c r="Y191" s="26">
        <v>2012</v>
      </c>
      <c r="Z191" s="26">
        <v>2013</v>
      </c>
      <c r="AA191" s="26">
        <v>2014</v>
      </c>
      <c r="AB191" s="26">
        <v>2015</v>
      </c>
      <c r="AC191" s="26">
        <v>2016</v>
      </c>
      <c r="AD191" s="26">
        <v>2017</v>
      </c>
      <c r="AE191" s="26">
        <v>2018</v>
      </c>
      <c r="AF191" s="26">
        <v>2019</v>
      </c>
      <c r="AG191" s="23" t="s">
        <v>108</v>
      </c>
      <c r="AH191" s="23" t="s">
        <v>107</v>
      </c>
    </row>
    <row r="192" spans="1:34" ht="18" customHeight="1" x14ac:dyDescent="0.25">
      <c r="A192" s="25" t="s">
        <v>99</v>
      </c>
      <c r="C192" s="24" t="s">
        <v>94</v>
      </c>
      <c r="D192" s="24" t="s">
        <v>94</v>
      </c>
      <c r="E192" s="24" t="s">
        <v>94</v>
      </c>
      <c r="F192" s="24" t="s">
        <v>94</v>
      </c>
      <c r="G192" s="24" t="s">
        <v>94</v>
      </c>
      <c r="H192" s="24" t="s">
        <v>94</v>
      </c>
      <c r="I192" s="24" t="s">
        <v>94</v>
      </c>
      <c r="J192" s="24" t="s">
        <v>94</v>
      </c>
      <c r="K192" s="24" t="s">
        <v>94</v>
      </c>
      <c r="L192" s="24" t="s">
        <v>94</v>
      </c>
      <c r="M192" s="24" t="s">
        <v>94</v>
      </c>
      <c r="N192" s="24" t="s">
        <v>94</v>
      </c>
      <c r="O192" s="24" t="s">
        <v>94</v>
      </c>
      <c r="P192" s="24" t="s">
        <v>94</v>
      </c>
      <c r="Q192" s="24" t="s">
        <v>94</v>
      </c>
      <c r="R192" s="24" t="s">
        <v>94</v>
      </c>
      <c r="S192" s="24" t="s">
        <v>94</v>
      </c>
      <c r="T192" s="24" t="s">
        <v>94</v>
      </c>
      <c r="U192" s="24" t="s">
        <v>94</v>
      </c>
      <c r="V192" s="24" t="s">
        <v>94</v>
      </c>
      <c r="W192" s="24" t="s">
        <v>94</v>
      </c>
      <c r="X192" s="24" t="s">
        <v>94</v>
      </c>
      <c r="Y192" s="24" t="s">
        <v>94</v>
      </c>
      <c r="Z192" s="24" t="s">
        <v>94</v>
      </c>
      <c r="AA192" s="24" t="s">
        <v>94</v>
      </c>
      <c r="AB192" s="24" t="s">
        <v>94</v>
      </c>
      <c r="AC192" s="24" t="s">
        <v>94</v>
      </c>
      <c r="AD192" s="24" t="s">
        <v>94</v>
      </c>
      <c r="AE192" s="24" t="s">
        <v>94</v>
      </c>
      <c r="AF192" s="24" t="s">
        <v>94</v>
      </c>
    </row>
    <row r="193" spans="1:34" ht="18" customHeight="1" x14ac:dyDescent="0.25">
      <c r="A193" s="25" t="s">
        <v>95</v>
      </c>
      <c r="C193" s="24" t="s">
        <v>94</v>
      </c>
      <c r="D193" s="24" t="s">
        <v>94</v>
      </c>
      <c r="E193" s="24" t="s">
        <v>94</v>
      </c>
      <c r="F193" s="24" t="s">
        <v>94</v>
      </c>
      <c r="G193" s="24" t="s">
        <v>94</v>
      </c>
      <c r="H193" s="24" t="s">
        <v>94</v>
      </c>
      <c r="I193" s="24" t="s">
        <v>94</v>
      </c>
      <c r="J193" s="24" t="s">
        <v>94</v>
      </c>
      <c r="K193" s="24" t="s">
        <v>94</v>
      </c>
      <c r="L193" s="24" t="s">
        <v>94</v>
      </c>
      <c r="M193" s="24" t="s">
        <v>94</v>
      </c>
      <c r="N193" s="24" t="s">
        <v>94</v>
      </c>
      <c r="O193" s="24" t="s">
        <v>94</v>
      </c>
      <c r="P193" s="24" t="s">
        <v>94</v>
      </c>
      <c r="Q193" s="24" t="s">
        <v>94</v>
      </c>
      <c r="R193" s="24" t="s">
        <v>94</v>
      </c>
      <c r="S193" s="24" t="s">
        <v>94</v>
      </c>
      <c r="T193" s="24" t="s">
        <v>94</v>
      </c>
      <c r="U193" s="24" t="s">
        <v>94</v>
      </c>
      <c r="V193" s="24" t="s">
        <v>94</v>
      </c>
      <c r="W193" s="24" t="s">
        <v>94</v>
      </c>
      <c r="X193" s="24" t="s">
        <v>94</v>
      </c>
      <c r="Y193" s="24" t="s">
        <v>94</v>
      </c>
      <c r="Z193" s="24" t="s">
        <v>94</v>
      </c>
      <c r="AA193" s="24" t="s">
        <v>94</v>
      </c>
      <c r="AB193" s="24" t="s">
        <v>94</v>
      </c>
      <c r="AC193" s="24" t="s">
        <v>94</v>
      </c>
      <c r="AD193" s="24" t="s">
        <v>94</v>
      </c>
      <c r="AE193" s="24" t="s">
        <v>94</v>
      </c>
      <c r="AF193" s="24" t="s">
        <v>94</v>
      </c>
    </row>
    <row r="194" spans="1:34" ht="18" customHeight="1" x14ac:dyDescent="0.25">
      <c r="A194" s="25" t="s">
        <v>105</v>
      </c>
      <c r="C194" s="24" t="s">
        <v>94</v>
      </c>
      <c r="D194" s="24" t="s">
        <v>94</v>
      </c>
      <c r="E194" s="24" t="s">
        <v>94</v>
      </c>
      <c r="F194" s="24" t="s">
        <v>94</v>
      </c>
      <c r="G194" s="24" t="s">
        <v>94</v>
      </c>
      <c r="H194" s="24" t="s">
        <v>94</v>
      </c>
      <c r="I194" s="24" t="s">
        <v>94</v>
      </c>
      <c r="J194" s="24" t="s">
        <v>94</v>
      </c>
      <c r="K194" s="24" t="s">
        <v>94</v>
      </c>
      <c r="L194" s="24" t="s">
        <v>94</v>
      </c>
      <c r="M194" s="24" t="s">
        <v>94</v>
      </c>
      <c r="N194" s="24" t="s">
        <v>94</v>
      </c>
      <c r="O194" s="24" t="s">
        <v>94</v>
      </c>
      <c r="P194" s="24" t="s">
        <v>94</v>
      </c>
      <c r="Q194" s="24" t="s">
        <v>94</v>
      </c>
      <c r="R194" s="24" t="s">
        <v>94</v>
      </c>
      <c r="S194" s="24" t="s">
        <v>94</v>
      </c>
      <c r="T194" s="24" t="s">
        <v>94</v>
      </c>
      <c r="U194" s="24" t="s">
        <v>94</v>
      </c>
      <c r="V194" s="24" t="s">
        <v>94</v>
      </c>
      <c r="W194" s="24" t="s">
        <v>94</v>
      </c>
      <c r="X194" s="24" t="s">
        <v>94</v>
      </c>
      <c r="Y194" s="24" t="s">
        <v>94</v>
      </c>
      <c r="Z194" s="24" t="s">
        <v>94</v>
      </c>
      <c r="AA194" s="24" t="s">
        <v>94</v>
      </c>
      <c r="AB194" s="24" t="s">
        <v>94</v>
      </c>
      <c r="AC194" s="24" t="s">
        <v>94</v>
      </c>
      <c r="AD194" s="24" t="s">
        <v>94</v>
      </c>
      <c r="AE194" s="24" t="s">
        <v>94</v>
      </c>
      <c r="AF194" s="24" t="s">
        <v>94</v>
      </c>
    </row>
    <row r="195" spans="1:34" ht="18" customHeight="1" x14ac:dyDescent="0.25">
      <c r="A195" s="25" t="s">
        <v>97</v>
      </c>
      <c r="C195" s="24" t="s">
        <v>94</v>
      </c>
      <c r="D195" s="24" t="s">
        <v>94</v>
      </c>
      <c r="E195" s="24" t="s">
        <v>94</v>
      </c>
      <c r="F195" s="24" t="s">
        <v>94</v>
      </c>
      <c r="G195" s="24" t="s">
        <v>94</v>
      </c>
      <c r="H195" s="24" t="s">
        <v>94</v>
      </c>
      <c r="I195" s="24" t="s">
        <v>94</v>
      </c>
      <c r="J195" s="24" t="s">
        <v>94</v>
      </c>
      <c r="K195" s="24" t="s">
        <v>94</v>
      </c>
      <c r="L195" s="24" t="s">
        <v>94</v>
      </c>
      <c r="M195" s="24" t="s">
        <v>94</v>
      </c>
      <c r="N195" s="24" t="s">
        <v>94</v>
      </c>
      <c r="O195" s="24" t="s">
        <v>94</v>
      </c>
      <c r="P195" s="24" t="s">
        <v>94</v>
      </c>
      <c r="Q195" s="24" t="s">
        <v>94</v>
      </c>
      <c r="R195" s="24" t="s">
        <v>94</v>
      </c>
      <c r="S195" s="24" t="s">
        <v>94</v>
      </c>
      <c r="T195" s="24" t="s">
        <v>94</v>
      </c>
      <c r="U195" s="24" t="s">
        <v>94</v>
      </c>
      <c r="V195" s="24" t="s">
        <v>94</v>
      </c>
      <c r="W195" s="24" t="s">
        <v>94</v>
      </c>
      <c r="X195" s="24" t="s">
        <v>94</v>
      </c>
      <c r="Y195" s="24" t="s">
        <v>94</v>
      </c>
      <c r="Z195" s="24" t="s">
        <v>94</v>
      </c>
      <c r="AA195" s="24" t="s">
        <v>94</v>
      </c>
      <c r="AB195" s="24" t="s">
        <v>94</v>
      </c>
      <c r="AC195" s="24" t="s">
        <v>94</v>
      </c>
      <c r="AD195" s="24" t="s">
        <v>94</v>
      </c>
      <c r="AE195" s="24" t="s">
        <v>94</v>
      </c>
      <c r="AF195" s="24" t="s">
        <v>94</v>
      </c>
    </row>
    <row r="196" spans="1:34" ht="18" customHeight="1" x14ac:dyDescent="0.25">
      <c r="A196" s="25" t="s">
        <v>103</v>
      </c>
      <c r="C196" s="24" t="s">
        <v>94</v>
      </c>
      <c r="D196" s="24" t="s">
        <v>94</v>
      </c>
      <c r="E196" s="24" t="s">
        <v>94</v>
      </c>
      <c r="F196" s="24" t="s">
        <v>94</v>
      </c>
      <c r="G196" s="24" t="s">
        <v>94</v>
      </c>
      <c r="H196" s="24" t="s">
        <v>94</v>
      </c>
      <c r="I196" s="24" t="s">
        <v>94</v>
      </c>
      <c r="J196" s="24" t="s">
        <v>94</v>
      </c>
      <c r="K196" s="24" t="s">
        <v>94</v>
      </c>
      <c r="L196" s="24" t="s">
        <v>94</v>
      </c>
      <c r="M196" s="24" t="s">
        <v>94</v>
      </c>
      <c r="N196" s="24" t="s">
        <v>94</v>
      </c>
      <c r="O196" s="24" t="s">
        <v>94</v>
      </c>
      <c r="P196" s="24" t="s">
        <v>94</v>
      </c>
      <c r="Q196" s="24" t="s">
        <v>94</v>
      </c>
      <c r="R196" s="24" t="s">
        <v>94</v>
      </c>
      <c r="S196" s="24" t="s">
        <v>94</v>
      </c>
      <c r="T196" s="24" t="s">
        <v>94</v>
      </c>
      <c r="U196" s="24" t="s">
        <v>94</v>
      </c>
      <c r="V196" s="24" t="s">
        <v>94</v>
      </c>
      <c r="W196" s="24" t="s">
        <v>94</v>
      </c>
      <c r="X196" s="24" t="s">
        <v>94</v>
      </c>
      <c r="Y196" s="24" t="s">
        <v>94</v>
      </c>
      <c r="Z196" s="24" t="s">
        <v>94</v>
      </c>
      <c r="AA196" s="24" t="s">
        <v>94</v>
      </c>
      <c r="AB196" s="24" t="s">
        <v>94</v>
      </c>
      <c r="AC196" s="24" t="s">
        <v>94</v>
      </c>
      <c r="AD196" s="24" t="s">
        <v>94</v>
      </c>
      <c r="AE196" s="24" t="s">
        <v>94</v>
      </c>
      <c r="AF196" s="24" t="s">
        <v>94</v>
      </c>
    </row>
    <row r="197" spans="1:34" ht="18" customHeight="1" x14ac:dyDescent="0.25">
      <c r="A197" s="25" t="s">
        <v>101</v>
      </c>
      <c r="C197" s="24" t="s">
        <v>94</v>
      </c>
      <c r="D197" s="24" t="s">
        <v>94</v>
      </c>
      <c r="E197" s="24" t="s">
        <v>94</v>
      </c>
      <c r="F197" s="24" t="s">
        <v>94</v>
      </c>
      <c r="G197" s="24" t="s">
        <v>94</v>
      </c>
      <c r="H197" s="24" t="s">
        <v>94</v>
      </c>
      <c r="I197" s="24" t="s">
        <v>94</v>
      </c>
      <c r="J197" s="24" t="s">
        <v>94</v>
      </c>
      <c r="K197" s="24" t="s">
        <v>94</v>
      </c>
      <c r="L197" s="24" t="s">
        <v>94</v>
      </c>
      <c r="M197" s="24" t="s">
        <v>94</v>
      </c>
      <c r="N197" s="24" t="s">
        <v>94</v>
      </c>
      <c r="O197" s="24" t="s">
        <v>94</v>
      </c>
      <c r="P197" s="24" t="s">
        <v>94</v>
      </c>
      <c r="Q197" s="24" t="s">
        <v>94</v>
      </c>
      <c r="R197" s="24" t="s">
        <v>94</v>
      </c>
      <c r="S197" s="24" t="s">
        <v>94</v>
      </c>
      <c r="T197" s="24" t="s">
        <v>94</v>
      </c>
      <c r="U197" s="24" t="s">
        <v>94</v>
      </c>
      <c r="V197" s="24" t="s">
        <v>94</v>
      </c>
      <c r="W197" s="24" t="s">
        <v>94</v>
      </c>
      <c r="X197" s="24" t="s">
        <v>94</v>
      </c>
      <c r="Y197" s="24" t="s">
        <v>94</v>
      </c>
      <c r="Z197" s="24" t="s">
        <v>94</v>
      </c>
      <c r="AA197" s="24" t="s">
        <v>94</v>
      </c>
      <c r="AB197" s="24" t="s">
        <v>94</v>
      </c>
      <c r="AC197" s="24" t="s">
        <v>94</v>
      </c>
      <c r="AD197" s="24" t="s">
        <v>94</v>
      </c>
      <c r="AE197" s="24" t="s">
        <v>94</v>
      </c>
      <c r="AF197" s="24" t="s">
        <v>94</v>
      </c>
    </row>
    <row r="199" spans="1:34" ht="18" customHeight="1" x14ac:dyDescent="0.25">
      <c r="A199" s="23" t="s">
        <v>156</v>
      </c>
    </row>
    <row r="200" spans="1:34" ht="18" customHeight="1" x14ac:dyDescent="0.25">
      <c r="B200" s="23" t="s">
        <v>109</v>
      </c>
      <c r="C200" s="26">
        <v>1990</v>
      </c>
      <c r="D200" s="26">
        <v>1991</v>
      </c>
      <c r="E200" s="26">
        <v>1992</v>
      </c>
      <c r="F200" s="26">
        <v>1993</v>
      </c>
      <c r="G200" s="26">
        <v>1994</v>
      </c>
      <c r="H200" s="26">
        <v>1995</v>
      </c>
      <c r="I200" s="26">
        <v>1996</v>
      </c>
      <c r="J200" s="26">
        <v>1997</v>
      </c>
      <c r="K200" s="26">
        <v>1998</v>
      </c>
      <c r="L200" s="26">
        <v>1999</v>
      </c>
      <c r="M200" s="26">
        <v>2000</v>
      </c>
      <c r="N200" s="26">
        <v>2001</v>
      </c>
      <c r="O200" s="26">
        <v>2002</v>
      </c>
      <c r="P200" s="26">
        <v>2003</v>
      </c>
      <c r="Q200" s="26">
        <v>2004</v>
      </c>
      <c r="R200" s="26">
        <v>2005</v>
      </c>
      <c r="S200" s="26">
        <v>2006</v>
      </c>
      <c r="T200" s="26">
        <v>2007</v>
      </c>
      <c r="U200" s="26">
        <v>2008</v>
      </c>
      <c r="V200" s="26">
        <v>2009</v>
      </c>
      <c r="W200" s="26">
        <v>2010</v>
      </c>
      <c r="X200" s="26">
        <v>2011</v>
      </c>
      <c r="Y200" s="26">
        <v>2012</v>
      </c>
      <c r="Z200" s="26">
        <v>2013</v>
      </c>
      <c r="AA200" s="26">
        <v>2014</v>
      </c>
      <c r="AB200" s="26">
        <v>2015</v>
      </c>
      <c r="AC200" s="26">
        <v>2016</v>
      </c>
      <c r="AD200" s="26">
        <v>2017</v>
      </c>
      <c r="AE200" s="26">
        <v>2018</v>
      </c>
      <c r="AF200" s="26">
        <v>2019</v>
      </c>
      <c r="AG200" s="23" t="s">
        <v>108</v>
      </c>
      <c r="AH200" s="23" t="s">
        <v>107</v>
      </c>
    </row>
    <row r="201" spans="1:34" ht="18" customHeight="1" x14ac:dyDescent="0.25">
      <c r="A201" s="25" t="s">
        <v>99</v>
      </c>
      <c r="C201" s="24" t="s">
        <v>94</v>
      </c>
      <c r="D201" s="24" t="s">
        <v>94</v>
      </c>
      <c r="E201" s="24" t="s">
        <v>94</v>
      </c>
      <c r="F201" s="24" t="s">
        <v>94</v>
      </c>
      <c r="G201" s="24" t="s">
        <v>94</v>
      </c>
      <c r="H201" s="24" t="s">
        <v>94</v>
      </c>
      <c r="I201" s="24" t="s">
        <v>94</v>
      </c>
      <c r="J201" s="24" t="s">
        <v>94</v>
      </c>
      <c r="K201" s="24" t="s">
        <v>94</v>
      </c>
      <c r="L201" s="24" t="s">
        <v>94</v>
      </c>
      <c r="M201" s="24" t="s">
        <v>94</v>
      </c>
      <c r="N201" s="24" t="s">
        <v>94</v>
      </c>
      <c r="O201" s="24" t="s">
        <v>94</v>
      </c>
      <c r="P201" s="24" t="s">
        <v>94</v>
      </c>
      <c r="Q201" s="24" t="s">
        <v>94</v>
      </c>
      <c r="R201" s="24" t="s">
        <v>94</v>
      </c>
      <c r="S201" s="24" t="s">
        <v>94</v>
      </c>
      <c r="T201" s="24" t="s">
        <v>94</v>
      </c>
      <c r="U201" s="24" t="s">
        <v>94</v>
      </c>
      <c r="V201" s="24" t="s">
        <v>94</v>
      </c>
      <c r="W201" s="24" t="s">
        <v>94</v>
      </c>
      <c r="X201" s="24" t="s">
        <v>94</v>
      </c>
      <c r="Y201" s="24" t="s">
        <v>94</v>
      </c>
      <c r="Z201" s="24" t="s">
        <v>94</v>
      </c>
      <c r="AA201" s="24" t="s">
        <v>94</v>
      </c>
      <c r="AB201" s="24" t="s">
        <v>94</v>
      </c>
      <c r="AC201" s="24" t="s">
        <v>94</v>
      </c>
      <c r="AD201" s="24" t="s">
        <v>94</v>
      </c>
      <c r="AE201" s="24" t="s">
        <v>94</v>
      </c>
      <c r="AF201" s="24" t="s">
        <v>94</v>
      </c>
    </row>
    <row r="202" spans="1:34" ht="18" customHeight="1" x14ac:dyDescent="0.25">
      <c r="A202" s="25" t="s">
        <v>95</v>
      </c>
      <c r="C202" s="24" t="s">
        <v>94</v>
      </c>
      <c r="D202" s="24" t="s">
        <v>94</v>
      </c>
      <c r="E202" s="24" t="s">
        <v>94</v>
      </c>
      <c r="F202" s="24" t="s">
        <v>94</v>
      </c>
      <c r="G202" s="24" t="s">
        <v>94</v>
      </c>
      <c r="H202" s="24" t="s">
        <v>94</v>
      </c>
      <c r="I202" s="24" t="s">
        <v>94</v>
      </c>
      <c r="J202" s="24" t="s">
        <v>94</v>
      </c>
      <c r="K202" s="24" t="s">
        <v>94</v>
      </c>
      <c r="L202" s="24" t="s">
        <v>94</v>
      </c>
      <c r="M202" s="24" t="s">
        <v>94</v>
      </c>
      <c r="N202" s="24" t="s">
        <v>94</v>
      </c>
      <c r="O202" s="24" t="s">
        <v>94</v>
      </c>
      <c r="P202" s="24" t="s">
        <v>94</v>
      </c>
      <c r="Q202" s="24" t="s">
        <v>94</v>
      </c>
      <c r="R202" s="24" t="s">
        <v>94</v>
      </c>
      <c r="S202" s="24" t="s">
        <v>94</v>
      </c>
      <c r="T202" s="24" t="s">
        <v>94</v>
      </c>
      <c r="U202" s="24" t="s">
        <v>94</v>
      </c>
      <c r="V202" s="24" t="s">
        <v>94</v>
      </c>
      <c r="W202" s="24" t="s">
        <v>94</v>
      </c>
      <c r="X202" s="24" t="s">
        <v>94</v>
      </c>
      <c r="Y202" s="24" t="s">
        <v>94</v>
      </c>
      <c r="Z202" s="24" t="s">
        <v>94</v>
      </c>
      <c r="AA202" s="24" t="s">
        <v>94</v>
      </c>
      <c r="AB202" s="24" t="s">
        <v>94</v>
      </c>
      <c r="AC202" s="24" t="s">
        <v>94</v>
      </c>
      <c r="AD202" s="24" t="s">
        <v>94</v>
      </c>
      <c r="AE202" s="24" t="s">
        <v>94</v>
      </c>
      <c r="AF202" s="24" t="s">
        <v>94</v>
      </c>
    </row>
    <row r="203" spans="1:34" ht="18" customHeight="1" x14ac:dyDescent="0.25">
      <c r="A203" s="25" t="s">
        <v>105</v>
      </c>
      <c r="C203" s="24" t="s">
        <v>94</v>
      </c>
      <c r="D203" s="24" t="s">
        <v>94</v>
      </c>
      <c r="E203" s="24" t="s">
        <v>94</v>
      </c>
      <c r="F203" s="24" t="s">
        <v>94</v>
      </c>
      <c r="G203" s="24" t="s">
        <v>94</v>
      </c>
      <c r="H203" s="24" t="s">
        <v>94</v>
      </c>
      <c r="I203" s="24" t="s">
        <v>94</v>
      </c>
      <c r="J203" s="24" t="s">
        <v>94</v>
      </c>
      <c r="K203" s="24" t="s">
        <v>94</v>
      </c>
      <c r="L203" s="24" t="s">
        <v>94</v>
      </c>
      <c r="M203" s="24" t="s">
        <v>94</v>
      </c>
      <c r="N203" s="24" t="s">
        <v>94</v>
      </c>
      <c r="O203" s="24" t="s">
        <v>94</v>
      </c>
      <c r="P203" s="24" t="s">
        <v>94</v>
      </c>
      <c r="Q203" s="24" t="s">
        <v>94</v>
      </c>
      <c r="R203" s="24" t="s">
        <v>94</v>
      </c>
      <c r="S203" s="24" t="s">
        <v>94</v>
      </c>
      <c r="T203" s="24" t="s">
        <v>94</v>
      </c>
      <c r="U203" s="24" t="s">
        <v>94</v>
      </c>
      <c r="V203" s="24" t="s">
        <v>94</v>
      </c>
      <c r="W203" s="24" t="s">
        <v>94</v>
      </c>
      <c r="X203" s="24" t="s">
        <v>94</v>
      </c>
      <c r="Y203" s="24" t="s">
        <v>94</v>
      </c>
      <c r="Z203" s="24" t="s">
        <v>94</v>
      </c>
      <c r="AA203" s="24" t="s">
        <v>94</v>
      </c>
      <c r="AB203" s="24" t="s">
        <v>94</v>
      </c>
      <c r="AC203" s="24" t="s">
        <v>94</v>
      </c>
      <c r="AD203" s="24" t="s">
        <v>94</v>
      </c>
      <c r="AE203" s="24" t="s">
        <v>94</v>
      </c>
      <c r="AF203" s="24" t="s">
        <v>94</v>
      </c>
    </row>
    <row r="204" spans="1:34" ht="18" customHeight="1" x14ac:dyDescent="0.25">
      <c r="A204" s="25" t="s">
        <v>97</v>
      </c>
      <c r="C204" s="24" t="s">
        <v>94</v>
      </c>
      <c r="D204" s="24" t="s">
        <v>94</v>
      </c>
      <c r="E204" s="24" t="s">
        <v>94</v>
      </c>
      <c r="F204" s="24" t="s">
        <v>94</v>
      </c>
      <c r="G204" s="24" t="s">
        <v>94</v>
      </c>
      <c r="H204" s="24" t="s">
        <v>94</v>
      </c>
      <c r="I204" s="24" t="s">
        <v>94</v>
      </c>
      <c r="J204" s="24" t="s">
        <v>94</v>
      </c>
      <c r="K204" s="24" t="s">
        <v>94</v>
      </c>
      <c r="L204" s="24" t="s">
        <v>94</v>
      </c>
      <c r="M204" s="24" t="s">
        <v>94</v>
      </c>
      <c r="N204" s="24" t="s">
        <v>94</v>
      </c>
      <c r="O204" s="24" t="s">
        <v>94</v>
      </c>
      <c r="P204" s="24" t="s">
        <v>94</v>
      </c>
      <c r="Q204" s="24" t="s">
        <v>94</v>
      </c>
      <c r="R204" s="24" t="s">
        <v>94</v>
      </c>
      <c r="S204" s="24" t="s">
        <v>94</v>
      </c>
      <c r="T204" s="24" t="s">
        <v>94</v>
      </c>
      <c r="U204" s="24" t="s">
        <v>94</v>
      </c>
      <c r="V204" s="24" t="s">
        <v>94</v>
      </c>
      <c r="W204" s="24" t="s">
        <v>94</v>
      </c>
      <c r="X204" s="24" t="s">
        <v>94</v>
      </c>
      <c r="Y204" s="24" t="s">
        <v>94</v>
      </c>
      <c r="Z204" s="24" t="s">
        <v>94</v>
      </c>
      <c r="AA204" s="24" t="s">
        <v>94</v>
      </c>
      <c r="AB204" s="24" t="s">
        <v>94</v>
      </c>
      <c r="AC204" s="24" t="s">
        <v>94</v>
      </c>
      <c r="AD204" s="24" t="s">
        <v>94</v>
      </c>
      <c r="AE204" s="24" t="s">
        <v>94</v>
      </c>
      <c r="AF204" s="24" t="s">
        <v>94</v>
      </c>
    </row>
    <row r="205" spans="1:34" ht="18" customHeight="1" x14ac:dyDescent="0.25">
      <c r="A205" s="25" t="s">
        <v>103</v>
      </c>
      <c r="C205" s="24" t="s">
        <v>94</v>
      </c>
      <c r="D205" s="24" t="s">
        <v>94</v>
      </c>
      <c r="E205" s="24" t="s">
        <v>94</v>
      </c>
      <c r="F205" s="24" t="s">
        <v>94</v>
      </c>
      <c r="G205" s="24" t="s">
        <v>94</v>
      </c>
      <c r="H205" s="24" t="s">
        <v>94</v>
      </c>
      <c r="I205" s="24" t="s">
        <v>94</v>
      </c>
      <c r="J205" s="24" t="s">
        <v>94</v>
      </c>
      <c r="K205" s="24" t="s">
        <v>94</v>
      </c>
      <c r="L205" s="24" t="s">
        <v>94</v>
      </c>
      <c r="M205" s="24" t="s">
        <v>94</v>
      </c>
      <c r="N205" s="24" t="s">
        <v>94</v>
      </c>
      <c r="O205" s="24" t="s">
        <v>94</v>
      </c>
      <c r="P205" s="24" t="s">
        <v>94</v>
      </c>
      <c r="Q205" s="24" t="s">
        <v>94</v>
      </c>
      <c r="R205" s="24" t="s">
        <v>94</v>
      </c>
      <c r="S205" s="24" t="s">
        <v>94</v>
      </c>
      <c r="T205" s="24" t="s">
        <v>94</v>
      </c>
      <c r="U205" s="24" t="s">
        <v>94</v>
      </c>
      <c r="V205" s="24" t="s">
        <v>94</v>
      </c>
      <c r="W205" s="24" t="s">
        <v>94</v>
      </c>
      <c r="X205" s="24" t="s">
        <v>94</v>
      </c>
      <c r="Y205" s="24" t="s">
        <v>94</v>
      </c>
      <c r="Z205" s="24" t="s">
        <v>94</v>
      </c>
      <c r="AA205" s="24" t="s">
        <v>94</v>
      </c>
      <c r="AB205" s="24" t="s">
        <v>94</v>
      </c>
      <c r="AC205" s="24" t="s">
        <v>94</v>
      </c>
      <c r="AD205" s="24" t="s">
        <v>94</v>
      </c>
      <c r="AE205" s="24" t="s">
        <v>94</v>
      </c>
      <c r="AF205" s="24" t="s">
        <v>94</v>
      </c>
    </row>
    <row r="206" spans="1:34" ht="18" customHeight="1" x14ac:dyDescent="0.25">
      <c r="A206" s="25" t="s">
        <v>101</v>
      </c>
      <c r="C206" s="24" t="s">
        <v>94</v>
      </c>
      <c r="D206" s="24" t="s">
        <v>94</v>
      </c>
      <c r="E206" s="24" t="s">
        <v>94</v>
      </c>
      <c r="F206" s="24" t="s">
        <v>94</v>
      </c>
      <c r="G206" s="24" t="s">
        <v>94</v>
      </c>
      <c r="H206" s="24" t="s">
        <v>94</v>
      </c>
      <c r="I206" s="24" t="s">
        <v>94</v>
      </c>
      <c r="J206" s="24" t="s">
        <v>94</v>
      </c>
      <c r="K206" s="24" t="s">
        <v>94</v>
      </c>
      <c r="L206" s="24" t="s">
        <v>94</v>
      </c>
      <c r="M206" s="24" t="s">
        <v>94</v>
      </c>
      <c r="N206" s="24" t="s">
        <v>94</v>
      </c>
      <c r="O206" s="24" t="s">
        <v>94</v>
      </c>
      <c r="P206" s="24" t="s">
        <v>94</v>
      </c>
      <c r="Q206" s="24" t="s">
        <v>94</v>
      </c>
      <c r="R206" s="24" t="s">
        <v>94</v>
      </c>
      <c r="S206" s="24" t="s">
        <v>94</v>
      </c>
      <c r="T206" s="24" t="s">
        <v>94</v>
      </c>
      <c r="U206" s="24" t="s">
        <v>94</v>
      </c>
      <c r="V206" s="24" t="s">
        <v>94</v>
      </c>
      <c r="W206" s="24" t="s">
        <v>94</v>
      </c>
      <c r="X206" s="24" t="s">
        <v>94</v>
      </c>
      <c r="Y206" s="24" t="s">
        <v>94</v>
      </c>
      <c r="Z206" s="24" t="s">
        <v>94</v>
      </c>
      <c r="AA206" s="24" t="s">
        <v>94</v>
      </c>
      <c r="AB206" s="24" t="s">
        <v>94</v>
      </c>
      <c r="AC206" s="24" t="s">
        <v>94</v>
      </c>
      <c r="AD206" s="24" t="s">
        <v>94</v>
      </c>
      <c r="AE206" s="24" t="s">
        <v>94</v>
      </c>
      <c r="AF206" s="24" t="s">
        <v>94</v>
      </c>
    </row>
    <row r="208" spans="1:34" ht="18" customHeight="1" x14ac:dyDescent="0.25">
      <c r="A208" s="23" t="s">
        <v>157</v>
      </c>
    </row>
    <row r="209" spans="1:34" ht="18" customHeight="1" x14ac:dyDescent="0.25">
      <c r="B209" s="23" t="s">
        <v>109</v>
      </c>
      <c r="C209" s="26">
        <v>1990</v>
      </c>
      <c r="D209" s="26">
        <v>1991</v>
      </c>
      <c r="E209" s="26">
        <v>1992</v>
      </c>
      <c r="F209" s="26">
        <v>1993</v>
      </c>
      <c r="G209" s="26">
        <v>1994</v>
      </c>
      <c r="H209" s="26">
        <v>1995</v>
      </c>
      <c r="I209" s="26">
        <v>1996</v>
      </c>
      <c r="J209" s="26">
        <v>1997</v>
      </c>
      <c r="K209" s="26">
        <v>1998</v>
      </c>
      <c r="L209" s="26">
        <v>1999</v>
      </c>
      <c r="M209" s="26">
        <v>2000</v>
      </c>
      <c r="N209" s="26">
        <v>2001</v>
      </c>
      <c r="O209" s="26">
        <v>2002</v>
      </c>
      <c r="P209" s="26">
        <v>2003</v>
      </c>
      <c r="Q209" s="26">
        <v>2004</v>
      </c>
      <c r="R209" s="26">
        <v>2005</v>
      </c>
      <c r="S209" s="26">
        <v>2006</v>
      </c>
      <c r="T209" s="26">
        <v>2007</v>
      </c>
      <c r="U209" s="26">
        <v>2008</v>
      </c>
      <c r="V209" s="26">
        <v>2009</v>
      </c>
      <c r="W209" s="26">
        <v>2010</v>
      </c>
      <c r="X209" s="26">
        <v>2011</v>
      </c>
      <c r="Y209" s="26">
        <v>2012</v>
      </c>
      <c r="Z209" s="26">
        <v>2013</v>
      </c>
      <c r="AA209" s="26">
        <v>2014</v>
      </c>
      <c r="AB209" s="26">
        <v>2015</v>
      </c>
      <c r="AC209" s="26">
        <v>2016</v>
      </c>
      <c r="AD209" s="26">
        <v>2017</v>
      </c>
      <c r="AE209" s="26">
        <v>2018</v>
      </c>
      <c r="AF209" s="26">
        <v>2019</v>
      </c>
      <c r="AG209" s="23" t="s">
        <v>108</v>
      </c>
      <c r="AH209" s="23" t="s">
        <v>107</v>
      </c>
    </row>
    <row r="210" spans="1:34" ht="18" customHeight="1" x14ac:dyDescent="0.25">
      <c r="A210" s="25" t="s">
        <v>99</v>
      </c>
      <c r="C210" s="24" t="s">
        <v>94</v>
      </c>
      <c r="D210" s="24" t="s">
        <v>94</v>
      </c>
      <c r="E210" s="24" t="s">
        <v>94</v>
      </c>
      <c r="F210" s="24" t="s">
        <v>94</v>
      </c>
      <c r="G210" s="24" t="s">
        <v>94</v>
      </c>
      <c r="H210" s="24" t="s">
        <v>94</v>
      </c>
      <c r="I210" s="24" t="s">
        <v>94</v>
      </c>
      <c r="J210" s="24" t="s">
        <v>94</v>
      </c>
      <c r="K210" s="24" t="s">
        <v>94</v>
      </c>
      <c r="L210" s="24" t="s">
        <v>94</v>
      </c>
      <c r="M210" s="24" t="s">
        <v>94</v>
      </c>
      <c r="N210" s="24" t="s">
        <v>94</v>
      </c>
      <c r="O210" s="24" t="s">
        <v>94</v>
      </c>
      <c r="P210" s="24" t="s">
        <v>94</v>
      </c>
      <c r="Q210" s="24" t="s">
        <v>94</v>
      </c>
      <c r="R210" s="24" t="s">
        <v>94</v>
      </c>
      <c r="S210" s="24" t="s">
        <v>94</v>
      </c>
      <c r="T210" s="24" t="s">
        <v>94</v>
      </c>
      <c r="U210" s="24" t="s">
        <v>94</v>
      </c>
      <c r="V210" s="24" t="s">
        <v>94</v>
      </c>
      <c r="W210" s="24" t="s">
        <v>94</v>
      </c>
      <c r="X210" s="24" t="s">
        <v>94</v>
      </c>
      <c r="Y210" s="24" t="s">
        <v>94</v>
      </c>
      <c r="Z210" s="24" t="s">
        <v>94</v>
      </c>
      <c r="AA210" s="24" t="s">
        <v>94</v>
      </c>
      <c r="AB210" s="24" t="s">
        <v>94</v>
      </c>
      <c r="AC210" s="24" t="s">
        <v>94</v>
      </c>
      <c r="AD210" s="24" t="s">
        <v>94</v>
      </c>
      <c r="AE210" s="24" t="s">
        <v>94</v>
      </c>
      <c r="AF210" s="24" t="s">
        <v>94</v>
      </c>
    </row>
    <row r="211" spans="1:34" ht="18" customHeight="1" x14ac:dyDescent="0.25">
      <c r="A211" s="25" t="s">
        <v>95</v>
      </c>
      <c r="C211" s="24" t="s">
        <v>94</v>
      </c>
      <c r="D211" s="24" t="s">
        <v>94</v>
      </c>
      <c r="E211" s="24" t="s">
        <v>94</v>
      </c>
      <c r="F211" s="24" t="s">
        <v>94</v>
      </c>
      <c r="G211" s="24" t="s">
        <v>94</v>
      </c>
      <c r="H211" s="24" t="s">
        <v>94</v>
      </c>
      <c r="I211" s="24" t="s">
        <v>94</v>
      </c>
      <c r="J211" s="24" t="s">
        <v>94</v>
      </c>
      <c r="K211" s="24" t="s">
        <v>94</v>
      </c>
      <c r="L211" s="24" t="s">
        <v>94</v>
      </c>
      <c r="M211" s="24" t="s">
        <v>94</v>
      </c>
      <c r="N211" s="24" t="s">
        <v>94</v>
      </c>
      <c r="O211" s="24" t="s">
        <v>94</v>
      </c>
      <c r="P211" s="24" t="s">
        <v>94</v>
      </c>
      <c r="Q211" s="24" t="s">
        <v>94</v>
      </c>
      <c r="R211" s="24" t="s">
        <v>94</v>
      </c>
      <c r="S211" s="24" t="s">
        <v>94</v>
      </c>
      <c r="T211" s="24" t="s">
        <v>94</v>
      </c>
      <c r="U211" s="24" t="s">
        <v>94</v>
      </c>
      <c r="V211" s="24" t="s">
        <v>94</v>
      </c>
      <c r="W211" s="24" t="s">
        <v>94</v>
      </c>
      <c r="X211" s="24" t="s">
        <v>94</v>
      </c>
      <c r="Y211" s="24" t="s">
        <v>94</v>
      </c>
      <c r="Z211" s="24" t="s">
        <v>94</v>
      </c>
      <c r="AA211" s="24" t="s">
        <v>94</v>
      </c>
      <c r="AB211" s="24" t="s">
        <v>94</v>
      </c>
      <c r="AC211" s="24" t="s">
        <v>94</v>
      </c>
      <c r="AD211" s="24" t="s">
        <v>94</v>
      </c>
      <c r="AE211" s="24" t="s">
        <v>94</v>
      </c>
      <c r="AF211" s="24" t="s">
        <v>94</v>
      </c>
    </row>
    <row r="212" spans="1:34" ht="18" customHeight="1" x14ac:dyDescent="0.25">
      <c r="A212" s="25" t="s">
        <v>105</v>
      </c>
      <c r="C212" s="24" t="s">
        <v>94</v>
      </c>
      <c r="D212" s="24" t="s">
        <v>94</v>
      </c>
      <c r="E212" s="24" t="s">
        <v>94</v>
      </c>
      <c r="F212" s="24" t="s">
        <v>94</v>
      </c>
      <c r="G212" s="24" t="s">
        <v>94</v>
      </c>
      <c r="H212" s="24" t="s">
        <v>94</v>
      </c>
      <c r="I212" s="24" t="s">
        <v>94</v>
      </c>
      <c r="J212" s="24" t="s">
        <v>94</v>
      </c>
      <c r="K212" s="24" t="s">
        <v>94</v>
      </c>
      <c r="L212" s="24" t="s">
        <v>94</v>
      </c>
      <c r="M212" s="24" t="s">
        <v>94</v>
      </c>
      <c r="N212" s="24" t="s">
        <v>94</v>
      </c>
      <c r="O212" s="24" t="s">
        <v>94</v>
      </c>
      <c r="P212" s="24" t="s">
        <v>94</v>
      </c>
      <c r="Q212" s="24" t="s">
        <v>94</v>
      </c>
      <c r="R212" s="24" t="s">
        <v>94</v>
      </c>
      <c r="S212" s="24" t="s">
        <v>94</v>
      </c>
      <c r="T212" s="24" t="s">
        <v>94</v>
      </c>
      <c r="U212" s="24" t="s">
        <v>94</v>
      </c>
      <c r="V212" s="24" t="s">
        <v>94</v>
      </c>
      <c r="W212" s="24" t="s">
        <v>94</v>
      </c>
      <c r="X212" s="24" t="s">
        <v>94</v>
      </c>
      <c r="Y212" s="24" t="s">
        <v>94</v>
      </c>
      <c r="Z212" s="24" t="s">
        <v>94</v>
      </c>
      <c r="AA212" s="24" t="s">
        <v>94</v>
      </c>
      <c r="AB212" s="24" t="s">
        <v>94</v>
      </c>
      <c r="AC212" s="24" t="s">
        <v>94</v>
      </c>
      <c r="AD212" s="24" t="s">
        <v>94</v>
      </c>
      <c r="AE212" s="24" t="s">
        <v>94</v>
      </c>
      <c r="AF212" s="24" t="s">
        <v>94</v>
      </c>
    </row>
    <row r="213" spans="1:34" ht="18" customHeight="1" x14ac:dyDescent="0.25">
      <c r="A213" s="25" t="s">
        <v>97</v>
      </c>
      <c r="C213" s="24" t="s">
        <v>94</v>
      </c>
      <c r="D213" s="24" t="s">
        <v>94</v>
      </c>
      <c r="E213" s="24" t="s">
        <v>94</v>
      </c>
      <c r="F213" s="24" t="s">
        <v>94</v>
      </c>
      <c r="G213" s="24" t="s">
        <v>94</v>
      </c>
      <c r="H213" s="24" t="s">
        <v>94</v>
      </c>
      <c r="I213" s="24" t="s">
        <v>94</v>
      </c>
      <c r="J213" s="24" t="s">
        <v>94</v>
      </c>
      <c r="K213" s="24" t="s">
        <v>94</v>
      </c>
      <c r="L213" s="24" t="s">
        <v>94</v>
      </c>
      <c r="M213" s="24" t="s">
        <v>94</v>
      </c>
      <c r="N213" s="24" t="s">
        <v>94</v>
      </c>
      <c r="O213" s="24" t="s">
        <v>94</v>
      </c>
      <c r="P213" s="24" t="s">
        <v>94</v>
      </c>
      <c r="Q213" s="24" t="s">
        <v>94</v>
      </c>
      <c r="R213" s="24" t="s">
        <v>94</v>
      </c>
      <c r="S213" s="24" t="s">
        <v>94</v>
      </c>
      <c r="T213" s="24" t="s">
        <v>94</v>
      </c>
      <c r="U213" s="24" t="s">
        <v>94</v>
      </c>
      <c r="V213" s="24" t="s">
        <v>94</v>
      </c>
      <c r="W213" s="24" t="s">
        <v>94</v>
      </c>
      <c r="X213" s="24" t="s">
        <v>94</v>
      </c>
      <c r="Y213" s="24" t="s">
        <v>94</v>
      </c>
      <c r="Z213" s="24" t="s">
        <v>94</v>
      </c>
      <c r="AA213" s="24" t="s">
        <v>94</v>
      </c>
      <c r="AB213" s="24" t="s">
        <v>94</v>
      </c>
      <c r="AC213" s="24" t="s">
        <v>94</v>
      </c>
      <c r="AD213" s="24" t="s">
        <v>94</v>
      </c>
      <c r="AE213" s="24" t="s">
        <v>94</v>
      </c>
      <c r="AF213" s="24" t="s">
        <v>94</v>
      </c>
    </row>
    <row r="214" spans="1:34" ht="18" customHeight="1" x14ac:dyDescent="0.25">
      <c r="A214" s="25" t="s">
        <v>103</v>
      </c>
      <c r="C214" s="24" t="s">
        <v>94</v>
      </c>
      <c r="D214" s="24" t="s">
        <v>94</v>
      </c>
      <c r="E214" s="24" t="s">
        <v>94</v>
      </c>
      <c r="F214" s="24" t="s">
        <v>94</v>
      </c>
      <c r="G214" s="24" t="s">
        <v>94</v>
      </c>
      <c r="H214" s="24" t="s">
        <v>94</v>
      </c>
      <c r="I214" s="24" t="s">
        <v>94</v>
      </c>
      <c r="J214" s="24" t="s">
        <v>94</v>
      </c>
      <c r="K214" s="24" t="s">
        <v>94</v>
      </c>
      <c r="L214" s="24" t="s">
        <v>94</v>
      </c>
      <c r="M214" s="24" t="s">
        <v>94</v>
      </c>
      <c r="N214" s="24" t="s">
        <v>94</v>
      </c>
      <c r="O214" s="24" t="s">
        <v>94</v>
      </c>
      <c r="P214" s="24" t="s">
        <v>94</v>
      </c>
      <c r="Q214" s="24" t="s">
        <v>94</v>
      </c>
      <c r="R214" s="24" t="s">
        <v>94</v>
      </c>
      <c r="S214" s="24" t="s">
        <v>94</v>
      </c>
      <c r="T214" s="24" t="s">
        <v>94</v>
      </c>
      <c r="U214" s="24" t="s">
        <v>94</v>
      </c>
      <c r="V214" s="24" t="s">
        <v>94</v>
      </c>
      <c r="W214" s="24" t="s">
        <v>94</v>
      </c>
      <c r="X214" s="24" t="s">
        <v>94</v>
      </c>
      <c r="Y214" s="24" t="s">
        <v>94</v>
      </c>
      <c r="Z214" s="24" t="s">
        <v>94</v>
      </c>
      <c r="AA214" s="24" t="s">
        <v>94</v>
      </c>
      <c r="AB214" s="24" t="s">
        <v>94</v>
      </c>
      <c r="AC214" s="24" t="s">
        <v>94</v>
      </c>
      <c r="AD214" s="24" t="s">
        <v>94</v>
      </c>
      <c r="AE214" s="24" t="s">
        <v>94</v>
      </c>
      <c r="AF214" s="24" t="s">
        <v>94</v>
      </c>
    </row>
    <row r="215" spans="1:34" ht="18" customHeight="1" x14ac:dyDescent="0.25">
      <c r="A215" s="25" t="s">
        <v>101</v>
      </c>
      <c r="C215" s="24" t="s">
        <v>94</v>
      </c>
      <c r="D215" s="24" t="s">
        <v>94</v>
      </c>
      <c r="E215" s="24" t="s">
        <v>94</v>
      </c>
      <c r="F215" s="24" t="s">
        <v>94</v>
      </c>
      <c r="G215" s="24" t="s">
        <v>94</v>
      </c>
      <c r="H215" s="24" t="s">
        <v>94</v>
      </c>
      <c r="I215" s="24" t="s">
        <v>94</v>
      </c>
      <c r="J215" s="24" t="s">
        <v>94</v>
      </c>
      <c r="K215" s="24" t="s">
        <v>94</v>
      </c>
      <c r="L215" s="24" t="s">
        <v>94</v>
      </c>
      <c r="M215" s="24" t="s">
        <v>94</v>
      </c>
      <c r="N215" s="24" t="s">
        <v>94</v>
      </c>
      <c r="O215" s="24" t="s">
        <v>94</v>
      </c>
      <c r="P215" s="24" t="s">
        <v>94</v>
      </c>
      <c r="Q215" s="24" t="s">
        <v>94</v>
      </c>
      <c r="R215" s="24" t="s">
        <v>94</v>
      </c>
      <c r="S215" s="24" t="s">
        <v>94</v>
      </c>
      <c r="T215" s="24" t="s">
        <v>94</v>
      </c>
      <c r="U215" s="24" t="s">
        <v>94</v>
      </c>
      <c r="V215" s="24" t="s">
        <v>94</v>
      </c>
      <c r="W215" s="24" t="s">
        <v>94</v>
      </c>
      <c r="X215" s="24" t="s">
        <v>94</v>
      </c>
      <c r="Y215" s="24" t="s">
        <v>94</v>
      </c>
      <c r="Z215" s="24" t="s">
        <v>94</v>
      </c>
      <c r="AA215" s="24" t="s">
        <v>94</v>
      </c>
      <c r="AB215" s="24" t="s">
        <v>94</v>
      </c>
      <c r="AC215" s="24" t="s">
        <v>94</v>
      </c>
      <c r="AD215" s="24" t="s">
        <v>94</v>
      </c>
      <c r="AE215" s="24" t="s">
        <v>94</v>
      </c>
      <c r="AF215" s="24" t="s">
        <v>94</v>
      </c>
    </row>
    <row r="217" spans="1:34" ht="18" customHeight="1" x14ac:dyDescent="0.25">
      <c r="A217" s="23" t="s">
        <v>158</v>
      </c>
    </row>
    <row r="218" spans="1:34" ht="18" customHeight="1" x14ac:dyDescent="0.25">
      <c r="B218" s="23" t="s">
        <v>109</v>
      </c>
      <c r="C218" s="26">
        <v>1990</v>
      </c>
      <c r="D218" s="26">
        <v>1991</v>
      </c>
      <c r="E218" s="26">
        <v>1992</v>
      </c>
      <c r="F218" s="26">
        <v>1993</v>
      </c>
      <c r="G218" s="26">
        <v>1994</v>
      </c>
      <c r="H218" s="26">
        <v>1995</v>
      </c>
      <c r="I218" s="26">
        <v>1996</v>
      </c>
      <c r="J218" s="26">
        <v>1997</v>
      </c>
      <c r="K218" s="26">
        <v>1998</v>
      </c>
      <c r="L218" s="26">
        <v>1999</v>
      </c>
      <c r="M218" s="26">
        <v>2000</v>
      </c>
      <c r="N218" s="26">
        <v>2001</v>
      </c>
      <c r="O218" s="26">
        <v>2002</v>
      </c>
      <c r="P218" s="26">
        <v>2003</v>
      </c>
      <c r="Q218" s="26">
        <v>2004</v>
      </c>
      <c r="R218" s="26">
        <v>2005</v>
      </c>
      <c r="S218" s="26">
        <v>2006</v>
      </c>
      <c r="T218" s="26">
        <v>2007</v>
      </c>
      <c r="U218" s="26">
        <v>2008</v>
      </c>
      <c r="V218" s="26">
        <v>2009</v>
      </c>
      <c r="W218" s="26">
        <v>2010</v>
      </c>
      <c r="X218" s="26">
        <v>2011</v>
      </c>
      <c r="Y218" s="26">
        <v>2012</v>
      </c>
      <c r="Z218" s="26">
        <v>2013</v>
      </c>
      <c r="AA218" s="26">
        <v>2014</v>
      </c>
      <c r="AB218" s="26">
        <v>2015</v>
      </c>
      <c r="AC218" s="26">
        <v>2016</v>
      </c>
      <c r="AD218" s="26">
        <v>2017</v>
      </c>
      <c r="AE218" s="26">
        <v>2018</v>
      </c>
      <c r="AF218" s="26">
        <v>2019</v>
      </c>
      <c r="AG218" s="23" t="s">
        <v>108</v>
      </c>
      <c r="AH218" s="23" t="s">
        <v>107</v>
      </c>
    </row>
    <row r="219" spans="1:34" ht="18" customHeight="1" x14ac:dyDescent="0.25">
      <c r="A219" s="25" t="s">
        <v>99</v>
      </c>
      <c r="B219" s="23" t="s">
        <v>134</v>
      </c>
      <c r="C219" s="24">
        <v>6.1348000000000003</v>
      </c>
      <c r="D219" s="24">
        <v>5.9997999999999996</v>
      </c>
      <c r="E219" s="24">
        <v>6.0575999999999999</v>
      </c>
      <c r="F219" s="24">
        <v>6.3003</v>
      </c>
      <c r="G219" s="24">
        <v>6.3113999999999999</v>
      </c>
      <c r="H219" s="24">
        <v>6.2827999999999999</v>
      </c>
      <c r="I219" s="24">
        <v>6.8874000000000004</v>
      </c>
      <c r="J219" s="24">
        <v>6.7549000000000001</v>
      </c>
      <c r="K219" s="24">
        <v>6.7079000000000004</v>
      </c>
      <c r="L219" s="24">
        <v>6.9107000000000003</v>
      </c>
      <c r="M219" s="24">
        <v>7.2351999999999999</v>
      </c>
      <c r="N219" s="24">
        <v>7.3285</v>
      </c>
      <c r="O219" s="24">
        <v>7.2016</v>
      </c>
      <c r="P219" s="24">
        <v>7.4843999999999999</v>
      </c>
      <c r="Q219" s="24">
        <v>7.6083999999999996</v>
      </c>
      <c r="R219" s="24">
        <v>7.0540000000000003</v>
      </c>
      <c r="S219" s="24">
        <v>7.0221</v>
      </c>
      <c r="T219" s="24">
        <v>6.9348999999999998</v>
      </c>
      <c r="U219" s="24">
        <v>6.6619000000000002</v>
      </c>
      <c r="V219" s="24">
        <v>6.0422000000000002</v>
      </c>
      <c r="W219" s="24">
        <v>6.1159999999999997</v>
      </c>
      <c r="X219" s="24">
        <v>6.9176000000000002</v>
      </c>
      <c r="Y219" s="24">
        <v>7.1696999999999997</v>
      </c>
      <c r="Z219" s="24">
        <v>7.1051000000000002</v>
      </c>
      <c r="AA219" s="24">
        <v>7.0323000000000002</v>
      </c>
      <c r="AB219" s="24">
        <v>7.3159999999999998</v>
      </c>
      <c r="AC219" s="24">
        <v>7.4028999999999998</v>
      </c>
      <c r="AD219" s="24">
        <v>6.9580000000000002</v>
      </c>
      <c r="AE219" s="24">
        <v>7.0938999999999997</v>
      </c>
      <c r="AF219" s="24" t="s">
        <v>94</v>
      </c>
      <c r="AG219" s="23" t="s">
        <v>116</v>
      </c>
    </row>
    <row r="220" spans="1:34" ht="18" customHeight="1" x14ac:dyDescent="0.25">
      <c r="A220" s="25" t="s">
        <v>95</v>
      </c>
      <c r="B220" s="23" t="s">
        <v>134</v>
      </c>
      <c r="C220" s="24" t="s">
        <v>94</v>
      </c>
      <c r="D220" s="24" t="s">
        <v>94</v>
      </c>
      <c r="E220" s="24" t="s">
        <v>94</v>
      </c>
      <c r="F220" s="24">
        <v>12.214600000000001</v>
      </c>
      <c r="G220" s="24">
        <v>12.6305</v>
      </c>
      <c r="H220" s="24">
        <v>13.1234</v>
      </c>
      <c r="I220" s="24">
        <v>13.8773</v>
      </c>
      <c r="J220" s="24">
        <v>12.3483</v>
      </c>
      <c r="K220" s="24">
        <v>13.4595</v>
      </c>
      <c r="L220" s="24">
        <v>12.5594</v>
      </c>
      <c r="M220" s="24">
        <v>6.8235999999999999</v>
      </c>
      <c r="N220" s="24">
        <v>7.7228000000000003</v>
      </c>
      <c r="O220" s="24">
        <v>6.9188999999999998</v>
      </c>
      <c r="P220" s="24">
        <v>6.9206000000000003</v>
      </c>
      <c r="Q220" s="24">
        <v>6.8872</v>
      </c>
      <c r="R220" s="24">
        <v>6.8898999999999999</v>
      </c>
      <c r="S220" s="24">
        <v>6.6887999999999996</v>
      </c>
      <c r="T220" s="24">
        <v>6.1718000000000002</v>
      </c>
      <c r="U220" s="24">
        <v>5.9397000000000002</v>
      </c>
      <c r="V220" s="24">
        <v>6.1368999999999998</v>
      </c>
      <c r="W220" s="24">
        <v>6.4884000000000004</v>
      </c>
      <c r="X220" s="24">
        <v>5.8213999999999997</v>
      </c>
      <c r="Y220" s="24">
        <v>5.8837999999999999</v>
      </c>
      <c r="Z220" s="24">
        <v>6.4097</v>
      </c>
      <c r="AA220" s="24">
        <v>6.2257999999999996</v>
      </c>
      <c r="AB220" s="24">
        <v>6.2237</v>
      </c>
      <c r="AC220" s="24">
        <v>6.7054999999999998</v>
      </c>
      <c r="AD220" s="24">
        <v>7.0683999999999996</v>
      </c>
      <c r="AE220" s="24">
        <v>6.9573999999999998</v>
      </c>
      <c r="AF220" s="24" t="s">
        <v>94</v>
      </c>
      <c r="AG220" s="23" t="s">
        <v>116</v>
      </c>
    </row>
    <row r="221" spans="1:34" ht="18" customHeight="1" x14ac:dyDescent="0.25">
      <c r="A221" s="25" t="s">
        <v>105</v>
      </c>
      <c r="B221" s="23" t="s">
        <v>134</v>
      </c>
      <c r="C221" s="24" t="s">
        <v>94</v>
      </c>
      <c r="D221" s="24" t="s">
        <v>94</v>
      </c>
      <c r="E221" s="24" t="s">
        <v>94</v>
      </c>
      <c r="F221" s="24">
        <v>1.6456999999999999</v>
      </c>
      <c r="G221" s="24">
        <v>1.839</v>
      </c>
      <c r="H221" s="24">
        <v>1.6563000000000001</v>
      </c>
      <c r="I221" s="24">
        <v>1.7828999999999999</v>
      </c>
      <c r="J221" s="24">
        <v>1.7977000000000001</v>
      </c>
      <c r="K221" s="24">
        <v>1.9802</v>
      </c>
      <c r="L221" s="24">
        <v>1.9516</v>
      </c>
      <c r="M221" s="24">
        <v>2.0447000000000002</v>
      </c>
      <c r="N221" s="24">
        <v>2.0720000000000001</v>
      </c>
      <c r="O221" s="24">
        <v>2.1448999999999998</v>
      </c>
      <c r="P221" s="24">
        <v>2.1076999999999999</v>
      </c>
      <c r="Q221" s="24">
        <v>2.1707000000000001</v>
      </c>
      <c r="R221" s="24">
        <v>2.0047000000000001</v>
      </c>
      <c r="S221" s="24">
        <v>1.9672000000000001</v>
      </c>
      <c r="T221" s="24">
        <v>2.0341</v>
      </c>
      <c r="U221" s="24">
        <v>2.1124999999999998</v>
      </c>
      <c r="V221" s="24">
        <v>2.3109000000000002</v>
      </c>
      <c r="W221" s="24">
        <v>2.3378000000000001</v>
      </c>
      <c r="X221" s="24">
        <v>2.3226</v>
      </c>
      <c r="Y221" s="24">
        <v>2.4451999999999998</v>
      </c>
      <c r="Z221" s="24">
        <v>2.4765000000000001</v>
      </c>
      <c r="AA221" s="24">
        <v>2.3559000000000001</v>
      </c>
      <c r="AB221" s="24">
        <v>2.5651000000000002</v>
      </c>
      <c r="AC221" s="24">
        <v>2.8086000000000002</v>
      </c>
      <c r="AD221" s="24">
        <v>2.7906</v>
      </c>
      <c r="AE221" s="24">
        <v>2.8113999999999999</v>
      </c>
      <c r="AF221" s="24" t="s">
        <v>94</v>
      </c>
      <c r="AG221" s="23" t="s">
        <v>116</v>
      </c>
    </row>
    <row r="222" spans="1:34" ht="18" customHeight="1" x14ac:dyDescent="0.25">
      <c r="A222" s="25" t="s">
        <v>97</v>
      </c>
      <c r="B222" s="23" t="s">
        <v>134</v>
      </c>
      <c r="C222" s="24">
        <v>9.6013000000000002</v>
      </c>
      <c r="D222" s="24">
        <v>11.6233</v>
      </c>
      <c r="E222" s="24">
        <v>10.764699999999999</v>
      </c>
      <c r="F222" s="24">
        <v>9.9558999999999997</v>
      </c>
      <c r="G222" s="24">
        <v>9.0283999999999995</v>
      </c>
      <c r="H222" s="24">
        <v>8.1277000000000008</v>
      </c>
      <c r="I222" s="24">
        <v>7.5393999999999997</v>
      </c>
      <c r="J222" s="24">
        <v>7.7343999999999999</v>
      </c>
      <c r="K222" s="24">
        <v>8.5725999999999996</v>
      </c>
      <c r="L222" s="24">
        <v>7.7877999999999998</v>
      </c>
      <c r="M222" s="24">
        <v>2.581</v>
      </c>
      <c r="N222" s="24">
        <v>2.1915</v>
      </c>
      <c r="O222" s="24">
        <v>2.1972</v>
      </c>
      <c r="P222" s="24">
        <v>2.2818000000000001</v>
      </c>
      <c r="Q222" s="24">
        <v>2.3776000000000002</v>
      </c>
      <c r="R222" s="24">
        <v>1.9938</v>
      </c>
      <c r="S222" s="24">
        <v>1.8774</v>
      </c>
      <c r="T222" s="24">
        <v>1.9346000000000001</v>
      </c>
      <c r="U222" s="24">
        <v>1.4505999999999999</v>
      </c>
      <c r="V222" s="24">
        <v>1.7354000000000001</v>
      </c>
      <c r="W222" s="24">
        <v>1.7783</v>
      </c>
      <c r="X222" s="24">
        <v>2.0482</v>
      </c>
      <c r="Y222" s="24">
        <v>2.1705000000000001</v>
      </c>
      <c r="Z222" s="24">
        <v>2.0905999999999998</v>
      </c>
      <c r="AA222" s="24">
        <v>2.0627</v>
      </c>
      <c r="AB222" s="24">
        <v>2.0390999999999999</v>
      </c>
      <c r="AC222" s="24">
        <v>2.2004999999999999</v>
      </c>
      <c r="AD222" s="24">
        <v>2.3605</v>
      </c>
      <c r="AE222" s="24">
        <v>2.4302000000000001</v>
      </c>
      <c r="AF222" s="24" t="s">
        <v>94</v>
      </c>
      <c r="AG222" s="23" t="s">
        <v>116</v>
      </c>
    </row>
    <row r="223" spans="1:34" ht="18" customHeight="1" x14ac:dyDescent="0.25">
      <c r="A223" s="25" t="s">
        <v>103</v>
      </c>
      <c r="B223" s="23" t="s">
        <v>134</v>
      </c>
      <c r="C223" s="24">
        <v>6.4278000000000004</v>
      </c>
      <c r="D223" s="24">
        <v>5.4718</v>
      </c>
      <c r="E223" s="24">
        <v>5.4337999999999997</v>
      </c>
      <c r="F223" s="24">
        <v>5.8970000000000002</v>
      </c>
      <c r="G223" s="24">
        <v>5.5876000000000001</v>
      </c>
      <c r="H223" s="24">
        <v>5.7815000000000003</v>
      </c>
      <c r="I223" s="24">
        <v>6.4977</v>
      </c>
      <c r="J223" s="24">
        <v>6.3887999999999998</v>
      </c>
      <c r="K223" s="24">
        <v>5.5818000000000003</v>
      </c>
      <c r="L223" s="24">
        <v>5.6837</v>
      </c>
      <c r="M223" s="24">
        <v>6.0629</v>
      </c>
      <c r="N223" s="24">
        <v>5.8672000000000004</v>
      </c>
      <c r="O223" s="24">
        <v>5.5568999999999997</v>
      </c>
      <c r="P223" s="24">
        <v>5.8285999999999998</v>
      </c>
      <c r="Q223" s="24">
        <v>6.1729000000000003</v>
      </c>
      <c r="R223" s="24">
        <v>6.0854999999999997</v>
      </c>
      <c r="S223" s="24">
        <v>5.8689</v>
      </c>
      <c r="T223" s="24">
        <v>5.5251999999999999</v>
      </c>
      <c r="U223" s="24">
        <v>5.4025999999999996</v>
      </c>
      <c r="V223" s="24">
        <v>5.0731000000000002</v>
      </c>
      <c r="W223" s="24">
        <v>5.0419999999999998</v>
      </c>
      <c r="X223" s="24">
        <v>4.6035000000000004</v>
      </c>
      <c r="Y223" s="24">
        <v>5.0427</v>
      </c>
      <c r="Z223" s="24">
        <v>4.7153</v>
      </c>
      <c r="AA223" s="24">
        <v>4.6531000000000002</v>
      </c>
      <c r="AB223" s="24">
        <v>4.6630000000000003</v>
      </c>
      <c r="AC223" s="24">
        <v>5.1700999999999997</v>
      </c>
      <c r="AD223" s="24">
        <v>5.1981000000000002</v>
      </c>
      <c r="AE223" s="24">
        <v>5.2137000000000002</v>
      </c>
      <c r="AF223" s="24" t="s">
        <v>94</v>
      </c>
      <c r="AG223" s="23" t="s">
        <v>116</v>
      </c>
    </row>
    <row r="224" spans="1:34" ht="18" customHeight="1" x14ac:dyDescent="0.25">
      <c r="A224" s="25" t="s">
        <v>101</v>
      </c>
      <c r="B224" s="23" t="s">
        <v>134</v>
      </c>
      <c r="C224" s="24">
        <v>5.7739000000000003</v>
      </c>
      <c r="D224" s="24">
        <v>4.6759000000000004</v>
      </c>
      <c r="E224" s="24">
        <v>5.3209</v>
      </c>
      <c r="F224" s="24">
        <v>5.2853000000000003</v>
      </c>
      <c r="G224" s="24">
        <v>5.1731999999999996</v>
      </c>
      <c r="H224" s="24">
        <v>5.7694999999999999</v>
      </c>
      <c r="I224" s="24">
        <v>5.6893000000000002</v>
      </c>
      <c r="J224" s="24">
        <v>5.1223999999999998</v>
      </c>
      <c r="K224" s="24">
        <v>4.9157999999999999</v>
      </c>
      <c r="L224" s="24">
        <v>5.3731999999999998</v>
      </c>
      <c r="M224" s="24">
        <v>6.3695000000000004</v>
      </c>
      <c r="N224" s="24">
        <v>6.3849999999999998</v>
      </c>
      <c r="O224" s="24">
        <v>6.6670999999999996</v>
      </c>
      <c r="P224" s="24">
        <v>6.4146000000000001</v>
      </c>
      <c r="Q224" s="24">
        <v>6.5335999999999999</v>
      </c>
      <c r="R224" s="24">
        <v>6.7210999999999999</v>
      </c>
      <c r="S224" s="24">
        <v>5.8406000000000002</v>
      </c>
      <c r="T224" s="24">
        <v>7.5949</v>
      </c>
      <c r="U224" s="24">
        <v>7.8929999999999998</v>
      </c>
      <c r="V224" s="24">
        <v>7.4253</v>
      </c>
      <c r="W224" s="24">
        <v>8.0937000000000001</v>
      </c>
      <c r="X224" s="24">
        <v>6.8826000000000001</v>
      </c>
      <c r="Y224" s="24">
        <v>7.3493000000000004</v>
      </c>
      <c r="Z224" s="24">
        <v>7.7958999999999996</v>
      </c>
      <c r="AA224" s="24">
        <v>6.6749000000000001</v>
      </c>
      <c r="AB224" s="24">
        <v>6.7648000000000001</v>
      </c>
      <c r="AC224" s="24">
        <v>7.0225999999999997</v>
      </c>
      <c r="AD224" s="24">
        <v>7.0696000000000003</v>
      </c>
      <c r="AE224" s="24">
        <v>7.1772</v>
      </c>
      <c r="AF224" s="24" t="s">
        <v>94</v>
      </c>
      <c r="AG224" s="23" t="s">
        <v>116</v>
      </c>
    </row>
    <row r="226" spans="1:34" ht="18" customHeight="1" x14ac:dyDescent="0.25">
      <c r="A226" s="23" t="s">
        <v>159</v>
      </c>
    </row>
    <row r="227" spans="1:34" ht="18" customHeight="1" x14ac:dyDescent="0.25">
      <c r="B227" s="23" t="s">
        <v>109</v>
      </c>
      <c r="C227" s="26">
        <v>1990</v>
      </c>
      <c r="D227" s="26">
        <v>1991</v>
      </c>
      <c r="E227" s="26">
        <v>1992</v>
      </c>
      <c r="F227" s="26">
        <v>1993</v>
      </c>
      <c r="G227" s="26">
        <v>1994</v>
      </c>
      <c r="H227" s="26">
        <v>1995</v>
      </c>
      <c r="I227" s="26">
        <v>1996</v>
      </c>
      <c r="J227" s="26">
        <v>1997</v>
      </c>
      <c r="K227" s="26">
        <v>1998</v>
      </c>
      <c r="L227" s="26">
        <v>1999</v>
      </c>
      <c r="M227" s="26">
        <v>2000</v>
      </c>
      <c r="N227" s="26">
        <v>2001</v>
      </c>
      <c r="O227" s="26">
        <v>2002</v>
      </c>
      <c r="P227" s="26">
        <v>2003</v>
      </c>
      <c r="Q227" s="26">
        <v>2004</v>
      </c>
      <c r="R227" s="26">
        <v>2005</v>
      </c>
      <c r="S227" s="26">
        <v>2006</v>
      </c>
      <c r="T227" s="26">
        <v>2007</v>
      </c>
      <c r="U227" s="26">
        <v>2008</v>
      </c>
      <c r="V227" s="26">
        <v>2009</v>
      </c>
      <c r="W227" s="26">
        <v>2010</v>
      </c>
      <c r="X227" s="26">
        <v>2011</v>
      </c>
      <c r="Y227" s="26">
        <v>2012</v>
      </c>
      <c r="Z227" s="26">
        <v>2013</v>
      </c>
      <c r="AA227" s="26">
        <v>2014</v>
      </c>
      <c r="AB227" s="26">
        <v>2015</v>
      </c>
      <c r="AC227" s="26">
        <v>2016</v>
      </c>
      <c r="AD227" s="26">
        <v>2017</v>
      </c>
      <c r="AE227" s="26">
        <v>2018</v>
      </c>
      <c r="AF227" s="26">
        <v>2019</v>
      </c>
      <c r="AG227" s="23" t="s">
        <v>108</v>
      </c>
      <c r="AH227" s="23" t="s">
        <v>107</v>
      </c>
    </row>
    <row r="228" spans="1:34" ht="18" customHeight="1" x14ac:dyDescent="0.25">
      <c r="A228" s="25" t="s">
        <v>99</v>
      </c>
      <c r="B228" s="23" t="s">
        <v>134</v>
      </c>
      <c r="C228" s="24" t="s">
        <v>94</v>
      </c>
      <c r="D228" s="24" t="s">
        <v>94</v>
      </c>
      <c r="E228" s="24" t="s">
        <v>94</v>
      </c>
      <c r="F228" s="24" t="s">
        <v>94</v>
      </c>
      <c r="G228" s="24" t="s">
        <v>94</v>
      </c>
      <c r="H228" s="24" t="s">
        <v>94</v>
      </c>
      <c r="I228" s="24" t="s">
        <v>94</v>
      </c>
      <c r="J228" s="24" t="s">
        <v>94</v>
      </c>
      <c r="K228" s="24" t="s">
        <v>94</v>
      </c>
      <c r="L228" s="24" t="s">
        <v>94</v>
      </c>
      <c r="M228" s="24" t="s">
        <v>94</v>
      </c>
      <c r="N228" s="24" t="s">
        <v>94</v>
      </c>
      <c r="O228" s="24" t="s">
        <v>94</v>
      </c>
      <c r="P228" s="24" t="s">
        <v>94</v>
      </c>
      <c r="Q228" s="24" t="s">
        <v>94</v>
      </c>
      <c r="R228" s="24">
        <v>70.484499999999997</v>
      </c>
      <c r="S228" s="24">
        <v>70.417299999999997</v>
      </c>
      <c r="T228" s="24">
        <v>70.338399999999993</v>
      </c>
      <c r="U228" s="24">
        <v>56.679099999999998</v>
      </c>
      <c r="V228" s="24">
        <v>55.456600000000002</v>
      </c>
      <c r="W228" s="24">
        <v>70.777500000000003</v>
      </c>
      <c r="X228" s="24">
        <v>69.953999999999994</v>
      </c>
      <c r="Y228" s="24">
        <v>70.682699999999997</v>
      </c>
      <c r="Z228" s="24">
        <v>72.0471</v>
      </c>
      <c r="AA228" s="24">
        <v>39.811900000000001</v>
      </c>
      <c r="AB228" s="24">
        <v>37.933900000000001</v>
      </c>
      <c r="AC228" s="24">
        <v>37.982399999999998</v>
      </c>
      <c r="AD228" s="24">
        <v>37.414700000000003</v>
      </c>
      <c r="AE228" s="24">
        <v>37.848700000000001</v>
      </c>
      <c r="AF228" s="24" t="s">
        <v>94</v>
      </c>
      <c r="AG228" s="23" t="s">
        <v>113</v>
      </c>
    </row>
    <row r="229" spans="1:34" ht="18" customHeight="1" x14ac:dyDescent="0.25">
      <c r="A229" s="25" t="s">
        <v>95</v>
      </c>
      <c r="B229" s="23" t="s">
        <v>134</v>
      </c>
      <c r="C229" s="24" t="s">
        <v>94</v>
      </c>
      <c r="D229" s="24" t="s">
        <v>94</v>
      </c>
      <c r="E229" s="24" t="s">
        <v>94</v>
      </c>
      <c r="F229" s="24" t="s">
        <v>94</v>
      </c>
      <c r="G229" s="24" t="s">
        <v>94</v>
      </c>
      <c r="H229" s="24" t="s">
        <v>94</v>
      </c>
      <c r="I229" s="24" t="s">
        <v>94</v>
      </c>
      <c r="J229" s="24" t="s">
        <v>94</v>
      </c>
      <c r="K229" s="24" t="s">
        <v>94</v>
      </c>
      <c r="L229" s="24" t="s">
        <v>94</v>
      </c>
      <c r="M229" s="24" t="s">
        <v>94</v>
      </c>
      <c r="N229" s="24" t="s">
        <v>94</v>
      </c>
      <c r="O229" s="24" t="s">
        <v>94</v>
      </c>
      <c r="P229" s="24" t="s">
        <v>94</v>
      </c>
      <c r="Q229" s="24" t="s">
        <v>94</v>
      </c>
      <c r="R229" s="24">
        <v>19.977599999999999</v>
      </c>
      <c r="S229" s="24">
        <v>20.343</v>
      </c>
      <c r="T229" s="24">
        <v>20.267499999999998</v>
      </c>
      <c r="U229" s="24">
        <v>15.9108</v>
      </c>
      <c r="V229" s="24">
        <v>15.2841</v>
      </c>
      <c r="W229" s="24">
        <v>19.173100000000002</v>
      </c>
      <c r="X229" s="24">
        <v>18.885000000000002</v>
      </c>
      <c r="Y229" s="24">
        <v>19.116099999999999</v>
      </c>
      <c r="Z229" s="24">
        <v>19.5732</v>
      </c>
      <c r="AA229" s="24">
        <v>16.877199999999998</v>
      </c>
      <c r="AB229" s="24">
        <v>34.240900000000003</v>
      </c>
      <c r="AC229" s="24">
        <v>34.887300000000003</v>
      </c>
      <c r="AD229" s="24">
        <v>34.309199999999997</v>
      </c>
      <c r="AE229" s="24">
        <v>35.569499999999998</v>
      </c>
      <c r="AF229" s="24" t="s">
        <v>94</v>
      </c>
      <c r="AG229" s="23" t="s">
        <v>113</v>
      </c>
    </row>
    <row r="230" spans="1:34" ht="18" customHeight="1" x14ac:dyDescent="0.25">
      <c r="A230" s="25" t="s">
        <v>105</v>
      </c>
      <c r="B230" s="23" t="s">
        <v>134</v>
      </c>
      <c r="C230" s="24" t="s">
        <v>94</v>
      </c>
      <c r="D230" s="24" t="s">
        <v>94</v>
      </c>
      <c r="E230" s="24" t="s">
        <v>94</v>
      </c>
      <c r="F230" s="24" t="s">
        <v>94</v>
      </c>
      <c r="G230" s="24" t="s">
        <v>94</v>
      </c>
      <c r="H230" s="24" t="s">
        <v>94</v>
      </c>
      <c r="I230" s="24" t="s">
        <v>94</v>
      </c>
      <c r="J230" s="24" t="s">
        <v>94</v>
      </c>
      <c r="K230" s="24" t="s">
        <v>94</v>
      </c>
      <c r="L230" s="24" t="s">
        <v>94</v>
      </c>
      <c r="M230" s="24" t="s">
        <v>94</v>
      </c>
      <c r="N230" s="24" t="s">
        <v>94</v>
      </c>
      <c r="O230" s="24" t="s">
        <v>94</v>
      </c>
      <c r="P230" s="24" t="s">
        <v>94</v>
      </c>
      <c r="Q230" s="24" t="s">
        <v>94</v>
      </c>
      <c r="R230" s="24">
        <v>28.9666</v>
      </c>
      <c r="S230" s="24">
        <v>30.011900000000001</v>
      </c>
      <c r="T230" s="24">
        <v>29.785599999999999</v>
      </c>
      <c r="U230" s="24">
        <v>22.712299999999999</v>
      </c>
      <c r="V230" s="24">
        <v>21.710899999999999</v>
      </c>
      <c r="W230" s="24">
        <v>28.8734</v>
      </c>
      <c r="X230" s="24">
        <v>28.2988</v>
      </c>
      <c r="Y230" s="24">
        <v>28.857500000000002</v>
      </c>
      <c r="Z230" s="24">
        <v>29.723400000000002</v>
      </c>
      <c r="AA230" s="24">
        <v>24.423100000000002</v>
      </c>
      <c r="AB230" s="24">
        <v>29.416399999999999</v>
      </c>
      <c r="AC230" s="24">
        <v>30.547599999999999</v>
      </c>
      <c r="AD230" s="24">
        <v>30.565999999999999</v>
      </c>
      <c r="AE230" s="24">
        <v>34.506700000000002</v>
      </c>
      <c r="AF230" s="24" t="s">
        <v>94</v>
      </c>
      <c r="AG230" s="23" t="s">
        <v>113</v>
      </c>
    </row>
    <row r="231" spans="1:34" ht="18" customHeight="1" x14ac:dyDescent="0.25">
      <c r="A231" s="25" t="s">
        <v>97</v>
      </c>
      <c r="B231" s="23" t="s">
        <v>134</v>
      </c>
      <c r="C231" s="24" t="s">
        <v>94</v>
      </c>
      <c r="D231" s="24" t="s">
        <v>94</v>
      </c>
      <c r="E231" s="24" t="s">
        <v>94</v>
      </c>
      <c r="F231" s="24" t="s">
        <v>94</v>
      </c>
      <c r="G231" s="24" t="s">
        <v>94</v>
      </c>
      <c r="H231" s="24" t="s">
        <v>94</v>
      </c>
      <c r="I231" s="24" t="s">
        <v>94</v>
      </c>
      <c r="J231" s="24" t="s">
        <v>94</v>
      </c>
      <c r="K231" s="24" t="s">
        <v>94</v>
      </c>
      <c r="L231" s="24" t="s">
        <v>94</v>
      </c>
      <c r="M231" s="24" t="s">
        <v>94</v>
      </c>
      <c r="N231" s="24" t="s">
        <v>94</v>
      </c>
      <c r="O231" s="24" t="s">
        <v>94</v>
      </c>
      <c r="P231" s="24" t="s">
        <v>94</v>
      </c>
      <c r="Q231" s="24" t="s">
        <v>94</v>
      </c>
      <c r="R231" s="24" t="s">
        <v>94</v>
      </c>
      <c r="S231" s="24">
        <v>11.911899999999999</v>
      </c>
      <c r="T231" s="24">
        <v>8.7920999999999996</v>
      </c>
      <c r="U231" s="24">
        <v>17.7501</v>
      </c>
      <c r="V231" s="24">
        <v>15.8888</v>
      </c>
      <c r="W231" s="24">
        <v>20.098099999999999</v>
      </c>
      <c r="X231" s="24">
        <v>19.395299999999999</v>
      </c>
      <c r="Y231" s="24">
        <v>19.5321</v>
      </c>
      <c r="Z231" s="24">
        <v>19.732299999999999</v>
      </c>
      <c r="AA231" s="24">
        <v>17.598600000000001</v>
      </c>
      <c r="AB231" s="24">
        <v>5.3490000000000002</v>
      </c>
      <c r="AC231" s="24">
        <v>5.6513999999999998</v>
      </c>
      <c r="AD231" s="24">
        <v>5.5471000000000004</v>
      </c>
      <c r="AE231" s="24">
        <v>5.7698999999999998</v>
      </c>
      <c r="AF231" s="24" t="s">
        <v>94</v>
      </c>
      <c r="AG231" s="23" t="s">
        <v>113</v>
      </c>
    </row>
    <row r="232" spans="1:34" ht="18" customHeight="1" x14ac:dyDescent="0.25">
      <c r="A232" s="25" t="s">
        <v>103</v>
      </c>
      <c r="B232" s="23" t="s">
        <v>134</v>
      </c>
      <c r="C232" s="24" t="s">
        <v>94</v>
      </c>
      <c r="D232" s="24" t="s">
        <v>94</v>
      </c>
      <c r="E232" s="24" t="s">
        <v>94</v>
      </c>
      <c r="F232" s="24" t="s">
        <v>94</v>
      </c>
      <c r="G232" s="24" t="s">
        <v>94</v>
      </c>
      <c r="H232" s="24" t="s">
        <v>94</v>
      </c>
      <c r="I232" s="24" t="s">
        <v>94</v>
      </c>
      <c r="J232" s="24" t="s">
        <v>94</v>
      </c>
      <c r="K232" s="24" t="s">
        <v>94</v>
      </c>
      <c r="L232" s="24" t="s">
        <v>94</v>
      </c>
      <c r="M232" s="24" t="s">
        <v>94</v>
      </c>
      <c r="N232" s="24" t="s">
        <v>94</v>
      </c>
      <c r="O232" s="24" t="s">
        <v>94</v>
      </c>
      <c r="P232" s="24" t="s">
        <v>94</v>
      </c>
      <c r="Q232" s="24" t="s">
        <v>94</v>
      </c>
      <c r="R232" s="24">
        <v>12.3375</v>
      </c>
      <c r="S232" s="24">
        <v>9.9717000000000002</v>
      </c>
      <c r="T232" s="24">
        <v>9.8859999999999992</v>
      </c>
      <c r="U232" s="24">
        <v>15.4329</v>
      </c>
      <c r="V232" s="24">
        <v>13.820499999999999</v>
      </c>
      <c r="W232" s="24">
        <v>17.8293</v>
      </c>
      <c r="X232" s="24">
        <v>17.060400000000001</v>
      </c>
      <c r="Y232" s="24">
        <v>17.178899999999999</v>
      </c>
      <c r="Z232" s="24">
        <v>17.5563</v>
      </c>
      <c r="AA232" s="24">
        <v>13.9657</v>
      </c>
      <c r="AB232" s="24">
        <v>25.707799999999999</v>
      </c>
      <c r="AC232" s="24">
        <v>26.591699999999999</v>
      </c>
      <c r="AD232" s="24">
        <v>25.790099999999999</v>
      </c>
      <c r="AE232" s="24">
        <v>26.300899999999999</v>
      </c>
      <c r="AF232" s="24" t="s">
        <v>94</v>
      </c>
      <c r="AG232" s="23" t="s">
        <v>113</v>
      </c>
    </row>
    <row r="233" spans="1:34" ht="18" customHeight="1" x14ac:dyDescent="0.25">
      <c r="A233" s="25" t="s">
        <v>101</v>
      </c>
      <c r="B233" s="23" t="s">
        <v>134</v>
      </c>
      <c r="C233" s="24" t="s">
        <v>94</v>
      </c>
      <c r="D233" s="24" t="s">
        <v>94</v>
      </c>
      <c r="E233" s="24" t="s">
        <v>94</v>
      </c>
      <c r="F233" s="24" t="s">
        <v>94</v>
      </c>
      <c r="G233" s="24" t="s">
        <v>94</v>
      </c>
      <c r="H233" s="24" t="s">
        <v>94</v>
      </c>
      <c r="I233" s="24" t="s">
        <v>94</v>
      </c>
      <c r="J233" s="24" t="s">
        <v>94</v>
      </c>
      <c r="K233" s="24" t="s">
        <v>94</v>
      </c>
      <c r="L233" s="24" t="s">
        <v>94</v>
      </c>
      <c r="M233" s="24" t="s">
        <v>94</v>
      </c>
      <c r="N233" s="24" t="s">
        <v>94</v>
      </c>
      <c r="O233" s="24" t="s">
        <v>94</v>
      </c>
      <c r="P233" s="24" t="s">
        <v>94</v>
      </c>
      <c r="Q233" s="24" t="s">
        <v>94</v>
      </c>
      <c r="R233" s="24" t="s">
        <v>94</v>
      </c>
      <c r="S233" s="24">
        <v>18.907299999999999</v>
      </c>
      <c r="T233" s="24">
        <v>18.88</v>
      </c>
      <c r="U233" s="24">
        <v>27.706099999999999</v>
      </c>
      <c r="V233" s="24">
        <v>24.743200000000002</v>
      </c>
      <c r="W233" s="24">
        <v>18.907299999999999</v>
      </c>
      <c r="X233" s="24">
        <v>18.88</v>
      </c>
      <c r="Y233" s="24">
        <v>27.706099999999999</v>
      </c>
      <c r="Z233" s="24">
        <v>24.743200000000002</v>
      </c>
      <c r="AA233" s="24">
        <v>31.234000000000002</v>
      </c>
      <c r="AB233" s="24">
        <v>23.3489</v>
      </c>
      <c r="AC233" s="24">
        <v>24.357199999999999</v>
      </c>
      <c r="AD233" s="24">
        <v>23.604399999999998</v>
      </c>
      <c r="AE233" s="24">
        <v>25.0609</v>
      </c>
      <c r="AF233" s="24" t="s">
        <v>94</v>
      </c>
      <c r="AG233" s="23" t="s">
        <v>113</v>
      </c>
    </row>
    <row r="235" spans="1:34" ht="18" customHeight="1" x14ac:dyDescent="0.25">
      <c r="A235" s="23" t="s">
        <v>160</v>
      </c>
    </row>
    <row r="236" spans="1:34" ht="18" customHeight="1" x14ac:dyDescent="0.25">
      <c r="B236" s="23" t="s">
        <v>109</v>
      </c>
      <c r="C236" s="26">
        <v>1990</v>
      </c>
      <c r="D236" s="26">
        <v>1991</v>
      </c>
      <c r="E236" s="26">
        <v>1992</v>
      </c>
      <c r="F236" s="26">
        <v>1993</v>
      </c>
      <c r="G236" s="26">
        <v>1994</v>
      </c>
      <c r="H236" s="26">
        <v>1995</v>
      </c>
      <c r="I236" s="26">
        <v>1996</v>
      </c>
      <c r="J236" s="26">
        <v>1997</v>
      </c>
      <c r="K236" s="26">
        <v>1998</v>
      </c>
      <c r="L236" s="26">
        <v>1999</v>
      </c>
      <c r="M236" s="26">
        <v>2000</v>
      </c>
      <c r="N236" s="26">
        <v>2001</v>
      </c>
      <c r="O236" s="26">
        <v>2002</v>
      </c>
      <c r="P236" s="26">
        <v>2003</v>
      </c>
      <c r="Q236" s="26">
        <v>2004</v>
      </c>
      <c r="R236" s="26">
        <v>2005</v>
      </c>
      <c r="S236" s="26">
        <v>2006</v>
      </c>
      <c r="T236" s="26">
        <v>2007</v>
      </c>
      <c r="U236" s="26">
        <v>2008</v>
      </c>
      <c r="V236" s="26">
        <v>2009</v>
      </c>
      <c r="W236" s="26">
        <v>2010</v>
      </c>
      <c r="X236" s="26">
        <v>2011</v>
      </c>
      <c r="Y236" s="26">
        <v>2012</v>
      </c>
      <c r="Z236" s="26">
        <v>2013</v>
      </c>
      <c r="AA236" s="26">
        <v>2014</v>
      </c>
      <c r="AB236" s="26">
        <v>2015</v>
      </c>
      <c r="AC236" s="26">
        <v>2016</v>
      </c>
      <c r="AD236" s="26">
        <v>2017</v>
      </c>
      <c r="AE236" s="26">
        <v>2018</v>
      </c>
      <c r="AF236" s="26">
        <v>2019</v>
      </c>
      <c r="AG236" s="23" t="s">
        <v>108</v>
      </c>
      <c r="AH236" s="23" t="s">
        <v>107</v>
      </c>
    </row>
    <row r="237" spans="1:34" ht="18" customHeight="1" x14ac:dyDescent="0.25">
      <c r="A237" s="25" t="s">
        <v>99</v>
      </c>
      <c r="B237" s="23" t="s">
        <v>134</v>
      </c>
      <c r="C237" s="24">
        <v>5.9165999999999999</v>
      </c>
      <c r="D237" s="24">
        <v>5.4794</v>
      </c>
      <c r="E237" s="24">
        <v>4.8396999999999997</v>
      </c>
      <c r="F237" s="24">
        <v>5.8250000000000002</v>
      </c>
      <c r="G237" s="24">
        <v>5.4843999999999999</v>
      </c>
      <c r="H237" s="24">
        <v>5.4950000000000001</v>
      </c>
      <c r="I237" s="24">
        <v>5.9699</v>
      </c>
      <c r="J237" s="24">
        <v>6.0697000000000001</v>
      </c>
      <c r="K237" s="24">
        <v>6.2291999999999996</v>
      </c>
      <c r="L237" s="24">
        <v>6.3220999999999998</v>
      </c>
      <c r="M237" s="24">
        <v>6.6139999999999999</v>
      </c>
      <c r="N237" s="24">
        <v>6.2426000000000004</v>
      </c>
      <c r="O237" s="24">
        <v>6.2843999999999998</v>
      </c>
      <c r="P237" s="24">
        <v>5.9527000000000001</v>
      </c>
      <c r="Q237" s="24">
        <v>5.5297000000000001</v>
      </c>
      <c r="R237" s="24">
        <v>6.1467999999999998</v>
      </c>
      <c r="S237" s="24">
        <v>7.0140000000000002</v>
      </c>
      <c r="T237" s="24">
        <v>6.2671999999999999</v>
      </c>
      <c r="U237" s="24">
        <v>5.5751999999999997</v>
      </c>
      <c r="V237" s="24">
        <v>6.0091999999999999</v>
      </c>
      <c r="W237" s="24">
        <v>6.2245999999999997</v>
      </c>
      <c r="X237" s="24">
        <v>6.0244999999999997</v>
      </c>
      <c r="Y237" s="24">
        <v>6.1745999999999999</v>
      </c>
      <c r="Z237" s="24">
        <v>6.1802999999999999</v>
      </c>
      <c r="AA237" s="24">
        <v>5.7241999999999997</v>
      </c>
      <c r="AB237" s="24">
        <v>5.6367000000000003</v>
      </c>
      <c r="AC237" s="24" t="s">
        <v>94</v>
      </c>
      <c r="AD237" s="24" t="s">
        <v>94</v>
      </c>
      <c r="AE237" s="24" t="s">
        <v>94</v>
      </c>
      <c r="AF237" s="24" t="s">
        <v>94</v>
      </c>
      <c r="AG237" s="23" t="s">
        <v>111</v>
      </c>
    </row>
    <row r="238" spans="1:34" ht="18" customHeight="1" x14ac:dyDescent="0.25">
      <c r="A238" s="25" t="s">
        <v>95</v>
      </c>
      <c r="B238" s="23" t="s">
        <v>134</v>
      </c>
      <c r="C238" s="24">
        <v>2.7633999999999999</v>
      </c>
      <c r="D238" s="24">
        <v>2.7151000000000001</v>
      </c>
      <c r="E238" s="24">
        <v>3.0217000000000001</v>
      </c>
      <c r="F238" s="24">
        <v>3.0461</v>
      </c>
      <c r="G238" s="24">
        <v>2.9668000000000001</v>
      </c>
      <c r="H238" s="24">
        <v>3.0017999999999998</v>
      </c>
      <c r="I238" s="24">
        <v>3.4529000000000001</v>
      </c>
      <c r="J238" s="24">
        <v>3.3466</v>
      </c>
      <c r="K238" s="24">
        <v>3.5426000000000002</v>
      </c>
      <c r="L238" s="24">
        <v>3.6153</v>
      </c>
      <c r="M238" s="24">
        <v>3.4603000000000002</v>
      </c>
      <c r="N238" s="24">
        <v>3.7534000000000001</v>
      </c>
      <c r="O238" s="24">
        <v>3.7107000000000001</v>
      </c>
      <c r="P238" s="24">
        <v>3.6562000000000001</v>
      </c>
      <c r="Q238" s="24">
        <v>3.4645000000000001</v>
      </c>
      <c r="R238" s="24">
        <v>3.3784999999999998</v>
      </c>
      <c r="S238" s="24">
        <v>3.4952000000000001</v>
      </c>
      <c r="T238" s="24">
        <v>3.9683999999999999</v>
      </c>
      <c r="U238" s="24">
        <v>7.2550999999999997</v>
      </c>
      <c r="V238" s="24">
        <v>8.8307000000000002</v>
      </c>
      <c r="W238" s="24">
        <v>9.4072999999999993</v>
      </c>
      <c r="X238" s="24">
        <v>8.8956999999999997</v>
      </c>
      <c r="Y238" s="24">
        <v>9.2245000000000008</v>
      </c>
      <c r="Z238" s="24">
        <v>9.6036000000000001</v>
      </c>
      <c r="AA238" s="24">
        <v>9.2204999999999995</v>
      </c>
      <c r="AB238" s="24">
        <v>9.5122</v>
      </c>
      <c r="AC238" s="24" t="s">
        <v>94</v>
      </c>
      <c r="AD238" s="24" t="s">
        <v>94</v>
      </c>
      <c r="AE238" s="24" t="s">
        <v>94</v>
      </c>
      <c r="AF238" s="24" t="s">
        <v>94</v>
      </c>
      <c r="AG238" s="23" t="s">
        <v>111</v>
      </c>
    </row>
    <row r="239" spans="1:34" ht="18" customHeight="1" x14ac:dyDescent="0.25">
      <c r="A239" s="25" t="s">
        <v>105</v>
      </c>
      <c r="B239" s="23" t="s">
        <v>134</v>
      </c>
      <c r="C239" s="24">
        <v>1.4410000000000001</v>
      </c>
      <c r="D239" s="24">
        <v>1.4291</v>
      </c>
      <c r="E239" s="24">
        <v>1.4389000000000001</v>
      </c>
      <c r="F239" s="24">
        <v>1.4155</v>
      </c>
      <c r="G239" s="24">
        <v>1.3554999999999999</v>
      </c>
      <c r="H239" s="24">
        <v>1.3633999999999999</v>
      </c>
      <c r="I239" s="24">
        <v>1.5748</v>
      </c>
      <c r="J239" s="24">
        <v>1.6215999999999999</v>
      </c>
      <c r="K239" s="24">
        <v>1.6524000000000001</v>
      </c>
      <c r="L239" s="24">
        <v>1.6637</v>
      </c>
      <c r="M239" s="24">
        <v>1.7950999999999999</v>
      </c>
      <c r="N239" s="24">
        <v>1.8447</v>
      </c>
      <c r="O239" s="24">
        <v>1.7562</v>
      </c>
      <c r="P239" s="24">
        <v>1.6714</v>
      </c>
      <c r="Q239" s="24">
        <v>1.65</v>
      </c>
      <c r="R239" s="24">
        <v>1.7847</v>
      </c>
      <c r="S239" s="24">
        <v>1.8837999999999999</v>
      </c>
      <c r="T239" s="24">
        <v>1.7646999999999999</v>
      </c>
      <c r="U239" s="24">
        <v>1.7302999999999999</v>
      </c>
      <c r="V239" s="24">
        <v>1.9087000000000001</v>
      </c>
      <c r="W239" s="24">
        <v>1.9826999999999999</v>
      </c>
      <c r="X239" s="24">
        <v>1.8592</v>
      </c>
      <c r="Y239" s="24">
        <v>1.9579</v>
      </c>
      <c r="Z239" s="24">
        <v>1.9761</v>
      </c>
      <c r="AA239" s="24">
        <v>1.8552</v>
      </c>
      <c r="AB239" s="24">
        <v>1.8805000000000001</v>
      </c>
      <c r="AC239" s="24" t="s">
        <v>94</v>
      </c>
      <c r="AD239" s="24" t="s">
        <v>94</v>
      </c>
      <c r="AE239" s="24" t="s">
        <v>94</v>
      </c>
      <c r="AF239" s="24" t="s">
        <v>94</v>
      </c>
      <c r="AG239" s="23" t="s">
        <v>111</v>
      </c>
    </row>
    <row r="240" spans="1:34" ht="18" customHeight="1" x14ac:dyDescent="0.25">
      <c r="A240" s="25" t="s">
        <v>97</v>
      </c>
      <c r="B240" s="23" t="s">
        <v>134</v>
      </c>
      <c r="C240" s="24">
        <v>3.0110999999999999</v>
      </c>
      <c r="D240" s="24">
        <v>3.3121999999999998</v>
      </c>
      <c r="E240" s="24">
        <v>3.5274000000000001</v>
      </c>
      <c r="F240" s="24">
        <v>3.5874999999999999</v>
      </c>
      <c r="G240" s="24">
        <v>3.5954000000000002</v>
      </c>
      <c r="H240" s="24">
        <v>3.5112000000000001</v>
      </c>
      <c r="I240" s="24">
        <v>4.0456000000000003</v>
      </c>
      <c r="J240" s="24">
        <v>4.1021000000000001</v>
      </c>
      <c r="K240" s="24">
        <v>4.2942</v>
      </c>
      <c r="L240" s="24">
        <v>4.1398999999999999</v>
      </c>
      <c r="M240" s="24">
        <v>3.5284</v>
      </c>
      <c r="N240" s="24">
        <v>4.3685999999999998</v>
      </c>
      <c r="O240" s="24">
        <v>3.9083999999999999</v>
      </c>
      <c r="P240" s="24">
        <v>3.9416000000000002</v>
      </c>
      <c r="Q240" s="24">
        <v>4.0129999999999999</v>
      </c>
      <c r="R240" s="24">
        <v>3.8652000000000002</v>
      </c>
      <c r="S240" s="24">
        <v>3.8391000000000002</v>
      </c>
      <c r="T240" s="24">
        <v>4.4728000000000003</v>
      </c>
      <c r="U240" s="24">
        <v>5.3571</v>
      </c>
      <c r="V240" s="24">
        <v>5.9043000000000001</v>
      </c>
      <c r="W240" s="24">
        <v>6.2754000000000003</v>
      </c>
      <c r="X240" s="24">
        <v>6.0389999999999997</v>
      </c>
      <c r="Y240" s="24">
        <v>6.4165000000000001</v>
      </c>
      <c r="Z240" s="24">
        <v>6.7092999999999998</v>
      </c>
      <c r="AA240" s="24">
        <v>6.3075000000000001</v>
      </c>
      <c r="AB240" s="24">
        <v>6.4691000000000001</v>
      </c>
      <c r="AC240" s="24" t="s">
        <v>94</v>
      </c>
      <c r="AD240" s="24" t="s">
        <v>94</v>
      </c>
      <c r="AE240" s="24" t="s">
        <v>94</v>
      </c>
      <c r="AF240" s="24" t="s">
        <v>94</v>
      </c>
      <c r="AG240" s="23" t="s">
        <v>111</v>
      </c>
    </row>
    <row r="241" spans="1:34" ht="18" customHeight="1" x14ac:dyDescent="0.25">
      <c r="A241" s="25" t="s">
        <v>103</v>
      </c>
      <c r="B241" s="23" t="s">
        <v>134</v>
      </c>
      <c r="C241" s="24">
        <v>4.0083000000000002</v>
      </c>
      <c r="D241" s="24">
        <v>4.0876999999999999</v>
      </c>
      <c r="E241" s="24">
        <v>5.1376999999999997</v>
      </c>
      <c r="F241" s="24">
        <v>4.0435999999999996</v>
      </c>
      <c r="G241" s="24">
        <v>3.6564999999999999</v>
      </c>
      <c r="H241" s="24">
        <v>3.3647</v>
      </c>
      <c r="I241" s="24">
        <v>3.6307999999999998</v>
      </c>
      <c r="J241" s="24">
        <v>3.5301</v>
      </c>
      <c r="K241" s="24">
        <v>3.0165999999999999</v>
      </c>
      <c r="L241" s="24">
        <v>3.0588000000000002</v>
      </c>
      <c r="M241" s="24">
        <v>2.5571000000000002</v>
      </c>
      <c r="N241" s="24">
        <v>2.6533000000000002</v>
      </c>
      <c r="O241" s="24">
        <v>2.5792999999999999</v>
      </c>
      <c r="P241" s="24">
        <v>2.7212999999999998</v>
      </c>
      <c r="Q241" s="24">
        <v>2.9619</v>
      </c>
      <c r="R241" s="24">
        <v>2.645</v>
      </c>
      <c r="S241" s="24">
        <v>2.3048999999999999</v>
      </c>
      <c r="T241" s="24">
        <v>2.4988000000000001</v>
      </c>
      <c r="U241" s="24">
        <v>2.4904999999999999</v>
      </c>
      <c r="V241" s="24">
        <v>2.7231000000000001</v>
      </c>
      <c r="W241" s="24">
        <v>3.0198</v>
      </c>
      <c r="X241" s="24">
        <v>2.5899000000000001</v>
      </c>
      <c r="Y241" s="24">
        <v>2.7158000000000002</v>
      </c>
      <c r="Z241" s="24">
        <v>2.6398999999999999</v>
      </c>
      <c r="AA241" s="24">
        <v>2.3254000000000001</v>
      </c>
      <c r="AB241" s="24">
        <v>2.2863000000000002</v>
      </c>
      <c r="AC241" s="24" t="s">
        <v>94</v>
      </c>
      <c r="AD241" s="24" t="s">
        <v>94</v>
      </c>
      <c r="AE241" s="24" t="s">
        <v>94</v>
      </c>
      <c r="AF241" s="24" t="s">
        <v>94</v>
      </c>
      <c r="AG241" s="23" t="s">
        <v>111</v>
      </c>
    </row>
    <row r="242" spans="1:34" ht="18" customHeight="1" x14ac:dyDescent="0.25">
      <c r="A242" s="25" t="s">
        <v>101</v>
      </c>
      <c r="B242" s="23" t="s">
        <v>134</v>
      </c>
      <c r="C242" s="24">
        <v>3.4262000000000001</v>
      </c>
      <c r="D242" s="24">
        <v>3.2917999999999998</v>
      </c>
      <c r="E242" s="24">
        <v>3.4485999999999999</v>
      </c>
      <c r="F242" s="24">
        <v>2.5680999999999998</v>
      </c>
      <c r="G242" s="24">
        <v>2.7785000000000002</v>
      </c>
      <c r="H242" s="24">
        <v>2.6452</v>
      </c>
      <c r="I242" s="24">
        <v>3.1067</v>
      </c>
      <c r="J242" s="24">
        <v>3.0589</v>
      </c>
      <c r="K242" s="24">
        <v>3.2574999999999998</v>
      </c>
      <c r="L242" s="24">
        <v>3.4089999999999998</v>
      </c>
      <c r="M242" s="24">
        <v>2.6909000000000001</v>
      </c>
      <c r="N242" s="24">
        <v>2.9384000000000001</v>
      </c>
      <c r="O242" s="24">
        <v>2.8824000000000001</v>
      </c>
      <c r="P242" s="24">
        <v>2.9870999999999999</v>
      </c>
      <c r="Q242" s="24">
        <v>3.2128000000000001</v>
      </c>
      <c r="R242" s="24">
        <v>2.8774000000000002</v>
      </c>
      <c r="S242" s="24">
        <v>2.5649000000000002</v>
      </c>
      <c r="T242" s="24">
        <v>2.8883999999999999</v>
      </c>
      <c r="U242" s="24">
        <v>2.9054000000000002</v>
      </c>
      <c r="V242" s="24">
        <v>3.0779999999999998</v>
      </c>
      <c r="W242" s="24">
        <v>3.2605</v>
      </c>
      <c r="X242" s="24">
        <v>2.7667000000000002</v>
      </c>
      <c r="Y242" s="24">
        <v>2.8384</v>
      </c>
      <c r="Z242" s="24">
        <v>2.8142999999999998</v>
      </c>
      <c r="AA242" s="24">
        <v>2.4624000000000001</v>
      </c>
      <c r="AB242" s="24">
        <v>2.4405999999999999</v>
      </c>
      <c r="AC242" s="24" t="s">
        <v>94</v>
      </c>
      <c r="AD242" s="24" t="s">
        <v>94</v>
      </c>
      <c r="AE242" s="24" t="s">
        <v>94</v>
      </c>
      <c r="AF242" s="24" t="s">
        <v>94</v>
      </c>
      <c r="AG242" s="23" t="s">
        <v>111</v>
      </c>
    </row>
    <row r="244" spans="1:34" ht="18" customHeight="1" x14ac:dyDescent="0.25">
      <c r="A244" s="23" t="s">
        <v>161</v>
      </c>
    </row>
    <row r="245" spans="1:34" ht="18" customHeight="1" x14ac:dyDescent="0.25">
      <c r="B245" s="23" t="s">
        <v>109</v>
      </c>
      <c r="C245" s="26">
        <v>1990</v>
      </c>
      <c r="D245" s="26">
        <v>1991</v>
      </c>
      <c r="E245" s="26">
        <v>1992</v>
      </c>
      <c r="F245" s="26">
        <v>1993</v>
      </c>
      <c r="G245" s="26">
        <v>1994</v>
      </c>
      <c r="H245" s="26">
        <v>1995</v>
      </c>
      <c r="I245" s="26">
        <v>1996</v>
      </c>
      <c r="J245" s="26">
        <v>1997</v>
      </c>
      <c r="K245" s="26">
        <v>1998</v>
      </c>
      <c r="L245" s="26">
        <v>1999</v>
      </c>
      <c r="M245" s="26">
        <v>2000</v>
      </c>
      <c r="N245" s="26">
        <v>2001</v>
      </c>
      <c r="O245" s="26">
        <v>2002</v>
      </c>
      <c r="P245" s="26">
        <v>2003</v>
      </c>
      <c r="Q245" s="26">
        <v>2004</v>
      </c>
      <c r="R245" s="26">
        <v>2005</v>
      </c>
      <c r="S245" s="26">
        <v>2006</v>
      </c>
      <c r="T245" s="26">
        <v>2007</v>
      </c>
      <c r="U245" s="26">
        <v>2008</v>
      </c>
      <c r="V245" s="26">
        <v>2009</v>
      </c>
      <c r="W245" s="26">
        <v>2010</v>
      </c>
      <c r="X245" s="26">
        <v>2011</v>
      </c>
      <c r="Y245" s="26">
        <v>2012</v>
      </c>
      <c r="Z245" s="26">
        <v>2013</v>
      </c>
      <c r="AA245" s="26">
        <v>2014</v>
      </c>
      <c r="AB245" s="26">
        <v>2015</v>
      </c>
      <c r="AC245" s="26">
        <v>2016</v>
      </c>
      <c r="AD245" s="26">
        <v>2017</v>
      </c>
      <c r="AE245" s="26">
        <v>2018</v>
      </c>
      <c r="AF245" s="26">
        <v>2019</v>
      </c>
      <c r="AG245" s="23" t="s">
        <v>108</v>
      </c>
      <c r="AH245" s="23" t="s">
        <v>107</v>
      </c>
    </row>
    <row r="246" spans="1:34" ht="18" customHeight="1" x14ac:dyDescent="0.25">
      <c r="A246" s="25" t="s">
        <v>99</v>
      </c>
      <c r="B246" s="23" t="s">
        <v>134</v>
      </c>
      <c r="C246" s="24" t="s">
        <v>94</v>
      </c>
      <c r="D246" s="24" t="s">
        <v>94</v>
      </c>
      <c r="E246" s="24" t="s">
        <v>94</v>
      </c>
      <c r="F246" s="24" t="s">
        <v>94</v>
      </c>
      <c r="G246" s="24" t="s">
        <v>94</v>
      </c>
      <c r="H246" s="24" t="s">
        <v>94</v>
      </c>
      <c r="I246" s="24" t="s">
        <v>94</v>
      </c>
      <c r="J246" s="24" t="s">
        <v>94</v>
      </c>
      <c r="K246" s="24" t="s">
        <v>94</v>
      </c>
      <c r="L246" s="24" t="s">
        <v>94</v>
      </c>
      <c r="M246" s="24">
        <v>8.0711999999999993</v>
      </c>
      <c r="N246" s="24">
        <v>8.3588000000000005</v>
      </c>
      <c r="O246" s="24">
        <v>7.9974999999999996</v>
      </c>
      <c r="P246" s="24">
        <v>8.5203000000000007</v>
      </c>
      <c r="Q246" s="24">
        <v>8.4718999999999998</v>
      </c>
      <c r="R246" s="24">
        <v>8.8681000000000001</v>
      </c>
      <c r="S246" s="24">
        <v>8.8850999999999996</v>
      </c>
      <c r="T246" s="24">
        <v>8.0909999999999993</v>
      </c>
      <c r="U246" s="24">
        <v>7.9016000000000002</v>
      </c>
      <c r="V246" s="24">
        <v>7.5705</v>
      </c>
      <c r="W246" s="24">
        <v>8.1460000000000008</v>
      </c>
      <c r="X246" s="24">
        <v>7.7058999999999997</v>
      </c>
      <c r="Y246" s="24">
        <v>8.1974999999999998</v>
      </c>
      <c r="Z246" s="24">
        <v>7.9470000000000001</v>
      </c>
      <c r="AA246" s="24">
        <v>6.8232999999999997</v>
      </c>
      <c r="AB246" s="24">
        <v>7.43</v>
      </c>
      <c r="AC246" s="24">
        <v>7.5709999999999997</v>
      </c>
      <c r="AD246" s="24">
        <v>7.78</v>
      </c>
      <c r="AE246" s="24">
        <v>7.0208000000000004</v>
      </c>
      <c r="AF246" s="24" t="s">
        <v>94</v>
      </c>
      <c r="AG246" s="23" t="s">
        <v>110</v>
      </c>
    </row>
    <row r="247" spans="1:34" ht="18" customHeight="1" x14ac:dyDescent="0.25">
      <c r="A247" s="25" t="s">
        <v>95</v>
      </c>
      <c r="B247" s="23" t="s">
        <v>134</v>
      </c>
      <c r="C247" s="24" t="s">
        <v>94</v>
      </c>
      <c r="D247" s="24" t="s">
        <v>94</v>
      </c>
      <c r="E247" s="24" t="s">
        <v>94</v>
      </c>
      <c r="F247" s="24" t="s">
        <v>94</v>
      </c>
      <c r="G247" s="24" t="s">
        <v>94</v>
      </c>
      <c r="H247" s="24" t="s">
        <v>94</v>
      </c>
      <c r="I247" s="24" t="s">
        <v>94</v>
      </c>
      <c r="J247" s="24" t="s">
        <v>94</v>
      </c>
      <c r="K247" s="24" t="s">
        <v>94</v>
      </c>
      <c r="L247" s="24" t="s">
        <v>94</v>
      </c>
      <c r="M247" s="24">
        <v>12.5114</v>
      </c>
      <c r="N247" s="24">
        <v>13.018800000000001</v>
      </c>
      <c r="O247" s="24">
        <v>12.761799999999999</v>
      </c>
      <c r="P247" s="24">
        <v>13.8094</v>
      </c>
      <c r="Q247" s="24">
        <v>13.7319</v>
      </c>
      <c r="R247" s="24">
        <v>14.226100000000001</v>
      </c>
      <c r="S247" s="24">
        <v>14.1554</v>
      </c>
      <c r="T247" s="24">
        <v>12.685499999999999</v>
      </c>
      <c r="U247" s="24">
        <v>13.3529</v>
      </c>
      <c r="V247" s="24">
        <v>13.4024</v>
      </c>
      <c r="W247" s="24">
        <v>14.2882</v>
      </c>
      <c r="X247" s="24">
        <v>12.678699999999999</v>
      </c>
      <c r="Y247" s="24">
        <v>12.7957</v>
      </c>
      <c r="Z247" s="24">
        <v>13.834199999999999</v>
      </c>
      <c r="AA247" s="24">
        <v>12.7943</v>
      </c>
      <c r="AB247" s="24">
        <v>13.324299999999999</v>
      </c>
      <c r="AC247" s="24">
        <v>13.634399999999999</v>
      </c>
      <c r="AD247" s="24">
        <v>12.475300000000001</v>
      </c>
      <c r="AE247" s="24">
        <v>10.893599999999999</v>
      </c>
      <c r="AF247" s="24" t="s">
        <v>94</v>
      </c>
      <c r="AG247" s="23" t="s">
        <v>110</v>
      </c>
    </row>
    <row r="248" spans="1:34" ht="18" customHeight="1" x14ac:dyDescent="0.25">
      <c r="A248" s="25" t="s">
        <v>105</v>
      </c>
      <c r="B248" s="23" t="s">
        <v>134</v>
      </c>
      <c r="C248" s="24" t="s">
        <v>94</v>
      </c>
      <c r="D248" s="24" t="s">
        <v>94</v>
      </c>
      <c r="E248" s="24" t="s">
        <v>94</v>
      </c>
      <c r="F248" s="24" t="s">
        <v>94</v>
      </c>
      <c r="G248" s="24" t="s">
        <v>94</v>
      </c>
      <c r="H248" s="24" t="s">
        <v>94</v>
      </c>
      <c r="I248" s="24" t="s">
        <v>94</v>
      </c>
      <c r="J248" s="24" t="s">
        <v>94</v>
      </c>
      <c r="K248" s="24" t="s">
        <v>94</v>
      </c>
      <c r="L248" s="24" t="s">
        <v>94</v>
      </c>
      <c r="M248" s="24">
        <v>4.2304000000000004</v>
      </c>
      <c r="N248" s="24">
        <v>4.8727999999999998</v>
      </c>
      <c r="O248" s="24">
        <v>4.6950000000000003</v>
      </c>
      <c r="P248" s="24">
        <v>5.0171000000000001</v>
      </c>
      <c r="Q248" s="24">
        <v>5.0205000000000002</v>
      </c>
      <c r="R248" s="24">
        <v>5.0362</v>
      </c>
      <c r="S248" s="24">
        <v>4.7644000000000002</v>
      </c>
      <c r="T248" s="24">
        <v>4.7192999999999996</v>
      </c>
      <c r="U248" s="24">
        <v>5.5869999999999997</v>
      </c>
      <c r="V248" s="24">
        <v>5.3623000000000003</v>
      </c>
      <c r="W248" s="24">
        <v>5.5335000000000001</v>
      </c>
      <c r="X248" s="24">
        <v>4.9882999999999997</v>
      </c>
      <c r="Y248" s="24">
        <v>5.2793000000000001</v>
      </c>
      <c r="Z248" s="24">
        <v>5.0872000000000002</v>
      </c>
      <c r="AA248" s="24">
        <v>4.1734</v>
      </c>
      <c r="AB248" s="24">
        <v>4.1143000000000001</v>
      </c>
      <c r="AC248" s="24">
        <v>4.2770000000000001</v>
      </c>
      <c r="AD248" s="24">
        <v>4.4412000000000003</v>
      </c>
      <c r="AE248" s="24">
        <v>4.3837000000000002</v>
      </c>
      <c r="AF248" s="24" t="s">
        <v>94</v>
      </c>
      <c r="AG248" s="23" t="s">
        <v>110</v>
      </c>
    </row>
    <row r="249" spans="1:34" ht="18" customHeight="1" x14ac:dyDescent="0.25">
      <c r="A249" s="25" t="s">
        <v>97</v>
      </c>
      <c r="B249" s="23" t="s">
        <v>134</v>
      </c>
      <c r="C249" s="24" t="s">
        <v>94</v>
      </c>
      <c r="D249" s="24" t="s">
        <v>94</v>
      </c>
      <c r="E249" s="24" t="s">
        <v>94</v>
      </c>
      <c r="F249" s="24" t="s">
        <v>94</v>
      </c>
      <c r="G249" s="24" t="s">
        <v>94</v>
      </c>
      <c r="H249" s="24" t="s">
        <v>94</v>
      </c>
      <c r="I249" s="24" t="s">
        <v>94</v>
      </c>
      <c r="J249" s="24" t="s">
        <v>94</v>
      </c>
      <c r="K249" s="24" t="s">
        <v>94</v>
      </c>
      <c r="L249" s="24" t="s">
        <v>94</v>
      </c>
      <c r="M249" s="24">
        <v>6.2785000000000002</v>
      </c>
      <c r="N249" s="24">
        <v>6.4654999999999996</v>
      </c>
      <c r="O249" s="24">
        <v>6.1368999999999998</v>
      </c>
      <c r="P249" s="24">
        <v>6.3247</v>
      </c>
      <c r="Q249" s="24">
        <v>6.0252999999999997</v>
      </c>
      <c r="R249" s="24">
        <v>6.2019000000000002</v>
      </c>
      <c r="S249" s="24">
        <v>6.2230999999999996</v>
      </c>
      <c r="T249" s="24">
        <v>5.9489999999999998</v>
      </c>
      <c r="U249" s="24">
        <v>6.7584</v>
      </c>
      <c r="V249" s="24">
        <v>6.8503999999999996</v>
      </c>
      <c r="W249" s="24">
        <v>7.4878999999999998</v>
      </c>
      <c r="X249" s="24">
        <v>6.6109</v>
      </c>
      <c r="Y249" s="24">
        <v>7.2704000000000004</v>
      </c>
      <c r="Z249" s="24">
        <v>7.7224000000000004</v>
      </c>
      <c r="AA249" s="24">
        <v>6.5605000000000002</v>
      </c>
      <c r="AB249" s="24">
        <v>6.9142000000000001</v>
      </c>
      <c r="AC249" s="24">
        <v>7.0910000000000002</v>
      </c>
      <c r="AD249" s="24">
        <v>7.0660999999999996</v>
      </c>
      <c r="AE249" s="24">
        <v>6.0801999999999996</v>
      </c>
      <c r="AF249" s="24" t="s">
        <v>94</v>
      </c>
      <c r="AG249" s="23" t="s">
        <v>110</v>
      </c>
    </row>
    <row r="250" spans="1:34" ht="18" customHeight="1" x14ac:dyDescent="0.25">
      <c r="A250" s="25" t="s">
        <v>103</v>
      </c>
      <c r="B250" s="23" t="s">
        <v>134</v>
      </c>
      <c r="C250" s="24" t="s">
        <v>94</v>
      </c>
      <c r="D250" s="24" t="s">
        <v>94</v>
      </c>
      <c r="E250" s="24" t="s">
        <v>94</v>
      </c>
      <c r="F250" s="24" t="s">
        <v>94</v>
      </c>
      <c r="G250" s="24" t="s">
        <v>94</v>
      </c>
      <c r="H250" s="24" t="s">
        <v>94</v>
      </c>
      <c r="I250" s="24" t="s">
        <v>94</v>
      </c>
      <c r="J250" s="24" t="s">
        <v>94</v>
      </c>
      <c r="K250" s="24" t="s">
        <v>94</v>
      </c>
      <c r="L250" s="24" t="s">
        <v>94</v>
      </c>
      <c r="M250" s="24">
        <v>3.8506</v>
      </c>
      <c r="N250" s="24">
        <v>3.9811999999999999</v>
      </c>
      <c r="O250" s="24">
        <v>3.8304</v>
      </c>
      <c r="P250" s="24">
        <v>4.0610999999999997</v>
      </c>
      <c r="Q250" s="24">
        <v>4.1938000000000004</v>
      </c>
      <c r="R250" s="24">
        <v>4.4067999999999996</v>
      </c>
      <c r="S250" s="24">
        <v>4.1993999999999998</v>
      </c>
      <c r="T250" s="24">
        <v>4.1307</v>
      </c>
      <c r="U250" s="24">
        <v>4.2263999999999999</v>
      </c>
      <c r="V250" s="24">
        <v>4.415</v>
      </c>
      <c r="W250" s="24">
        <v>4.6191000000000004</v>
      </c>
      <c r="X250" s="24">
        <v>4.0151000000000003</v>
      </c>
      <c r="Y250" s="24">
        <v>4.2405999999999997</v>
      </c>
      <c r="Z250" s="24">
        <v>4.4579000000000004</v>
      </c>
      <c r="AA250" s="24">
        <v>3.7208999999999999</v>
      </c>
      <c r="AB250" s="24">
        <v>4.0810000000000004</v>
      </c>
      <c r="AC250" s="24">
        <v>4.1558999999999999</v>
      </c>
      <c r="AD250" s="24">
        <v>4.2619999999999996</v>
      </c>
      <c r="AE250" s="24">
        <v>4.0860000000000003</v>
      </c>
      <c r="AF250" s="24" t="s">
        <v>94</v>
      </c>
      <c r="AG250" s="23" t="s">
        <v>110</v>
      </c>
    </row>
    <row r="251" spans="1:34" ht="18" customHeight="1" x14ac:dyDescent="0.25">
      <c r="A251" s="25" t="s">
        <v>101</v>
      </c>
      <c r="B251" s="23" t="s">
        <v>134</v>
      </c>
      <c r="C251" s="24" t="s">
        <v>94</v>
      </c>
      <c r="D251" s="24" t="s">
        <v>94</v>
      </c>
      <c r="E251" s="24" t="s">
        <v>94</v>
      </c>
      <c r="F251" s="24" t="s">
        <v>94</v>
      </c>
      <c r="G251" s="24" t="s">
        <v>94</v>
      </c>
      <c r="H251" s="24" t="s">
        <v>94</v>
      </c>
      <c r="I251" s="24" t="s">
        <v>94</v>
      </c>
      <c r="J251" s="24" t="s">
        <v>94</v>
      </c>
      <c r="K251" s="24" t="s">
        <v>94</v>
      </c>
      <c r="L251" s="24" t="s">
        <v>94</v>
      </c>
      <c r="M251" s="24">
        <v>0.28220000000000001</v>
      </c>
      <c r="N251" s="24">
        <v>0.29210000000000003</v>
      </c>
      <c r="O251" s="24">
        <v>0.27260000000000001</v>
      </c>
      <c r="P251" s="24">
        <v>0.28320000000000001</v>
      </c>
      <c r="Q251" s="24">
        <v>0.2923</v>
      </c>
      <c r="R251" s="24">
        <v>0.29070000000000001</v>
      </c>
      <c r="S251" s="24">
        <v>0.29559999999999997</v>
      </c>
      <c r="T251" s="24">
        <v>0.2732</v>
      </c>
      <c r="U251" s="24">
        <v>0.3604</v>
      </c>
      <c r="V251" s="24">
        <v>0.35709999999999997</v>
      </c>
      <c r="W251" s="24">
        <v>0.40139999999999998</v>
      </c>
      <c r="X251" s="24">
        <v>0.35339999999999999</v>
      </c>
      <c r="Y251" s="24">
        <v>0.40110000000000001</v>
      </c>
      <c r="Z251" s="24">
        <v>0.42980000000000002</v>
      </c>
      <c r="AA251" s="24">
        <v>0.34910000000000002</v>
      </c>
      <c r="AB251" s="24">
        <v>0.3644</v>
      </c>
      <c r="AC251" s="24">
        <v>0.37269999999999998</v>
      </c>
      <c r="AD251" s="24">
        <v>0.37840000000000001</v>
      </c>
      <c r="AE251" s="24">
        <v>0.38619999999999999</v>
      </c>
      <c r="AF251" s="24" t="s">
        <v>94</v>
      </c>
      <c r="AG251" s="23" t="s">
        <v>110</v>
      </c>
    </row>
    <row r="253" spans="1:34" ht="18" customHeight="1" x14ac:dyDescent="0.25">
      <c r="A253" s="23" t="s">
        <v>162</v>
      </c>
    </row>
    <row r="254" spans="1:34" ht="18" customHeight="1" x14ac:dyDescent="0.25">
      <c r="B254" s="23" t="s">
        <v>109</v>
      </c>
      <c r="C254" s="26">
        <v>1990</v>
      </c>
      <c r="D254" s="26">
        <v>1991</v>
      </c>
      <c r="E254" s="26">
        <v>1992</v>
      </c>
      <c r="F254" s="26">
        <v>1993</v>
      </c>
      <c r="G254" s="26">
        <v>1994</v>
      </c>
      <c r="H254" s="26">
        <v>1995</v>
      </c>
      <c r="I254" s="26">
        <v>1996</v>
      </c>
      <c r="J254" s="26">
        <v>1997</v>
      </c>
      <c r="K254" s="26">
        <v>1998</v>
      </c>
      <c r="L254" s="26">
        <v>1999</v>
      </c>
      <c r="M254" s="26">
        <v>2000</v>
      </c>
      <c r="N254" s="26">
        <v>2001</v>
      </c>
      <c r="O254" s="26">
        <v>2002</v>
      </c>
      <c r="P254" s="26">
        <v>2003</v>
      </c>
      <c r="Q254" s="26">
        <v>2004</v>
      </c>
      <c r="R254" s="26">
        <v>2005</v>
      </c>
      <c r="S254" s="26">
        <v>2006</v>
      </c>
      <c r="T254" s="26">
        <v>2007</v>
      </c>
      <c r="U254" s="26">
        <v>2008</v>
      </c>
      <c r="V254" s="26">
        <v>2009</v>
      </c>
      <c r="W254" s="26">
        <v>2010</v>
      </c>
      <c r="X254" s="26">
        <v>2011</v>
      </c>
      <c r="Y254" s="26">
        <v>2012</v>
      </c>
      <c r="Z254" s="26">
        <v>2013</v>
      </c>
      <c r="AA254" s="26">
        <v>2014</v>
      </c>
      <c r="AB254" s="26">
        <v>2015</v>
      </c>
      <c r="AC254" s="26">
        <v>2016</v>
      </c>
      <c r="AD254" s="26">
        <v>2017</v>
      </c>
      <c r="AE254" s="26">
        <v>2018</v>
      </c>
      <c r="AF254" s="26">
        <v>2019</v>
      </c>
      <c r="AG254" s="23" t="s">
        <v>108</v>
      </c>
      <c r="AH254" s="23" t="s">
        <v>107</v>
      </c>
    </row>
    <row r="255" spans="1:34" ht="18" customHeight="1" x14ac:dyDescent="0.25">
      <c r="A255" s="25" t="s">
        <v>99</v>
      </c>
      <c r="C255" s="24" t="s">
        <v>94</v>
      </c>
      <c r="D255" s="24" t="s">
        <v>94</v>
      </c>
      <c r="E255" s="24" t="s">
        <v>94</v>
      </c>
      <c r="F255" s="24" t="s">
        <v>94</v>
      </c>
      <c r="G255" s="24" t="s">
        <v>94</v>
      </c>
      <c r="H255" s="24" t="s">
        <v>94</v>
      </c>
      <c r="I255" s="24" t="s">
        <v>94</v>
      </c>
      <c r="J255" s="24" t="s">
        <v>94</v>
      </c>
      <c r="K255" s="24" t="s">
        <v>94</v>
      </c>
      <c r="L255" s="24" t="s">
        <v>94</v>
      </c>
      <c r="M255" s="24" t="s">
        <v>94</v>
      </c>
      <c r="N255" s="24" t="s">
        <v>94</v>
      </c>
      <c r="O255" s="24" t="s">
        <v>94</v>
      </c>
      <c r="P255" s="24" t="s">
        <v>94</v>
      </c>
      <c r="Q255" s="24" t="s">
        <v>94</v>
      </c>
      <c r="R255" s="24" t="s">
        <v>94</v>
      </c>
      <c r="S255" s="24" t="s">
        <v>94</v>
      </c>
      <c r="T255" s="24" t="s">
        <v>94</v>
      </c>
      <c r="U255" s="24" t="s">
        <v>94</v>
      </c>
      <c r="V255" s="24" t="s">
        <v>94</v>
      </c>
      <c r="W255" s="24" t="s">
        <v>94</v>
      </c>
      <c r="X255" s="24" t="s">
        <v>94</v>
      </c>
      <c r="Y255" s="24" t="s">
        <v>94</v>
      </c>
      <c r="Z255" s="24" t="s">
        <v>94</v>
      </c>
      <c r="AA255" s="24" t="s">
        <v>94</v>
      </c>
      <c r="AB255" s="24" t="s">
        <v>94</v>
      </c>
      <c r="AC255" s="24" t="s">
        <v>94</v>
      </c>
      <c r="AD255" s="24" t="s">
        <v>94</v>
      </c>
      <c r="AE255" s="24" t="s">
        <v>94</v>
      </c>
      <c r="AF255" s="24" t="s">
        <v>94</v>
      </c>
    </row>
    <row r="256" spans="1:34" ht="18" customHeight="1" x14ac:dyDescent="0.25">
      <c r="A256" s="25" t="s">
        <v>95</v>
      </c>
      <c r="C256" s="24" t="s">
        <v>94</v>
      </c>
      <c r="D256" s="24" t="s">
        <v>94</v>
      </c>
      <c r="E256" s="24" t="s">
        <v>94</v>
      </c>
      <c r="F256" s="24" t="s">
        <v>94</v>
      </c>
      <c r="G256" s="24" t="s">
        <v>94</v>
      </c>
      <c r="H256" s="24" t="s">
        <v>94</v>
      </c>
      <c r="I256" s="24" t="s">
        <v>94</v>
      </c>
      <c r="J256" s="24" t="s">
        <v>94</v>
      </c>
      <c r="K256" s="24" t="s">
        <v>94</v>
      </c>
      <c r="L256" s="24" t="s">
        <v>94</v>
      </c>
      <c r="M256" s="24" t="s">
        <v>94</v>
      </c>
      <c r="N256" s="24" t="s">
        <v>94</v>
      </c>
      <c r="O256" s="24" t="s">
        <v>94</v>
      </c>
      <c r="P256" s="24" t="s">
        <v>94</v>
      </c>
      <c r="Q256" s="24" t="s">
        <v>94</v>
      </c>
      <c r="R256" s="24" t="s">
        <v>94</v>
      </c>
      <c r="S256" s="24" t="s">
        <v>94</v>
      </c>
      <c r="T256" s="24" t="s">
        <v>94</v>
      </c>
      <c r="U256" s="24" t="s">
        <v>94</v>
      </c>
      <c r="V256" s="24" t="s">
        <v>94</v>
      </c>
      <c r="W256" s="24" t="s">
        <v>94</v>
      </c>
      <c r="X256" s="24" t="s">
        <v>94</v>
      </c>
      <c r="Y256" s="24" t="s">
        <v>94</v>
      </c>
      <c r="Z256" s="24" t="s">
        <v>94</v>
      </c>
      <c r="AA256" s="24" t="s">
        <v>94</v>
      </c>
      <c r="AB256" s="24" t="s">
        <v>94</v>
      </c>
      <c r="AC256" s="24" t="s">
        <v>94</v>
      </c>
      <c r="AD256" s="24" t="s">
        <v>94</v>
      </c>
      <c r="AE256" s="24" t="s">
        <v>94</v>
      </c>
      <c r="AF256" s="24" t="s">
        <v>94</v>
      </c>
    </row>
    <row r="257" spans="1:32" ht="18" customHeight="1" x14ac:dyDescent="0.25">
      <c r="A257" s="25" t="s">
        <v>105</v>
      </c>
      <c r="C257" s="24" t="s">
        <v>94</v>
      </c>
      <c r="D257" s="24" t="s">
        <v>94</v>
      </c>
      <c r="E257" s="24" t="s">
        <v>94</v>
      </c>
      <c r="F257" s="24" t="s">
        <v>94</v>
      </c>
      <c r="G257" s="24" t="s">
        <v>94</v>
      </c>
      <c r="H257" s="24" t="s">
        <v>94</v>
      </c>
      <c r="I257" s="24" t="s">
        <v>94</v>
      </c>
      <c r="J257" s="24" t="s">
        <v>94</v>
      </c>
      <c r="K257" s="24" t="s">
        <v>94</v>
      </c>
      <c r="L257" s="24" t="s">
        <v>94</v>
      </c>
      <c r="M257" s="24" t="s">
        <v>94</v>
      </c>
      <c r="N257" s="24" t="s">
        <v>94</v>
      </c>
      <c r="O257" s="24" t="s">
        <v>94</v>
      </c>
      <c r="P257" s="24" t="s">
        <v>94</v>
      </c>
      <c r="Q257" s="24" t="s">
        <v>94</v>
      </c>
      <c r="R257" s="24" t="s">
        <v>94</v>
      </c>
      <c r="S257" s="24" t="s">
        <v>94</v>
      </c>
      <c r="T257" s="24" t="s">
        <v>94</v>
      </c>
      <c r="U257" s="24" t="s">
        <v>94</v>
      </c>
      <c r="V257" s="24" t="s">
        <v>94</v>
      </c>
      <c r="W257" s="24" t="s">
        <v>94</v>
      </c>
      <c r="X257" s="24" t="s">
        <v>94</v>
      </c>
      <c r="Y257" s="24" t="s">
        <v>94</v>
      </c>
      <c r="Z257" s="24" t="s">
        <v>94</v>
      </c>
      <c r="AA257" s="24" t="s">
        <v>94</v>
      </c>
      <c r="AB257" s="24" t="s">
        <v>94</v>
      </c>
      <c r="AC257" s="24" t="s">
        <v>94</v>
      </c>
      <c r="AD257" s="24" t="s">
        <v>94</v>
      </c>
      <c r="AE257" s="24" t="s">
        <v>94</v>
      </c>
      <c r="AF257" s="24" t="s">
        <v>94</v>
      </c>
    </row>
    <row r="258" spans="1:32" ht="18" customHeight="1" x14ac:dyDescent="0.25">
      <c r="A258" s="25" t="s">
        <v>97</v>
      </c>
      <c r="C258" s="24" t="s">
        <v>94</v>
      </c>
      <c r="D258" s="24" t="s">
        <v>94</v>
      </c>
      <c r="E258" s="24" t="s">
        <v>94</v>
      </c>
      <c r="F258" s="24" t="s">
        <v>94</v>
      </c>
      <c r="G258" s="24" t="s">
        <v>94</v>
      </c>
      <c r="H258" s="24" t="s">
        <v>94</v>
      </c>
      <c r="I258" s="24" t="s">
        <v>94</v>
      </c>
      <c r="J258" s="24" t="s">
        <v>94</v>
      </c>
      <c r="K258" s="24" t="s">
        <v>94</v>
      </c>
      <c r="L258" s="24" t="s">
        <v>94</v>
      </c>
      <c r="M258" s="24" t="s">
        <v>94</v>
      </c>
      <c r="N258" s="24" t="s">
        <v>94</v>
      </c>
      <c r="O258" s="24" t="s">
        <v>94</v>
      </c>
      <c r="P258" s="24" t="s">
        <v>94</v>
      </c>
      <c r="Q258" s="24" t="s">
        <v>94</v>
      </c>
      <c r="R258" s="24" t="s">
        <v>94</v>
      </c>
      <c r="S258" s="24" t="s">
        <v>94</v>
      </c>
      <c r="T258" s="24" t="s">
        <v>94</v>
      </c>
      <c r="U258" s="24" t="s">
        <v>94</v>
      </c>
      <c r="V258" s="24" t="s">
        <v>94</v>
      </c>
      <c r="W258" s="24" t="s">
        <v>94</v>
      </c>
      <c r="X258" s="24" t="s">
        <v>94</v>
      </c>
      <c r="Y258" s="24" t="s">
        <v>94</v>
      </c>
      <c r="Z258" s="24" t="s">
        <v>94</v>
      </c>
      <c r="AA258" s="24" t="s">
        <v>94</v>
      </c>
      <c r="AB258" s="24" t="s">
        <v>94</v>
      </c>
      <c r="AC258" s="24" t="s">
        <v>94</v>
      </c>
      <c r="AD258" s="24" t="s">
        <v>94</v>
      </c>
      <c r="AE258" s="24" t="s">
        <v>94</v>
      </c>
      <c r="AF258" s="24" t="s">
        <v>94</v>
      </c>
    </row>
    <row r="259" spans="1:32" ht="18" customHeight="1" x14ac:dyDescent="0.25">
      <c r="A259" s="25" t="s">
        <v>103</v>
      </c>
      <c r="C259" s="24" t="s">
        <v>94</v>
      </c>
      <c r="D259" s="24" t="s">
        <v>94</v>
      </c>
      <c r="E259" s="24" t="s">
        <v>94</v>
      </c>
      <c r="F259" s="24" t="s">
        <v>94</v>
      </c>
      <c r="G259" s="24" t="s">
        <v>94</v>
      </c>
      <c r="H259" s="24" t="s">
        <v>94</v>
      </c>
      <c r="I259" s="24" t="s">
        <v>94</v>
      </c>
      <c r="J259" s="24" t="s">
        <v>94</v>
      </c>
      <c r="K259" s="24" t="s">
        <v>94</v>
      </c>
      <c r="L259" s="24" t="s">
        <v>94</v>
      </c>
      <c r="M259" s="24" t="s">
        <v>94</v>
      </c>
      <c r="N259" s="24" t="s">
        <v>94</v>
      </c>
      <c r="O259" s="24" t="s">
        <v>94</v>
      </c>
      <c r="P259" s="24" t="s">
        <v>94</v>
      </c>
      <c r="Q259" s="24" t="s">
        <v>94</v>
      </c>
      <c r="R259" s="24" t="s">
        <v>94</v>
      </c>
      <c r="S259" s="24" t="s">
        <v>94</v>
      </c>
      <c r="T259" s="24" t="s">
        <v>94</v>
      </c>
      <c r="U259" s="24" t="s">
        <v>94</v>
      </c>
      <c r="V259" s="24" t="s">
        <v>94</v>
      </c>
      <c r="W259" s="24" t="s">
        <v>94</v>
      </c>
      <c r="X259" s="24" t="s">
        <v>94</v>
      </c>
      <c r="Y259" s="24" t="s">
        <v>94</v>
      </c>
      <c r="Z259" s="24" t="s">
        <v>94</v>
      </c>
      <c r="AA259" s="24" t="s">
        <v>94</v>
      </c>
      <c r="AB259" s="24" t="s">
        <v>94</v>
      </c>
      <c r="AC259" s="24" t="s">
        <v>94</v>
      </c>
      <c r="AD259" s="24" t="s">
        <v>94</v>
      </c>
      <c r="AE259" s="24" t="s">
        <v>94</v>
      </c>
      <c r="AF259" s="24" t="s">
        <v>94</v>
      </c>
    </row>
    <row r="260" spans="1:32" ht="18" customHeight="1" x14ac:dyDescent="0.25">
      <c r="A260" s="25" t="s">
        <v>101</v>
      </c>
      <c r="C260" s="24" t="s">
        <v>94</v>
      </c>
      <c r="D260" s="24" t="s">
        <v>94</v>
      </c>
      <c r="E260" s="24" t="s">
        <v>94</v>
      </c>
      <c r="F260" s="24" t="s">
        <v>94</v>
      </c>
      <c r="G260" s="24" t="s">
        <v>94</v>
      </c>
      <c r="H260" s="24" t="s">
        <v>94</v>
      </c>
      <c r="I260" s="24" t="s">
        <v>94</v>
      </c>
      <c r="J260" s="24" t="s">
        <v>94</v>
      </c>
      <c r="K260" s="24" t="s">
        <v>94</v>
      </c>
      <c r="L260" s="24" t="s">
        <v>94</v>
      </c>
      <c r="M260" s="24" t="s">
        <v>94</v>
      </c>
      <c r="N260" s="24" t="s">
        <v>94</v>
      </c>
      <c r="O260" s="24" t="s">
        <v>94</v>
      </c>
      <c r="P260" s="24" t="s">
        <v>94</v>
      </c>
      <c r="Q260" s="24" t="s">
        <v>94</v>
      </c>
      <c r="R260" s="24" t="s">
        <v>94</v>
      </c>
      <c r="S260" s="24" t="s">
        <v>94</v>
      </c>
      <c r="T260" s="24" t="s">
        <v>94</v>
      </c>
      <c r="U260" s="24" t="s">
        <v>94</v>
      </c>
      <c r="V260" s="24" t="s">
        <v>94</v>
      </c>
      <c r="W260" s="24" t="s">
        <v>94</v>
      </c>
      <c r="X260" s="24" t="s">
        <v>94</v>
      </c>
      <c r="Y260" s="24" t="s">
        <v>94</v>
      </c>
      <c r="Z260" s="24" t="s">
        <v>94</v>
      </c>
      <c r="AA260" s="24" t="s">
        <v>94</v>
      </c>
      <c r="AB260" s="24" t="s">
        <v>94</v>
      </c>
      <c r="AC260" s="24" t="s">
        <v>94</v>
      </c>
      <c r="AD260" s="24" t="s">
        <v>94</v>
      </c>
      <c r="AE260" s="24" t="s">
        <v>94</v>
      </c>
      <c r="AF260" s="24" t="s">
        <v>94</v>
      </c>
    </row>
    <row r="262" spans="1:32" ht="12.75" x14ac:dyDescent="0.25">
      <c r="A262" s="23" t="s">
        <v>93</v>
      </c>
    </row>
    <row r="264" spans="1:32" ht="12.75" x14ac:dyDescent="0.25">
      <c r="A264" s="23" t="s">
        <v>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4"/>
  <sheetViews>
    <sheetView zoomScale="60" zoomScaleNormal="60" workbookViewId="0">
      <selection activeCell="A86" sqref="A86:XFD86"/>
    </sheetView>
  </sheetViews>
  <sheetFormatPr baseColWidth="10" defaultColWidth="12" defaultRowHeight="18" customHeight="1" x14ac:dyDescent="0.25"/>
  <cols>
    <col min="1" max="1" width="50" style="23" customWidth="1"/>
    <col min="2" max="16384" width="12" style="23"/>
  </cols>
  <sheetData>
    <row r="1" spans="1:34" ht="18" customHeight="1" x14ac:dyDescent="0.25">
      <c r="A1" s="23" t="s">
        <v>133</v>
      </c>
    </row>
    <row r="2" spans="1:34" ht="18" customHeight="1" x14ac:dyDescent="0.25">
      <c r="B2" s="23" t="s">
        <v>109</v>
      </c>
      <c r="C2" s="26">
        <v>1990</v>
      </c>
      <c r="D2" s="26">
        <v>1991</v>
      </c>
      <c r="E2" s="26">
        <v>1992</v>
      </c>
      <c r="F2" s="26">
        <v>1993</v>
      </c>
      <c r="G2" s="26">
        <v>1994</v>
      </c>
      <c r="H2" s="26">
        <v>1995</v>
      </c>
      <c r="I2" s="26">
        <v>1996</v>
      </c>
      <c r="J2" s="26">
        <v>1997</v>
      </c>
      <c r="K2" s="26">
        <v>1998</v>
      </c>
      <c r="L2" s="26">
        <v>1999</v>
      </c>
      <c r="M2" s="26">
        <v>2000</v>
      </c>
      <c r="N2" s="26">
        <v>2001</v>
      </c>
      <c r="O2" s="26">
        <v>2002</v>
      </c>
      <c r="P2" s="26">
        <v>2003</v>
      </c>
      <c r="Q2" s="26">
        <v>2004</v>
      </c>
      <c r="R2" s="26">
        <v>2005</v>
      </c>
      <c r="S2" s="26">
        <v>2006</v>
      </c>
      <c r="T2" s="26">
        <v>2007</v>
      </c>
      <c r="U2" s="26">
        <v>2008</v>
      </c>
      <c r="V2" s="26">
        <v>2009</v>
      </c>
      <c r="W2" s="26">
        <v>2010</v>
      </c>
      <c r="X2" s="26">
        <v>2011</v>
      </c>
      <c r="Y2" s="26">
        <v>2012</v>
      </c>
      <c r="Z2" s="26">
        <v>2013</v>
      </c>
      <c r="AA2" s="26">
        <v>2014</v>
      </c>
      <c r="AB2" s="26">
        <v>2015</v>
      </c>
      <c r="AC2" s="26">
        <v>2016</v>
      </c>
      <c r="AD2" s="26">
        <v>2017</v>
      </c>
      <c r="AE2" s="26">
        <v>2018</v>
      </c>
      <c r="AF2" s="26">
        <v>2019</v>
      </c>
      <c r="AG2" s="23" t="s">
        <v>108</v>
      </c>
      <c r="AH2" s="23" t="s">
        <v>107</v>
      </c>
    </row>
    <row r="3" spans="1:34" ht="18" customHeight="1" x14ac:dyDescent="0.25">
      <c r="A3" s="25" t="s">
        <v>100</v>
      </c>
      <c r="C3" s="24" t="s">
        <v>94</v>
      </c>
      <c r="D3" s="24" t="s">
        <v>94</v>
      </c>
      <c r="E3" s="24" t="s">
        <v>94</v>
      </c>
      <c r="F3" s="24" t="s">
        <v>94</v>
      </c>
      <c r="G3" s="24" t="s">
        <v>94</v>
      </c>
      <c r="H3" s="24" t="s">
        <v>94</v>
      </c>
      <c r="I3" s="24" t="s">
        <v>94</v>
      </c>
      <c r="J3" s="24" t="s">
        <v>94</v>
      </c>
      <c r="K3" s="24" t="s">
        <v>94</v>
      </c>
      <c r="L3" s="24" t="s">
        <v>94</v>
      </c>
      <c r="M3" s="24" t="s">
        <v>94</v>
      </c>
      <c r="N3" s="24" t="s">
        <v>94</v>
      </c>
      <c r="O3" s="24" t="s">
        <v>94</v>
      </c>
      <c r="P3" s="24" t="s">
        <v>94</v>
      </c>
      <c r="Q3" s="24" t="s">
        <v>94</v>
      </c>
      <c r="R3" s="24" t="s">
        <v>94</v>
      </c>
      <c r="S3" s="24" t="s">
        <v>94</v>
      </c>
      <c r="T3" s="24" t="s">
        <v>94</v>
      </c>
      <c r="U3" s="24" t="s">
        <v>94</v>
      </c>
      <c r="V3" s="24" t="s">
        <v>94</v>
      </c>
      <c r="W3" s="24" t="s">
        <v>94</v>
      </c>
      <c r="X3" s="24" t="s">
        <v>94</v>
      </c>
      <c r="Y3" s="24" t="s">
        <v>94</v>
      </c>
      <c r="Z3" s="24" t="s">
        <v>94</v>
      </c>
      <c r="AA3" s="24" t="s">
        <v>94</v>
      </c>
      <c r="AB3" s="24" t="s">
        <v>94</v>
      </c>
      <c r="AC3" s="24" t="s">
        <v>94</v>
      </c>
      <c r="AD3" s="24" t="s">
        <v>94</v>
      </c>
      <c r="AE3" s="24" t="s">
        <v>94</v>
      </c>
      <c r="AF3" s="24" t="s">
        <v>94</v>
      </c>
    </row>
    <row r="4" spans="1:34" ht="18" customHeight="1" x14ac:dyDescent="0.25">
      <c r="A4" s="25" t="s">
        <v>96</v>
      </c>
      <c r="C4" s="24" t="s">
        <v>94</v>
      </c>
      <c r="D4" s="24" t="s">
        <v>94</v>
      </c>
      <c r="E4" s="24" t="s">
        <v>94</v>
      </c>
      <c r="F4" s="24" t="s">
        <v>94</v>
      </c>
      <c r="G4" s="24" t="s">
        <v>94</v>
      </c>
      <c r="H4" s="24" t="s">
        <v>94</v>
      </c>
      <c r="I4" s="24" t="s">
        <v>94</v>
      </c>
      <c r="J4" s="24" t="s">
        <v>94</v>
      </c>
      <c r="K4" s="24" t="s">
        <v>94</v>
      </c>
      <c r="L4" s="24" t="s">
        <v>94</v>
      </c>
      <c r="M4" s="24" t="s">
        <v>94</v>
      </c>
      <c r="N4" s="24" t="s">
        <v>94</v>
      </c>
      <c r="O4" s="24" t="s">
        <v>94</v>
      </c>
      <c r="P4" s="24" t="s">
        <v>94</v>
      </c>
      <c r="Q4" s="24" t="s">
        <v>94</v>
      </c>
      <c r="R4" s="24" t="s">
        <v>94</v>
      </c>
      <c r="S4" s="24" t="s">
        <v>94</v>
      </c>
      <c r="T4" s="24" t="s">
        <v>94</v>
      </c>
      <c r="U4" s="24" t="s">
        <v>94</v>
      </c>
      <c r="V4" s="24" t="s">
        <v>94</v>
      </c>
      <c r="W4" s="24" t="s">
        <v>94</v>
      </c>
      <c r="X4" s="24" t="s">
        <v>94</v>
      </c>
      <c r="Y4" s="24" t="s">
        <v>94</v>
      </c>
      <c r="Z4" s="24" t="s">
        <v>94</v>
      </c>
      <c r="AA4" s="24" t="s">
        <v>94</v>
      </c>
      <c r="AB4" s="24" t="s">
        <v>94</v>
      </c>
      <c r="AC4" s="24" t="s">
        <v>94</v>
      </c>
      <c r="AD4" s="24" t="s">
        <v>94</v>
      </c>
      <c r="AE4" s="24" t="s">
        <v>94</v>
      </c>
      <c r="AF4" s="24" t="s">
        <v>94</v>
      </c>
    </row>
    <row r="5" spans="1:34" ht="18" customHeight="1" x14ac:dyDescent="0.25">
      <c r="A5" s="25" t="s">
        <v>106</v>
      </c>
      <c r="C5" s="24" t="s">
        <v>94</v>
      </c>
      <c r="D5" s="24" t="s">
        <v>94</v>
      </c>
      <c r="E5" s="24" t="s">
        <v>94</v>
      </c>
      <c r="F5" s="24" t="s">
        <v>94</v>
      </c>
      <c r="G5" s="24" t="s">
        <v>94</v>
      </c>
      <c r="H5" s="24" t="s">
        <v>94</v>
      </c>
      <c r="I5" s="24" t="s">
        <v>94</v>
      </c>
      <c r="J5" s="24" t="s">
        <v>94</v>
      </c>
      <c r="K5" s="24" t="s">
        <v>94</v>
      </c>
      <c r="L5" s="24" t="s">
        <v>94</v>
      </c>
      <c r="M5" s="24" t="s">
        <v>94</v>
      </c>
      <c r="N5" s="24" t="s">
        <v>94</v>
      </c>
      <c r="O5" s="24" t="s">
        <v>94</v>
      </c>
      <c r="P5" s="24" t="s">
        <v>94</v>
      </c>
      <c r="Q5" s="24" t="s">
        <v>94</v>
      </c>
      <c r="R5" s="24" t="s">
        <v>94</v>
      </c>
      <c r="S5" s="24" t="s">
        <v>94</v>
      </c>
      <c r="T5" s="24" t="s">
        <v>94</v>
      </c>
      <c r="U5" s="24" t="s">
        <v>94</v>
      </c>
      <c r="V5" s="24" t="s">
        <v>94</v>
      </c>
      <c r="W5" s="24" t="s">
        <v>94</v>
      </c>
      <c r="X5" s="24" t="s">
        <v>94</v>
      </c>
      <c r="Y5" s="24" t="s">
        <v>94</v>
      </c>
      <c r="Z5" s="24" t="s">
        <v>94</v>
      </c>
      <c r="AA5" s="24" t="s">
        <v>94</v>
      </c>
      <c r="AB5" s="24" t="s">
        <v>94</v>
      </c>
      <c r="AC5" s="24" t="s">
        <v>94</v>
      </c>
      <c r="AD5" s="24" t="s">
        <v>94</v>
      </c>
      <c r="AE5" s="24" t="s">
        <v>94</v>
      </c>
      <c r="AF5" s="24" t="s">
        <v>94</v>
      </c>
    </row>
    <row r="6" spans="1:34" ht="18" customHeight="1" x14ac:dyDescent="0.25">
      <c r="A6" s="25" t="s">
        <v>98</v>
      </c>
      <c r="C6" s="24" t="s">
        <v>94</v>
      </c>
      <c r="D6" s="24" t="s">
        <v>94</v>
      </c>
      <c r="E6" s="24" t="s">
        <v>94</v>
      </c>
      <c r="F6" s="24" t="s">
        <v>94</v>
      </c>
      <c r="G6" s="24" t="s">
        <v>94</v>
      </c>
      <c r="H6" s="24" t="s">
        <v>94</v>
      </c>
      <c r="I6" s="24" t="s">
        <v>94</v>
      </c>
      <c r="J6" s="24" t="s">
        <v>94</v>
      </c>
      <c r="K6" s="24" t="s">
        <v>94</v>
      </c>
      <c r="L6" s="24" t="s">
        <v>94</v>
      </c>
      <c r="M6" s="24" t="s">
        <v>94</v>
      </c>
      <c r="N6" s="24" t="s">
        <v>94</v>
      </c>
      <c r="O6" s="24" t="s">
        <v>94</v>
      </c>
      <c r="P6" s="24" t="s">
        <v>94</v>
      </c>
      <c r="Q6" s="24" t="s">
        <v>94</v>
      </c>
      <c r="R6" s="24" t="s">
        <v>94</v>
      </c>
      <c r="S6" s="24" t="s">
        <v>94</v>
      </c>
      <c r="T6" s="24" t="s">
        <v>94</v>
      </c>
      <c r="U6" s="24" t="s">
        <v>94</v>
      </c>
      <c r="V6" s="24" t="s">
        <v>94</v>
      </c>
      <c r="W6" s="24" t="s">
        <v>94</v>
      </c>
      <c r="X6" s="24" t="s">
        <v>94</v>
      </c>
      <c r="Y6" s="24" t="s">
        <v>94</v>
      </c>
      <c r="Z6" s="24" t="s">
        <v>94</v>
      </c>
      <c r="AA6" s="24" t="s">
        <v>94</v>
      </c>
      <c r="AB6" s="24" t="s">
        <v>94</v>
      </c>
      <c r="AC6" s="24" t="s">
        <v>94</v>
      </c>
      <c r="AD6" s="24" t="s">
        <v>94</v>
      </c>
      <c r="AE6" s="24" t="s">
        <v>94</v>
      </c>
      <c r="AF6" s="24" t="s">
        <v>94</v>
      </c>
    </row>
    <row r="7" spans="1:34" ht="18" customHeight="1" x14ac:dyDescent="0.25">
      <c r="A7" s="25" t="s">
        <v>104</v>
      </c>
      <c r="C7" s="24" t="s">
        <v>94</v>
      </c>
      <c r="D7" s="24" t="s">
        <v>94</v>
      </c>
      <c r="E7" s="24" t="s">
        <v>94</v>
      </c>
      <c r="F7" s="24" t="s">
        <v>94</v>
      </c>
      <c r="G7" s="24" t="s">
        <v>94</v>
      </c>
      <c r="H7" s="24" t="s">
        <v>94</v>
      </c>
      <c r="I7" s="24" t="s">
        <v>94</v>
      </c>
      <c r="J7" s="24" t="s">
        <v>94</v>
      </c>
      <c r="K7" s="24" t="s">
        <v>94</v>
      </c>
      <c r="L7" s="24" t="s">
        <v>94</v>
      </c>
      <c r="M7" s="24" t="s">
        <v>94</v>
      </c>
      <c r="N7" s="24" t="s">
        <v>94</v>
      </c>
      <c r="O7" s="24" t="s">
        <v>94</v>
      </c>
      <c r="P7" s="24" t="s">
        <v>94</v>
      </c>
      <c r="Q7" s="24" t="s">
        <v>94</v>
      </c>
      <c r="R7" s="24" t="s">
        <v>94</v>
      </c>
      <c r="S7" s="24" t="s">
        <v>94</v>
      </c>
      <c r="T7" s="24" t="s">
        <v>94</v>
      </c>
      <c r="U7" s="24" t="s">
        <v>94</v>
      </c>
      <c r="V7" s="24" t="s">
        <v>94</v>
      </c>
      <c r="W7" s="24" t="s">
        <v>94</v>
      </c>
      <c r="X7" s="24" t="s">
        <v>94</v>
      </c>
      <c r="Y7" s="24" t="s">
        <v>94</v>
      </c>
      <c r="Z7" s="24" t="s">
        <v>94</v>
      </c>
      <c r="AA7" s="24" t="s">
        <v>94</v>
      </c>
      <c r="AB7" s="24" t="s">
        <v>94</v>
      </c>
      <c r="AC7" s="24" t="s">
        <v>94</v>
      </c>
      <c r="AD7" s="24" t="s">
        <v>94</v>
      </c>
      <c r="AE7" s="24" t="s">
        <v>94</v>
      </c>
      <c r="AF7" s="24" t="s">
        <v>94</v>
      </c>
    </row>
    <row r="8" spans="1:34" ht="18" customHeight="1" x14ac:dyDescent="0.25">
      <c r="A8" s="25" t="s">
        <v>102</v>
      </c>
      <c r="C8" s="24" t="s">
        <v>94</v>
      </c>
      <c r="D8" s="24" t="s">
        <v>94</v>
      </c>
      <c r="E8" s="24" t="s">
        <v>94</v>
      </c>
      <c r="F8" s="24" t="s">
        <v>94</v>
      </c>
      <c r="G8" s="24" t="s">
        <v>94</v>
      </c>
      <c r="H8" s="24" t="s">
        <v>94</v>
      </c>
      <c r="I8" s="24" t="s">
        <v>94</v>
      </c>
      <c r="J8" s="24" t="s">
        <v>94</v>
      </c>
      <c r="K8" s="24" t="s">
        <v>94</v>
      </c>
      <c r="L8" s="24" t="s">
        <v>94</v>
      </c>
      <c r="M8" s="24" t="s">
        <v>94</v>
      </c>
      <c r="N8" s="24" t="s">
        <v>94</v>
      </c>
      <c r="O8" s="24" t="s">
        <v>94</v>
      </c>
      <c r="P8" s="24" t="s">
        <v>94</v>
      </c>
      <c r="Q8" s="24" t="s">
        <v>94</v>
      </c>
      <c r="R8" s="24" t="s">
        <v>94</v>
      </c>
      <c r="S8" s="24" t="s">
        <v>94</v>
      </c>
      <c r="T8" s="24" t="s">
        <v>94</v>
      </c>
      <c r="U8" s="24" t="s">
        <v>94</v>
      </c>
      <c r="V8" s="24" t="s">
        <v>94</v>
      </c>
      <c r="W8" s="24" t="s">
        <v>94</v>
      </c>
      <c r="X8" s="24" t="s">
        <v>94</v>
      </c>
      <c r="Y8" s="24" t="s">
        <v>94</v>
      </c>
      <c r="Z8" s="24" t="s">
        <v>94</v>
      </c>
      <c r="AA8" s="24" t="s">
        <v>94</v>
      </c>
      <c r="AB8" s="24" t="s">
        <v>94</v>
      </c>
      <c r="AC8" s="24" t="s">
        <v>94</v>
      </c>
      <c r="AD8" s="24" t="s">
        <v>94</v>
      </c>
      <c r="AE8" s="24" t="s">
        <v>94</v>
      </c>
      <c r="AF8" s="24" t="s">
        <v>94</v>
      </c>
    </row>
    <row r="10" spans="1:34" ht="18" customHeight="1" x14ac:dyDescent="0.25">
      <c r="A10" s="23" t="s">
        <v>135</v>
      </c>
    </row>
    <row r="11" spans="1:34" ht="18" customHeight="1" x14ac:dyDescent="0.25">
      <c r="B11" s="23" t="s">
        <v>109</v>
      </c>
      <c r="C11" s="26">
        <v>1990</v>
      </c>
      <c r="D11" s="26">
        <v>1991</v>
      </c>
      <c r="E11" s="26">
        <v>1992</v>
      </c>
      <c r="F11" s="26">
        <v>1993</v>
      </c>
      <c r="G11" s="26">
        <v>1994</v>
      </c>
      <c r="H11" s="26">
        <v>1995</v>
      </c>
      <c r="I11" s="26">
        <v>1996</v>
      </c>
      <c r="J11" s="26">
        <v>1997</v>
      </c>
      <c r="K11" s="26">
        <v>1998</v>
      </c>
      <c r="L11" s="26">
        <v>1999</v>
      </c>
      <c r="M11" s="26">
        <v>2000</v>
      </c>
      <c r="N11" s="26">
        <v>2001</v>
      </c>
      <c r="O11" s="26">
        <v>2002</v>
      </c>
      <c r="P11" s="26">
        <v>2003</v>
      </c>
      <c r="Q11" s="26">
        <v>2004</v>
      </c>
      <c r="R11" s="26">
        <v>2005</v>
      </c>
      <c r="S11" s="26">
        <v>2006</v>
      </c>
      <c r="T11" s="26">
        <v>2007</v>
      </c>
      <c r="U11" s="26">
        <v>2008</v>
      </c>
      <c r="V11" s="26">
        <v>2009</v>
      </c>
      <c r="W11" s="26">
        <v>2010</v>
      </c>
      <c r="X11" s="26">
        <v>2011</v>
      </c>
      <c r="Y11" s="26">
        <v>2012</v>
      </c>
      <c r="Z11" s="26">
        <v>2013</v>
      </c>
      <c r="AA11" s="26">
        <v>2014</v>
      </c>
      <c r="AB11" s="26">
        <v>2015</v>
      </c>
      <c r="AC11" s="26">
        <v>2016</v>
      </c>
      <c r="AD11" s="26">
        <v>2017</v>
      </c>
      <c r="AE11" s="26">
        <v>2018</v>
      </c>
      <c r="AF11" s="26">
        <v>2019</v>
      </c>
      <c r="AG11" s="23" t="s">
        <v>108</v>
      </c>
      <c r="AH11" s="23" t="s">
        <v>107</v>
      </c>
    </row>
    <row r="12" spans="1:34" ht="18" customHeight="1" x14ac:dyDescent="0.25">
      <c r="A12" s="25" t="s">
        <v>100</v>
      </c>
      <c r="C12" s="24" t="s">
        <v>94</v>
      </c>
      <c r="D12" s="24" t="s">
        <v>94</v>
      </c>
      <c r="E12" s="24" t="s">
        <v>94</v>
      </c>
      <c r="F12" s="24" t="s">
        <v>94</v>
      </c>
      <c r="G12" s="24" t="s">
        <v>94</v>
      </c>
      <c r="H12" s="24" t="s">
        <v>94</v>
      </c>
      <c r="I12" s="24" t="s">
        <v>94</v>
      </c>
      <c r="J12" s="24" t="s">
        <v>94</v>
      </c>
      <c r="K12" s="24" t="s">
        <v>94</v>
      </c>
      <c r="L12" s="24" t="s">
        <v>94</v>
      </c>
      <c r="M12" s="24" t="s">
        <v>94</v>
      </c>
      <c r="N12" s="24" t="s">
        <v>94</v>
      </c>
      <c r="O12" s="24" t="s">
        <v>94</v>
      </c>
      <c r="P12" s="24" t="s">
        <v>94</v>
      </c>
      <c r="Q12" s="24" t="s">
        <v>94</v>
      </c>
      <c r="R12" s="24" t="s">
        <v>94</v>
      </c>
      <c r="S12" s="24" t="s">
        <v>94</v>
      </c>
      <c r="T12" s="24" t="s">
        <v>94</v>
      </c>
      <c r="U12" s="24" t="s">
        <v>94</v>
      </c>
      <c r="V12" s="24" t="s">
        <v>94</v>
      </c>
      <c r="W12" s="24" t="s">
        <v>94</v>
      </c>
      <c r="X12" s="24" t="s">
        <v>94</v>
      </c>
      <c r="Y12" s="24" t="s">
        <v>94</v>
      </c>
      <c r="Z12" s="24" t="s">
        <v>94</v>
      </c>
      <c r="AA12" s="24" t="s">
        <v>94</v>
      </c>
      <c r="AB12" s="24" t="s">
        <v>94</v>
      </c>
      <c r="AC12" s="24" t="s">
        <v>94</v>
      </c>
      <c r="AD12" s="24" t="s">
        <v>94</v>
      </c>
      <c r="AE12" s="24" t="s">
        <v>94</v>
      </c>
      <c r="AF12" s="24" t="s">
        <v>94</v>
      </c>
    </row>
    <row r="13" spans="1:34" ht="18" customHeight="1" x14ac:dyDescent="0.25">
      <c r="A13" s="25" t="s">
        <v>96</v>
      </c>
      <c r="C13" s="24" t="s">
        <v>94</v>
      </c>
      <c r="D13" s="24" t="s">
        <v>94</v>
      </c>
      <c r="E13" s="24" t="s">
        <v>94</v>
      </c>
      <c r="F13" s="24" t="s">
        <v>94</v>
      </c>
      <c r="G13" s="24" t="s">
        <v>94</v>
      </c>
      <c r="H13" s="24" t="s">
        <v>94</v>
      </c>
      <c r="I13" s="24" t="s">
        <v>94</v>
      </c>
      <c r="J13" s="24" t="s">
        <v>94</v>
      </c>
      <c r="K13" s="24" t="s">
        <v>94</v>
      </c>
      <c r="L13" s="24" t="s">
        <v>94</v>
      </c>
      <c r="M13" s="24" t="s">
        <v>94</v>
      </c>
      <c r="N13" s="24" t="s">
        <v>94</v>
      </c>
      <c r="O13" s="24" t="s">
        <v>94</v>
      </c>
      <c r="P13" s="24" t="s">
        <v>94</v>
      </c>
      <c r="Q13" s="24" t="s">
        <v>94</v>
      </c>
      <c r="R13" s="24" t="s">
        <v>94</v>
      </c>
      <c r="S13" s="24" t="s">
        <v>94</v>
      </c>
      <c r="T13" s="24" t="s">
        <v>94</v>
      </c>
      <c r="U13" s="24" t="s">
        <v>94</v>
      </c>
      <c r="V13" s="24" t="s">
        <v>94</v>
      </c>
      <c r="W13" s="24" t="s">
        <v>94</v>
      </c>
      <c r="X13" s="24" t="s">
        <v>94</v>
      </c>
      <c r="Y13" s="24" t="s">
        <v>94</v>
      </c>
      <c r="Z13" s="24" t="s">
        <v>94</v>
      </c>
      <c r="AA13" s="24" t="s">
        <v>94</v>
      </c>
      <c r="AB13" s="24" t="s">
        <v>94</v>
      </c>
      <c r="AC13" s="24" t="s">
        <v>94</v>
      </c>
      <c r="AD13" s="24" t="s">
        <v>94</v>
      </c>
      <c r="AE13" s="24" t="s">
        <v>94</v>
      </c>
      <c r="AF13" s="24" t="s">
        <v>94</v>
      </c>
    </row>
    <row r="14" spans="1:34" ht="18" customHeight="1" x14ac:dyDescent="0.25">
      <c r="A14" s="25" t="s">
        <v>106</v>
      </c>
      <c r="C14" s="24" t="s">
        <v>94</v>
      </c>
      <c r="D14" s="24" t="s">
        <v>94</v>
      </c>
      <c r="E14" s="24" t="s">
        <v>94</v>
      </c>
      <c r="F14" s="24" t="s">
        <v>94</v>
      </c>
      <c r="G14" s="24" t="s">
        <v>94</v>
      </c>
      <c r="H14" s="24" t="s">
        <v>94</v>
      </c>
      <c r="I14" s="24" t="s">
        <v>94</v>
      </c>
      <c r="J14" s="24" t="s">
        <v>94</v>
      </c>
      <c r="K14" s="24" t="s">
        <v>94</v>
      </c>
      <c r="L14" s="24" t="s">
        <v>94</v>
      </c>
      <c r="M14" s="24" t="s">
        <v>94</v>
      </c>
      <c r="N14" s="24" t="s">
        <v>94</v>
      </c>
      <c r="O14" s="24" t="s">
        <v>94</v>
      </c>
      <c r="P14" s="24" t="s">
        <v>94</v>
      </c>
      <c r="Q14" s="24" t="s">
        <v>94</v>
      </c>
      <c r="R14" s="24" t="s">
        <v>94</v>
      </c>
      <c r="S14" s="24" t="s">
        <v>94</v>
      </c>
      <c r="T14" s="24" t="s">
        <v>94</v>
      </c>
      <c r="U14" s="24" t="s">
        <v>94</v>
      </c>
      <c r="V14" s="24" t="s">
        <v>94</v>
      </c>
      <c r="W14" s="24" t="s">
        <v>94</v>
      </c>
      <c r="X14" s="24" t="s">
        <v>94</v>
      </c>
      <c r="Y14" s="24" t="s">
        <v>94</v>
      </c>
      <c r="Z14" s="24" t="s">
        <v>94</v>
      </c>
      <c r="AA14" s="24" t="s">
        <v>94</v>
      </c>
      <c r="AB14" s="24" t="s">
        <v>94</v>
      </c>
      <c r="AC14" s="24" t="s">
        <v>94</v>
      </c>
      <c r="AD14" s="24" t="s">
        <v>94</v>
      </c>
      <c r="AE14" s="24" t="s">
        <v>94</v>
      </c>
      <c r="AF14" s="24" t="s">
        <v>94</v>
      </c>
    </row>
    <row r="15" spans="1:34" ht="18" customHeight="1" x14ac:dyDescent="0.25">
      <c r="A15" s="25" t="s">
        <v>98</v>
      </c>
      <c r="C15" s="24" t="s">
        <v>94</v>
      </c>
      <c r="D15" s="24" t="s">
        <v>94</v>
      </c>
      <c r="E15" s="24" t="s">
        <v>94</v>
      </c>
      <c r="F15" s="24" t="s">
        <v>94</v>
      </c>
      <c r="G15" s="24" t="s">
        <v>94</v>
      </c>
      <c r="H15" s="24" t="s">
        <v>94</v>
      </c>
      <c r="I15" s="24" t="s">
        <v>94</v>
      </c>
      <c r="J15" s="24" t="s">
        <v>94</v>
      </c>
      <c r="K15" s="24" t="s">
        <v>94</v>
      </c>
      <c r="L15" s="24" t="s">
        <v>94</v>
      </c>
      <c r="M15" s="24" t="s">
        <v>94</v>
      </c>
      <c r="N15" s="24" t="s">
        <v>94</v>
      </c>
      <c r="O15" s="24" t="s">
        <v>94</v>
      </c>
      <c r="P15" s="24" t="s">
        <v>94</v>
      </c>
      <c r="Q15" s="24" t="s">
        <v>94</v>
      </c>
      <c r="R15" s="24" t="s">
        <v>94</v>
      </c>
      <c r="S15" s="24" t="s">
        <v>94</v>
      </c>
      <c r="T15" s="24" t="s">
        <v>94</v>
      </c>
      <c r="U15" s="24" t="s">
        <v>94</v>
      </c>
      <c r="V15" s="24" t="s">
        <v>94</v>
      </c>
      <c r="W15" s="24" t="s">
        <v>94</v>
      </c>
      <c r="X15" s="24" t="s">
        <v>94</v>
      </c>
      <c r="Y15" s="24" t="s">
        <v>94</v>
      </c>
      <c r="Z15" s="24" t="s">
        <v>94</v>
      </c>
      <c r="AA15" s="24" t="s">
        <v>94</v>
      </c>
      <c r="AB15" s="24" t="s">
        <v>94</v>
      </c>
      <c r="AC15" s="24" t="s">
        <v>94</v>
      </c>
      <c r="AD15" s="24" t="s">
        <v>94</v>
      </c>
      <c r="AE15" s="24" t="s">
        <v>94</v>
      </c>
      <c r="AF15" s="24" t="s">
        <v>94</v>
      </c>
    </row>
    <row r="16" spans="1:34" ht="18" customHeight="1" x14ac:dyDescent="0.25">
      <c r="A16" s="25" t="s">
        <v>104</v>
      </c>
      <c r="C16" s="24" t="s">
        <v>94</v>
      </c>
      <c r="D16" s="24" t="s">
        <v>94</v>
      </c>
      <c r="E16" s="24" t="s">
        <v>94</v>
      </c>
      <c r="F16" s="24" t="s">
        <v>94</v>
      </c>
      <c r="G16" s="24" t="s">
        <v>94</v>
      </c>
      <c r="H16" s="24" t="s">
        <v>94</v>
      </c>
      <c r="I16" s="24" t="s">
        <v>94</v>
      </c>
      <c r="J16" s="24" t="s">
        <v>94</v>
      </c>
      <c r="K16" s="24" t="s">
        <v>94</v>
      </c>
      <c r="L16" s="24" t="s">
        <v>94</v>
      </c>
      <c r="M16" s="24" t="s">
        <v>94</v>
      </c>
      <c r="N16" s="24" t="s">
        <v>94</v>
      </c>
      <c r="O16" s="24" t="s">
        <v>94</v>
      </c>
      <c r="P16" s="24" t="s">
        <v>94</v>
      </c>
      <c r="Q16" s="24" t="s">
        <v>94</v>
      </c>
      <c r="R16" s="24" t="s">
        <v>94</v>
      </c>
      <c r="S16" s="24" t="s">
        <v>94</v>
      </c>
      <c r="T16" s="24" t="s">
        <v>94</v>
      </c>
      <c r="U16" s="24" t="s">
        <v>94</v>
      </c>
      <c r="V16" s="24" t="s">
        <v>94</v>
      </c>
      <c r="W16" s="24" t="s">
        <v>94</v>
      </c>
      <c r="X16" s="24" t="s">
        <v>94</v>
      </c>
      <c r="Y16" s="24" t="s">
        <v>94</v>
      </c>
      <c r="Z16" s="24" t="s">
        <v>94</v>
      </c>
      <c r="AA16" s="24" t="s">
        <v>94</v>
      </c>
      <c r="AB16" s="24" t="s">
        <v>94</v>
      </c>
      <c r="AC16" s="24" t="s">
        <v>94</v>
      </c>
      <c r="AD16" s="24" t="s">
        <v>94</v>
      </c>
      <c r="AE16" s="24" t="s">
        <v>94</v>
      </c>
      <c r="AF16" s="24" t="s">
        <v>94</v>
      </c>
    </row>
    <row r="17" spans="1:34" ht="18" customHeight="1" x14ac:dyDescent="0.25">
      <c r="A17" s="25" t="s">
        <v>102</v>
      </c>
      <c r="C17" s="24" t="s">
        <v>94</v>
      </c>
      <c r="D17" s="24" t="s">
        <v>94</v>
      </c>
      <c r="E17" s="24" t="s">
        <v>94</v>
      </c>
      <c r="F17" s="24" t="s">
        <v>94</v>
      </c>
      <c r="G17" s="24" t="s">
        <v>94</v>
      </c>
      <c r="H17" s="24" t="s">
        <v>94</v>
      </c>
      <c r="I17" s="24" t="s">
        <v>94</v>
      </c>
      <c r="J17" s="24" t="s">
        <v>94</v>
      </c>
      <c r="K17" s="24" t="s">
        <v>94</v>
      </c>
      <c r="L17" s="24" t="s">
        <v>94</v>
      </c>
      <c r="M17" s="24" t="s">
        <v>94</v>
      </c>
      <c r="N17" s="24" t="s">
        <v>94</v>
      </c>
      <c r="O17" s="24" t="s">
        <v>94</v>
      </c>
      <c r="P17" s="24" t="s">
        <v>94</v>
      </c>
      <c r="Q17" s="24" t="s">
        <v>94</v>
      </c>
      <c r="R17" s="24" t="s">
        <v>94</v>
      </c>
      <c r="S17" s="24" t="s">
        <v>94</v>
      </c>
      <c r="T17" s="24" t="s">
        <v>94</v>
      </c>
      <c r="U17" s="24" t="s">
        <v>94</v>
      </c>
      <c r="V17" s="24" t="s">
        <v>94</v>
      </c>
      <c r="W17" s="24" t="s">
        <v>94</v>
      </c>
      <c r="X17" s="24" t="s">
        <v>94</v>
      </c>
      <c r="Y17" s="24" t="s">
        <v>94</v>
      </c>
      <c r="Z17" s="24" t="s">
        <v>94</v>
      </c>
      <c r="AA17" s="24" t="s">
        <v>94</v>
      </c>
      <c r="AB17" s="24" t="s">
        <v>94</v>
      </c>
      <c r="AC17" s="24" t="s">
        <v>94</v>
      </c>
      <c r="AD17" s="24" t="s">
        <v>94</v>
      </c>
      <c r="AE17" s="24" t="s">
        <v>94</v>
      </c>
      <c r="AF17" s="24" t="s">
        <v>94</v>
      </c>
    </row>
    <row r="19" spans="1:34" ht="18" customHeight="1" x14ac:dyDescent="0.25">
      <c r="A19" s="23" t="s">
        <v>136</v>
      </c>
    </row>
    <row r="20" spans="1:34" ht="18" customHeight="1" x14ac:dyDescent="0.25">
      <c r="B20" s="23" t="s">
        <v>109</v>
      </c>
      <c r="C20" s="26">
        <v>1990</v>
      </c>
      <c r="D20" s="26">
        <v>1991</v>
      </c>
      <c r="E20" s="26">
        <v>1992</v>
      </c>
      <c r="F20" s="26">
        <v>1993</v>
      </c>
      <c r="G20" s="26">
        <v>1994</v>
      </c>
      <c r="H20" s="26">
        <v>1995</v>
      </c>
      <c r="I20" s="26">
        <v>1996</v>
      </c>
      <c r="J20" s="26">
        <v>1997</v>
      </c>
      <c r="K20" s="26">
        <v>1998</v>
      </c>
      <c r="L20" s="26">
        <v>1999</v>
      </c>
      <c r="M20" s="26">
        <v>2000</v>
      </c>
      <c r="N20" s="26">
        <v>2001</v>
      </c>
      <c r="O20" s="26">
        <v>2002</v>
      </c>
      <c r="P20" s="26">
        <v>2003</v>
      </c>
      <c r="Q20" s="26">
        <v>2004</v>
      </c>
      <c r="R20" s="26">
        <v>2005</v>
      </c>
      <c r="S20" s="26">
        <v>2006</v>
      </c>
      <c r="T20" s="26">
        <v>2007</v>
      </c>
      <c r="U20" s="26">
        <v>2008</v>
      </c>
      <c r="V20" s="26">
        <v>2009</v>
      </c>
      <c r="W20" s="26">
        <v>2010</v>
      </c>
      <c r="X20" s="26">
        <v>2011</v>
      </c>
      <c r="Y20" s="26">
        <v>2012</v>
      </c>
      <c r="Z20" s="26">
        <v>2013</v>
      </c>
      <c r="AA20" s="26">
        <v>2014</v>
      </c>
      <c r="AB20" s="26">
        <v>2015</v>
      </c>
      <c r="AC20" s="26">
        <v>2016</v>
      </c>
      <c r="AD20" s="26">
        <v>2017</v>
      </c>
      <c r="AE20" s="26">
        <v>2018</v>
      </c>
      <c r="AF20" s="26">
        <v>2019</v>
      </c>
      <c r="AG20" s="23" t="s">
        <v>108</v>
      </c>
      <c r="AH20" s="23" t="s">
        <v>107</v>
      </c>
    </row>
    <row r="21" spans="1:34" ht="18" customHeight="1" x14ac:dyDescent="0.25">
      <c r="A21" s="25" t="s">
        <v>100</v>
      </c>
      <c r="C21" s="24" t="s">
        <v>94</v>
      </c>
      <c r="D21" s="24" t="s">
        <v>94</v>
      </c>
      <c r="E21" s="24" t="s">
        <v>94</v>
      </c>
      <c r="F21" s="24" t="s">
        <v>94</v>
      </c>
      <c r="G21" s="24" t="s">
        <v>94</v>
      </c>
      <c r="H21" s="24" t="s">
        <v>94</v>
      </c>
      <c r="I21" s="24" t="s">
        <v>94</v>
      </c>
      <c r="J21" s="24" t="s">
        <v>94</v>
      </c>
      <c r="K21" s="24" t="s">
        <v>94</v>
      </c>
      <c r="L21" s="24" t="s">
        <v>94</v>
      </c>
      <c r="M21" s="24" t="s">
        <v>94</v>
      </c>
      <c r="N21" s="24" t="s">
        <v>94</v>
      </c>
      <c r="O21" s="24" t="s">
        <v>94</v>
      </c>
      <c r="P21" s="24" t="s">
        <v>94</v>
      </c>
      <c r="Q21" s="24" t="s">
        <v>94</v>
      </c>
      <c r="R21" s="24" t="s">
        <v>94</v>
      </c>
      <c r="S21" s="24" t="s">
        <v>94</v>
      </c>
      <c r="T21" s="24" t="s">
        <v>94</v>
      </c>
      <c r="U21" s="24" t="s">
        <v>94</v>
      </c>
      <c r="V21" s="24" t="s">
        <v>94</v>
      </c>
      <c r="W21" s="24" t="s">
        <v>94</v>
      </c>
      <c r="X21" s="24" t="s">
        <v>94</v>
      </c>
      <c r="Y21" s="24" t="s">
        <v>94</v>
      </c>
      <c r="Z21" s="24" t="s">
        <v>94</v>
      </c>
      <c r="AA21" s="24" t="s">
        <v>94</v>
      </c>
      <c r="AB21" s="24" t="s">
        <v>94</v>
      </c>
      <c r="AC21" s="24" t="s">
        <v>94</v>
      </c>
      <c r="AD21" s="24" t="s">
        <v>94</v>
      </c>
      <c r="AE21" s="24" t="s">
        <v>94</v>
      </c>
      <c r="AF21" s="24" t="s">
        <v>94</v>
      </c>
    </row>
    <row r="22" spans="1:34" ht="18" customHeight="1" x14ac:dyDescent="0.25">
      <c r="A22" s="25" t="s">
        <v>96</v>
      </c>
      <c r="C22" s="24" t="s">
        <v>94</v>
      </c>
      <c r="D22" s="24" t="s">
        <v>94</v>
      </c>
      <c r="E22" s="24" t="s">
        <v>94</v>
      </c>
      <c r="F22" s="24" t="s">
        <v>94</v>
      </c>
      <c r="G22" s="24" t="s">
        <v>94</v>
      </c>
      <c r="H22" s="24" t="s">
        <v>94</v>
      </c>
      <c r="I22" s="24" t="s">
        <v>94</v>
      </c>
      <c r="J22" s="24" t="s">
        <v>94</v>
      </c>
      <c r="K22" s="24" t="s">
        <v>94</v>
      </c>
      <c r="L22" s="24" t="s">
        <v>94</v>
      </c>
      <c r="M22" s="24" t="s">
        <v>94</v>
      </c>
      <c r="N22" s="24" t="s">
        <v>94</v>
      </c>
      <c r="O22" s="24" t="s">
        <v>94</v>
      </c>
      <c r="P22" s="24" t="s">
        <v>94</v>
      </c>
      <c r="Q22" s="24" t="s">
        <v>94</v>
      </c>
      <c r="R22" s="24" t="s">
        <v>94</v>
      </c>
      <c r="S22" s="24" t="s">
        <v>94</v>
      </c>
      <c r="T22" s="24" t="s">
        <v>94</v>
      </c>
      <c r="U22" s="24" t="s">
        <v>94</v>
      </c>
      <c r="V22" s="24" t="s">
        <v>94</v>
      </c>
      <c r="W22" s="24" t="s">
        <v>94</v>
      </c>
      <c r="X22" s="24" t="s">
        <v>94</v>
      </c>
      <c r="Y22" s="24" t="s">
        <v>94</v>
      </c>
      <c r="Z22" s="24" t="s">
        <v>94</v>
      </c>
      <c r="AA22" s="24" t="s">
        <v>94</v>
      </c>
      <c r="AB22" s="24" t="s">
        <v>94</v>
      </c>
      <c r="AC22" s="24" t="s">
        <v>94</v>
      </c>
      <c r="AD22" s="24" t="s">
        <v>94</v>
      </c>
      <c r="AE22" s="24" t="s">
        <v>94</v>
      </c>
      <c r="AF22" s="24" t="s">
        <v>94</v>
      </c>
    </row>
    <row r="23" spans="1:34" ht="18" customHeight="1" x14ac:dyDescent="0.25">
      <c r="A23" s="25" t="s">
        <v>106</v>
      </c>
      <c r="C23" s="24" t="s">
        <v>94</v>
      </c>
      <c r="D23" s="24" t="s">
        <v>94</v>
      </c>
      <c r="E23" s="24" t="s">
        <v>94</v>
      </c>
      <c r="F23" s="24" t="s">
        <v>94</v>
      </c>
      <c r="G23" s="24" t="s">
        <v>94</v>
      </c>
      <c r="H23" s="24" t="s">
        <v>94</v>
      </c>
      <c r="I23" s="24" t="s">
        <v>94</v>
      </c>
      <c r="J23" s="24" t="s">
        <v>94</v>
      </c>
      <c r="K23" s="24" t="s">
        <v>94</v>
      </c>
      <c r="L23" s="24" t="s">
        <v>94</v>
      </c>
      <c r="M23" s="24" t="s">
        <v>94</v>
      </c>
      <c r="N23" s="24" t="s">
        <v>94</v>
      </c>
      <c r="O23" s="24" t="s">
        <v>94</v>
      </c>
      <c r="P23" s="24" t="s">
        <v>94</v>
      </c>
      <c r="Q23" s="24" t="s">
        <v>94</v>
      </c>
      <c r="R23" s="24" t="s">
        <v>94</v>
      </c>
      <c r="S23" s="24" t="s">
        <v>94</v>
      </c>
      <c r="T23" s="24" t="s">
        <v>94</v>
      </c>
      <c r="U23" s="24" t="s">
        <v>94</v>
      </c>
      <c r="V23" s="24" t="s">
        <v>94</v>
      </c>
      <c r="W23" s="24" t="s">
        <v>94</v>
      </c>
      <c r="X23" s="24" t="s">
        <v>94</v>
      </c>
      <c r="Y23" s="24" t="s">
        <v>94</v>
      </c>
      <c r="Z23" s="24" t="s">
        <v>94</v>
      </c>
      <c r="AA23" s="24" t="s">
        <v>94</v>
      </c>
      <c r="AB23" s="24" t="s">
        <v>94</v>
      </c>
      <c r="AC23" s="24" t="s">
        <v>94</v>
      </c>
      <c r="AD23" s="24" t="s">
        <v>94</v>
      </c>
      <c r="AE23" s="24" t="s">
        <v>94</v>
      </c>
      <c r="AF23" s="24" t="s">
        <v>94</v>
      </c>
    </row>
    <row r="24" spans="1:34" ht="18" customHeight="1" x14ac:dyDescent="0.25">
      <c r="A24" s="25" t="s">
        <v>98</v>
      </c>
      <c r="C24" s="24" t="s">
        <v>94</v>
      </c>
      <c r="D24" s="24" t="s">
        <v>94</v>
      </c>
      <c r="E24" s="24" t="s">
        <v>94</v>
      </c>
      <c r="F24" s="24" t="s">
        <v>94</v>
      </c>
      <c r="G24" s="24" t="s">
        <v>94</v>
      </c>
      <c r="H24" s="24" t="s">
        <v>94</v>
      </c>
      <c r="I24" s="24" t="s">
        <v>94</v>
      </c>
      <c r="J24" s="24" t="s">
        <v>94</v>
      </c>
      <c r="K24" s="24" t="s">
        <v>94</v>
      </c>
      <c r="L24" s="24" t="s">
        <v>94</v>
      </c>
      <c r="M24" s="24" t="s">
        <v>94</v>
      </c>
      <c r="N24" s="24" t="s">
        <v>94</v>
      </c>
      <c r="O24" s="24" t="s">
        <v>94</v>
      </c>
      <c r="P24" s="24" t="s">
        <v>94</v>
      </c>
      <c r="Q24" s="24" t="s">
        <v>94</v>
      </c>
      <c r="R24" s="24" t="s">
        <v>94</v>
      </c>
      <c r="S24" s="24" t="s">
        <v>94</v>
      </c>
      <c r="T24" s="24" t="s">
        <v>94</v>
      </c>
      <c r="U24" s="24" t="s">
        <v>94</v>
      </c>
      <c r="V24" s="24" t="s">
        <v>94</v>
      </c>
      <c r="W24" s="24" t="s">
        <v>94</v>
      </c>
      <c r="X24" s="24" t="s">
        <v>94</v>
      </c>
      <c r="Y24" s="24" t="s">
        <v>94</v>
      </c>
      <c r="Z24" s="24" t="s">
        <v>94</v>
      </c>
      <c r="AA24" s="24" t="s">
        <v>94</v>
      </c>
      <c r="AB24" s="24" t="s">
        <v>94</v>
      </c>
      <c r="AC24" s="24" t="s">
        <v>94</v>
      </c>
      <c r="AD24" s="24" t="s">
        <v>94</v>
      </c>
      <c r="AE24" s="24" t="s">
        <v>94</v>
      </c>
      <c r="AF24" s="24" t="s">
        <v>94</v>
      </c>
    </row>
    <row r="25" spans="1:34" ht="18" customHeight="1" x14ac:dyDescent="0.25">
      <c r="A25" s="25" t="s">
        <v>104</v>
      </c>
      <c r="C25" s="24" t="s">
        <v>94</v>
      </c>
      <c r="D25" s="24" t="s">
        <v>94</v>
      </c>
      <c r="E25" s="24" t="s">
        <v>94</v>
      </c>
      <c r="F25" s="24" t="s">
        <v>94</v>
      </c>
      <c r="G25" s="24" t="s">
        <v>94</v>
      </c>
      <c r="H25" s="24" t="s">
        <v>94</v>
      </c>
      <c r="I25" s="24" t="s">
        <v>94</v>
      </c>
      <c r="J25" s="24" t="s">
        <v>94</v>
      </c>
      <c r="K25" s="24" t="s">
        <v>94</v>
      </c>
      <c r="L25" s="24" t="s">
        <v>94</v>
      </c>
      <c r="M25" s="24" t="s">
        <v>94</v>
      </c>
      <c r="N25" s="24" t="s">
        <v>94</v>
      </c>
      <c r="O25" s="24" t="s">
        <v>94</v>
      </c>
      <c r="P25" s="24" t="s">
        <v>94</v>
      </c>
      <c r="Q25" s="24" t="s">
        <v>94</v>
      </c>
      <c r="R25" s="24" t="s">
        <v>94</v>
      </c>
      <c r="S25" s="24" t="s">
        <v>94</v>
      </c>
      <c r="T25" s="24" t="s">
        <v>94</v>
      </c>
      <c r="U25" s="24" t="s">
        <v>94</v>
      </c>
      <c r="V25" s="24" t="s">
        <v>94</v>
      </c>
      <c r="W25" s="24" t="s">
        <v>94</v>
      </c>
      <c r="X25" s="24" t="s">
        <v>94</v>
      </c>
      <c r="Y25" s="24" t="s">
        <v>94</v>
      </c>
      <c r="Z25" s="24" t="s">
        <v>94</v>
      </c>
      <c r="AA25" s="24" t="s">
        <v>94</v>
      </c>
      <c r="AB25" s="24" t="s">
        <v>94</v>
      </c>
      <c r="AC25" s="24" t="s">
        <v>94</v>
      </c>
      <c r="AD25" s="24" t="s">
        <v>94</v>
      </c>
      <c r="AE25" s="24" t="s">
        <v>94</v>
      </c>
      <c r="AF25" s="24" t="s">
        <v>94</v>
      </c>
    </row>
    <row r="26" spans="1:34" ht="18" customHeight="1" x14ac:dyDescent="0.25">
      <c r="A26" s="25" t="s">
        <v>102</v>
      </c>
      <c r="C26" s="24" t="s">
        <v>94</v>
      </c>
      <c r="D26" s="24" t="s">
        <v>94</v>
      </c>
      <c r="E26" s="24" t="s">
        <v>94</v>
      </c>
      <c r="F26" s="24" t="s">
        <v>94</v>
      </c>
      <c r="G26" s="24" t="s">
        <v>94</v>
      </c>
      <c r="H26" s="24" t="s">
        <v>94</v>
      </c>
      <c r="I26" s="24" t="s">
        <v>94</v>
      </c>
      <c r="J26" s="24" t="s">
        <v>94</v>
      </c>
      <c r="K26" s="24" t="s">
        <v>94</v>
      </c>
      <c r="L26" s="24" t="s">
        <v>94</v>
      </c>
      <c r="M26" s="24" t="s">
        <v>94</v>
      </c>
      <c r="N26" s="24" t="s">
        <v>94</v>
      </c>
      <c r="O26" s="24" t="s">
        <v>94</v>
      </c>
      <c r="P26" s="24" t="s">
        <v>94</v>
      </c>
      <c r="Q26" s="24" t="s">
        <v>94</v>
      </c>
      <c r="R26" s="24" t="s">
        <v>94</v>
      </c>
      <c r="S26" s="24" t="s">
        <v>94</v>
      </c>
      <c r="T26" s="24" t="s">
        <v>94</v>
      </c>
      <c r="U26" s="24" t="s">
        <v>94</v>
      </c>
      <c r="V26" s="24" t="s">
        <v>94</v>
      </c>
      <c r="W26" s="24" t="s">
        <v>94</v>
      </c>
      <c r="X26" s="24" t="s">
        <v>94</v>
      </c>
      <c r="Y26" s="24" t="s">
        <v>94</v>
      </c>
      <c r="Z26" s="24" t="s">
        <v>94</v>
      </c>
      <c r="AA26" s="24" t="s">
        <v>94</v>
      </c>
      <c r="AB26" s="24" t="s">
        <v>94</v>
      </c>
      <c r="AC26" s="24" t="s">
        <v>94</v>
      </c>
      <c r="AD26" s="24" t="s">
        <v>94</v>
      </c>
      <c r="AE26" s="24" t="s">
        <v>94</v>
      </c>
      <c r="AF26" s="24" t="s">
        <v>94</v>
      </c>
    </row>
    <row r="28" spans="1:34" ht="18" customHeight="1" x14ac:dyDescent="0.25">
      <c r="A28" s="23" t="s">
        <v>137</v>
      </c>
    </row>
    <row r="29" spans="1:34" ht="18" customHeight="1" x14ac:dyDescent="0.25">
      <c r="B29" s="23" t="s">
        <v>109</v>
      </c>
      <c r="C29" s="26">
        <v>1990</v>
      </c>
      <c r="D29" s="26">
        <v>1991</v>
      </c>
      <c r="E29" s="26">
        <v>1992</v>
      </c>
      <c r="F29" s="26">
        <v>1993</v>
      </c>
      <c r="G29" s="26">
        <v>1994</v>
      </c>
      <c r="H29" s="26">
        <v>1995</v>
      </c>
      <c r="I29" s="26">
        <v>1996</v>
      </c>
      <c r="J29" s="26">
        <v>1997</v>
      </c>
      <c r="K29" s="26">
        <v>1998</v>
      </c>
      <c r="L29" s="26">
        <v>1999</v>
      </c>
      <c r="M29" s="26">
        <v>2000</v>
      </c>
      <c r="N29" s="26">
        <v>2001</v>
      </c>
      <c r="O29" s="26">
        <v>2002</v>
      </c>
      <c r="P29" s="26">
        <v>2003</v>
      </c>
      <c r="Q29" s="26">
        <v>2004</v>
      </c>
      <c r="R29" s="26">
        <v>2005</v>
      </c>
      <c r="S29" s="26">
        <v>2006</v>
      </c>
      <c r="T29" s="26">
        <v>2007</v>
      </c>
      <c r="U29" s="26">
        <v>2008</v>
      </c>
      <c r="V29" s="26">
        <v>2009</v>
      </c>
      <c r="W29" s="26">
        <v>2010</v>
      </c>
      <c r="X29" s="26">
        <v>2011</v>
      </c>
      <c r="Y29" s="26">
        <v>2012</v>
      </c>
      <c r="Z29" s="26">
        <v>2013</v>
      </c>
      <c r="AA29" s="26">
        <v>2014</v>
      </c>
      <c r="AB29" s="26">
        <v>2015</v>
      </c>
      <c r="AC29" s="26">
        <v>2016</v>
      </c>
      <c r="AD29" s="26">
        <v>2017</v>
      </c>
      <c r="AE29" s="26">
        <v>2018</v>
      </c>
      <c r="AF29" s="26">
        <v>2019</v>
      </c>
      <c r="AG29" s="23" t="s">
        <v>108</v>
      </c>
      <c r="AH29" s="23" t="s">
        <v>107</v>
      </c>
    </row>
    <row r="30" spans="1:34" ht="18" customHeight="1" x14ac:dyDescent="0.25">
      <c r="A30" s="25" t="s">
        <v>100</v>
      </c>
      <c r="B30" s="23" t="s">
        <v>134</v>
      </c>
      <c r="C30" s="24">
        <v>2.9527000000000001</v>
      </c>
      <c r="D30" s="24">
        <v>2.952</v>
      </c>
      <c r="E30" s="24">
        <v>2.8254000000000001</v>
      </c>
      <c r="F30" s="24">
        <v>2.8559000000000001</v>
      </c>
      <c r="G30" s="24">
        <v>2.9041999999999999</v>
      </c>
      <c r="H30" s="24">
        <v>2.8984999999999999</v>
      </c>
      <c r="I30" s="24">
        <v>2.9466000000000001</v>
      </c>
      <c r="J30" s="24">
        <v>2.9274</v>
      </c>
      <c r="K30" s="24">
        <v>3.1402999999999999</v>
      </c>
      <c r="L30" s="24">
        <v>3.1747999999999998</v>
      </c>
      <c r="M30" s="24">
        <v>3.2382</v>
      </c>
      <c r="N30" s="24">
        <v>3.3083999999999998</v>
      </c>
      <c r="O30" s="24">
        <v>3.3805999999999998</v>
      </c>
      <c r="P30" s="24">
        <v>3.3132999999999999</v>
      </c>
      <c r="Q30" s="24">
        <v>3.3759999999999999</v>
      </c>
      <c r="R30" s="24">
        <v>3.3953000000000002</v>
      </c>
      <c r="S30" s="24">
        <v>3.4579</v>
      </c>
      <c r="T30" s="24">
        <v>3.5068999999999999</v>
      </c>
      <c r="U30" s="24">
        <v>3.4893000000000001</v>
      </c>
      <c r="V30" s="24">
        <v>3.3620999999999999</v>
      </c>
      <c r="W30" s="24">
        <v>3.4190999999999998</v>
      </c>
      <c r="X30" s="24">
        <v>3.3761999999999999</v>
      </c>
      <c r="Y30" s="24">
        <v>3.2904</v>
      </c>
      <c r="Z30" s="24">
        <v>3.2490000000000001</v>
      </c>
      <c r="AA30" s="24">
        <v>3.2753000000000001</v>
      </c>
      <c r="AB30" s="24">
        <v>3.1383000000000001</v>
      </c>
      <c r="AC30" s="24">
        <v>3.1198999999999999</v>
      </c>
      <c r="AD30" s="24">
        <v>3.157</v>
      </c>
      <c r="AE30" s="24">
        <v>3.0834999999999999</v>
      </c>
      <c r="AF30" s="24" t="s">
        <v>94</v>
      </c>
      <c r="AG30" s="23" t="s">
        <v>132</v>
      </c>
    </row>
    <row r="31" spans="1:34" ht="18" customHeight="1" x14ac:dyDescent="0.25">
      <c r="A31" s="25" t="s">
        <v>96</v>
      </c>
      <c r="B31" s="23" t="s">
        <v>134</v>
      </c>
      <c r="C31" s="24">
        <v>1.3198000000000001</v>
      </c>
      <c r="D31" s="24">
        <v>1.4410000000000001</v>
      </c>
      <c r="E31" s="24">
        <v>1.4175</v>
      </c>
      <c r="F31" s="24">
        <v>1.367</v>
      </c>
      <c r="G31" s="24">
        <v>1.3896999999999999</v>
      </c>
      <c r="H31" s="24">
        <v>1.397</v>
      </c>
      <c r="I31" s="24">
        <v>1.5105999999999999</v>
      </c>
      <c r="J31" s="24">
        <v>1.5213000000000001</v>
      </c>
      <c r="K31" s="24">
        <v>1.528</v>
      </c>
      <c r="L31" s="24">
        <v>1.5548</v>
      </c>
      <c r="M31" s="24">
        <v>1.6128</v>
      </c>
      <c r="N31" s="24">
        <v>1.6155999999999999</v>
      </c>
      <c r="O31" s="24">
        <v>1.7765</v>
      </c>
      <c r="P31" s="24">
        <v>1.9856</v>
      </c>
      <c r="Q31" s="24">
        <v>1.9440999999999999</v>
      </c>
      <c r="R31" s="24">
        <v>2.0015999999999998</v>
      </c>
      <c r="S31" s="24">
        <v>2.1301999999999999</v>
      </c>
      <c r="T31" s="24">
        <v>2.2107999999999999</v>
      </c>
      <c r="U31" s="24">
        <v>2.0855999999999999</v>
      </c>
      <c r="V31" s="24">
        <v>1.9522999999999999</v>
      </c>
      <c r="W31" s="24">
        <v>1.9518</v>
      </c>
      <c r="X31" s="24">
        <v>2.0384000000000002</v>
      </c>
      <c r="Y31" s="24">
        <v>1.9755</v>
      </c>
      <c r="Z31" s="24">
        <v>1.6328</v>
      </c>
      <c r="AA31" s="24">
        <v>1.5841000000000001</v>
      </c>
      <c r="AB31" s="24">
        <v>1.6</v>
      </c>
      <c r="AC31" s="24">
        <v>1.7303999999999999</v>
      </c>
      <c r="AD31" s="24">
        <v>1.7497</v>
      </c>
      <c r="AE31" s="24">
        <v>1.7461</v>
      </c>
      <c r="AF31" s="24" t="s">
        <v>94</v>
      </c>
      <c r="AG31" s="23" t="s">
        <v>131</v>
      </c>
    </row>
    <row r="32" spans="1:34" ht="18" customHeight="1" x14ac:dyDescent="0.25">
      <c r="A32" s="25" t="s">
        <v>106</v>
      </c>
      <c r="B32" s="23" t="s">
        <v>134</v>
      </c>
      <c r="C32" s="24">
        <v>0.50470000000000004</v>
      </c>
      <c r="D32" s="24">
        <v>0.5151</v>
      </c>
      <c r="E32" s="24">
        <v>0.55289999999999995</v>
      </c>
      <c r="F32" s="24">
        <v>0.56850000000000001</v>
      </c>
      <c r="G32" s="24">
        <v>0.58799999999999997</v>
      </c>
      <c r="H32" s="24">
        <v>0.59470000000000001</v>
      </c>
      <c r="I32" s="24">
        <v>0.56110000000000004</v>
      </c>
      <c r="J32" s="24">
        <v>0.56320000000000003</v>
      </c>
      <c r="K32" s="24">
        <v>0.58430000000000004</v>
      </c>
      <c r="L32" s="24">
        <v>0.57689999999999997</v>
      </c>
      <c r="M32" s="24">
        <v>0.58989999999999998</v>
      </c>
      <c r="N32" s="24">
        <v>0.62450000000000006</v>
      </c>
      <c r="O32" s="24">
        <v>0.58979999999999999</v>
      </c>
      <c r="P32" s="24">
        <v>0.51090000000000002</v>
      </c>
      <c r="Q32" s="24">
        <v>0.58120000000000005</v>
      </c>
      <c r="R32" s="24">
        <v>0.58309999999999995</v>
      </c>
      <c r="S32" s="24">
        <v>0.62280000000000002</v>
      </c>
      <c r="T32" s="24">
        <v>0.65780000000000005</v>
      </c>
      <c r="U32" s="24">
        <v>0.6825</v>
      </c>
      <c r="V32" s="24">
        <v>0.6613</v>
      </c>
      <c r="W32" s="24">
        <v>0.67220000000000002</v>
      </c>
      <c r="X32" s="24">
        <v>0.76429999999999998</v>
      </c>
      <c r="Y32" s="24">
        <v>0.92249999999999999</v>
      </c>
      <c r="Z32" s="24">
        <v>0.77659999999999996</v>
      </c>
      <c r="AA32" s="24">
        <v>0.81850000000000001</v>
      </c>
      <c r="AB32" s="24">
        <v>0.76280000000000003</v>
      </c>
      <c r="AC32" s="24">
        <v>0.79769999999999996</v>
      </c>
      <c r="AD32" s="24">
        <v>0.85589999999999999</v>
      </c>
      <c r="AE32" s="24">
        <v>0.85160000000000002</v>
      </c>
      <c r="AF32" s="24" t="s">
        <v>94</v>
      </c>
      <c r="AG32" s="23" t="s">
        <v>131</v>
      </c>
    </row>
    <row r="33" spans="1:34" ht="18" customHeight="1" x14ac:dyDescent="0.25">
      <c r="A33" s="25" t="s">
        <v>98</v>
      </c>
      <c r="B33" s="23" t="s">
        <v>134</v>
      </c>
      <c r="C33" s="24">
        <v>0.29260000000000003</v>
      </c>
      <c r="D33" s="24">
        <v>0.311</v>
      </c>
      <c r="E33" s="24">
        <v>0.34589999999999999</v>
      </c>
      <c r="F33" s="24">
        <v>0.34549999999999997</v>
      </c>
      <c r="G33" s="24">
        <v>0.36759999999999998</v>
      </c>
      <c r="H33" s="24">
        <v>0.37469999999999998</v>
      </c>
      <c r="I33" s="24">
        <v>0.37409999999999999</v>
      </c>
      <c r="J33" s="24">
        <v>0.37390000000000001</v>
      </c>
      <c r="K33" s="24">
        <v>0.35289999999999999</v>
      </c>
      <c r="L33" s="24">
        <v>0.3518</v>
      </c>
      <c r="M33" s="24">
        <v>0.33750000000000002</v>
      </c>
      <c r="N33" s="24">
        <v>0.3352</v>
      </c>
      <c r="O33" s="24">
        <v>0.31619999999999998</v>
      </c>
      <c r="P33" s="24">
        <v>0.31840000000000002</v>
      </c>
      <c r="Q33" s="24">
        <v>0.32550000000000001</v>
      </c>
      <c r="R33" s="24">
        <v>0.3246</v>
      </c>
      <c r="S33" s="24">
        <v>0.32040000000000002</v>
      </c>
      <c r="T33" s="24">
        <v>0.32690000000000002</v>
      </c>
      <c r="U33" s="24">
        <v>0.32390000000000002</v>
      </c>
      <c r="V33" s="24">
        <v>0.30330000000000001</v>
      </c>
      <c r="W33" s="24">
        <v>0.3044</v>
      </c>
      <c r="X33" s="24">
        <v>0.33389999999999997</v>
      </c>
      <c r="Y33" s="24">
        <v>0.33689999999999998</v>
      </c>
      <c r="Z33" s="24">
        <v>0.32719999999999999</v>
      </c>
      <c r="AA33" s="24">
        <v>0.29370000000000002</v>
      </c>
      <c r="AB33" s="24">
        <v>0.30580000000000002</v>
      </c>
      <c r="AC33" s="24">
        <v>0.35749999999999998</v>
      </c>
      <c r="AD33" s="24">
        <v>0.37309999999999999</v>
      </c>
      <c r="AE33" s="24">
        <v>0.37340000000000001</v>
      </c>
      <c r="AF33" s="24" t="s">
        <v>94</v>
      </c>
      <c r="AG33" s="23" t="s">
        <v>131</v>
      </c>
    </row>
    <row r="34" spans="1:34" ht="18" customHeight="1" x14ac:dyDescent="0.25">
      <c r="A34" s="25" t="s">
        <v>104</v>
      </c>
      <c r="B34" s="23" t="s">
        <v>134</v>
      </c>
      <c r="C34" s="24">
        <v>1.1684000000000001</v>
      </c>
      <c r="D34" s="24">
        <v>1.2357</v>
      </c>
      <c r="E34" s="24">
        <v>1.3348</v>
      </c>
      <c r="F34" s="24">
        <v>1.3334999999999999</v>
      </c>
      <c r="G34" s="24">
        <v>1.3178000000000001</v>
      </c>
      <c r="H34" s="24">
        <v>1.3230999999999999</v>
      </c>
      <c r="I34" s="24">
        <v>1.371</v>
      </c>
      <c r="J34" s="24">
        <v>1.3964000000000001</v>
      </c>
      <c r="K34" s="24">
        <v>1.3599000000000001</v>
      </c>
      <c r="L34" s="24">
        <v>1.3727</v>
      </c>
      <c r="M34" s="24">
        <v>1.393</v>
      </c>
      <c r="N34" s="24">
        <v>1.4322999999999999</v>
      </c>
      <c r="O34" s="24">
        <v>1.3602000000000001</v>
      </c>
      <c r="P34" s="24">
        <v>1.4040999999999999</v>
      </c>
      <c r="Q34" s="24">
        <v>1.4283999999999999</v>
      </c>
      <c r="R34" s="24">
        <v>1.4337</v>
      </c>
      <c r="S34" s="24">
        <v>1.4527000000000001</v>
      </c>
      <c r="T34" s="24">
        <v>1.4752000000000001</v>
      </c>
      <c r="U34" s="24">
        <v>1.4603999999999999</v>
      </c>
      <c r="V34" s="24">
        <v>1.4055</v>
      </c>
      <c r="W34" s="24">
        <v>1.444</v>
      </c>
      <c r="X34" s="24">
        <v>1.3304</v>
      </c>
      <c r="Y34" s="24">
        <v>1.3199000000000001</v>
      </c>
      <c r="Z34" s="24">
        <v>1.2726</v>
      </c>
      <c r="AA34" s="24">
        <v>1.2461</v>
      </c>
      <c r="AB34" s="24">
        <v>1.3069999999999999</v>
      </c>
      <c r="AC34" s="24">
        <v>1.3703000000000001</v>
      </c>
      <c r="AD34" s="24">
        <v>1.4517</v>
      </c>
      <c r="AE34" s="24">
        <v>1.4329000000000001</v>
      </c>
      <c r="AF34" s="24" t="s">
        <v>94</v>
      </c>
      <c r="AG34" s="23" t="s">
        <v>131</v>
      </c>
    </row>
    <row r="35" spans="1:34" ht="18" customHeight="1" x14ac:dyDescent="0.25">
      <c r="A35" s="25" t="s">
        <v>102</v>
      </c>
      <c r="B35" s="23" t="s">
        <v>134</v>
      </c>
      <c r="C35" s="24">
        <v>0.59760000000000002</v>
      </c>
      <c r="D35" s="24">
        <v>0.63470000000000004</v>
      </c>
      <c r="E35" s="24">
        <v>0.67449999999999999</v>
      </c>
      <c r="F35" s="24">
        <v>0.69550000000000001</v>
      </c>
      <c r="G35" s="24">
        <v>0.72160000000000002</v>
      </c>
      <c r="H35" s="24">
        <v>0.73140000000000005</v>
      </c>
      <c r="I35" s="24">
        <v>0.75029999999999997</v>
      </c>
      <c r="J35" s="24">
        <v>0.75229999999999997</v>
      </c>
      <c r="K35" s="24">
        <v>0.72570000000000001</v>
      </c>
      <c r="L35" s="24">
        <v>0.72640000000000005</v>
      </c>
      <c r="M35" s="24">
        <v>0.74639999999999995</v>
      </c>
      <c r="N35" s="24">
        <v>0.753</v>
      </c>
      <c r="O35" s="24">
        <v>0.72519999999999996</v>
      </c>
      <c r="P35" s="24">
        <v>0.73960000000000004</v>
      </c>
      <c r="Q35" s="24">
        <v>0.77810000000000001</v>
      </c>
      <c r="R35" s="24">
        <v>0.79530000000000001</v>
      </c>
      <c r="S35" s="24">
        <v>0.79310000000000003</v>
      </c>
      <c r="T35" s="24">
        <v>0.79700000000000004</v>
      </c>
      <c r="U35" s="24">
        <v>0.80600000000000005</v>
      </c>
      <c r="V35" s="24">
        <v>0.85570000000000002</v>
      </c>
      <c r="W35" s="24">
        <v>0.87639999999999996</v>
      </c>
      <c r="X35" s="24">
        <v>0.88109999999999999</v>
      </c>
      <c r="Y35" s="24">
        <v>0.85980000000000001</v>
      </c>
      <c r="Z35" s="24">
        <v>0.8357</v>
      </c>
      <c r="AA35" s="24">
        <v>0.81679999999999997</v>
      </c>
      <c r="AB35" s="24">
        <v>0.86709999999999998</v>
      </c>
      <c r="AC35" s="24">
        <v>1.0385</v>
      </c>
      <c r="AD35" s="24">
        <v>1.0797000000000001</v>
      </c>
      <c r="AE35" s="24">
        <v>1.0586</v>
      </c>
      <c r="AF35" s="24" t="s">
        <v>94</v>
      </c>
      <c r="AG35" s="23" t="s">
        <v>131</v>
      </c>
    </row>
    <row r="37" spans="1:34" ht="18" customHeight="1" x14ac:dyDescent="0.25">
      <c r="A37" s="23" t="s">
        <v>138</v>
      </c>
    </row>
    <row r="38" spans="1:34" ht="18" customHeight="1" x14ac:dyDescent="0.25">
      <c r="B38" s="23" t="s">
        <v>109</v>
      </c>
      <c r="C38" s="26">
        <v>1990</v>
      </c>
      <c r="D38" s="26">
        <v>1991</v>
      </c>
      <c r="E38" s="26">
        <v>1992</v>
      </c>
      <c r="F38" s="26">
        <v>1993</v>
      </c>
      <c r="G38" s="26">
        <v>1994</v>
      </c>
      <c r="H38" s="26">
        <v>1995</v>
      </c>
      <c r="I38" s="26">
        <v>1996</v>
      </c>
      <c r="J38" s="26">
        <v>1997</v>
      </c>
      <c r="K38" s="26">
        <v>1998</v>
      </c>
      <c r="L38" s="26">
        <v>1999</v>
      </c>
      <c r="M38" s="26">
        <v>2000</v>
      </c>
      <c r="N38" s="26">
        <v>2001</v>
      </c>
      <c r="O38" s="26">
        <v>2002</v>
      </c>
      <c r="P38" s="26">
        <v>2003</v>
      </c>
      <c r="Q38" s="26">
        <v>2004</v>
      </c>
      <c r="R38" s="26">
        <v>2005</v>
      </c>
      <c r="S38" s="26">
        <v>2006</v>
      </c>
      <c r="T38" s="26">
        <v>2007</v>
      </c>
      <c r="U38" s="26">
        <v>2008</v>
      </c>
      <c r="V38" s="26">
        <v>2009</v>
      </c>
      <c r="W38" s="26">
        <v>2010</v>
      </c>
      <c r="X38" s="26">
        <v>2011</v>
      </c>
      <c r="Y38" s="26">
        <v>2012</v>
      </c>
      <c r="Z38" s="26">
        <v>2013</v>
      </c>
      <c r="AA38" s="26">
        <v>2014</v>
      </c>
      <c r="AB38" s="26">
        <v>2015</v>
      </c>
      <c r="AC38" s="26">
        <v>2016</v>
      </c>
      <c r="AD38" s="26">
        <v>2017</v>
      </c>
      <c r="AE38" s="26">
        <v>2018</v>
      </c>
      <c r="AF38" s="26">
        <v>2019</v>
      </c>
      <c r="AG38" s="23" t="s">
        <v>108</v>
      </c>
      <c r="AH38" s="23" t="s">
        <v>107</v>
      </c>
    </row>
    <row r="39" spans="1:34" ht="18" customHeight="1" x14ac:dyDescent="0.25">
      <c r="A39" s="25" t="s">
        <v>100</v>
      </c>
      <c r="B39" s="23" t="s">
        <v>134</v>
      </c>
      <c r="C39" s="24" t="s">
        <v>94</v>
      </c>
      <c r="D39" s="24" t="s">
        <v>94</v>
      </c>
      <c r="E39" s="24" t="s">
        <v>94</v>
      </c>
      <c r="F39" s="24" t="s">
        <v>94</v>
      </c>
      <c r="G39" s="24" t="s">
        <v>94</v>
      </c>
      <c r="H39" s="24" t="s">
        <v>94</v>
      </c>
      <c r="I39" s="24" t="s">
        <v>94</v>
      </c>
      <c r="J39" s="24" t="s">
        <v>94</v>
      </c>
      <c r="K39" s="24" t="s">
        <v>94</v>
      </c>
      <c r="L39" s="24" t="s">
        <v>94</v>
      </c>
      <c r="M39" s="24" t="s">
        <v>94</v>
      </c>
      <c r="N39" s="24">
        <v>27.960699999999999</v>
      </c>
      <c r="O39" s="24">
        <v>30.637</v>
      </c>
      <c r="P39" s="24">
        <v>34.283099999999997</v>
      </c>
      <c r="Q39" s="24">
        <v>34.314100000000003</v>
      </c>
      <c r="R39" s="24">
        <v>31.747699999999998</v>
      </c>
      <c r="S39" s="24">
        <v>28.3749</v>
      </c>
      <c r="T39" s="24">
        <v>26.124400000000001</v>
      </c>
      <c r="U39" s="24">
        <v>23.471599999999999</v>
      </c>
      <c r="V39" s="24">
        <v>23.657699999999998</v>
      </c>
      <c r="W39" s="24">
        <v>23.574400000000001</v>
      </c>
      <c r="X39" s="24">
        <v>22.795000000000002</v>
      </c>
      <c r="Y39" s="24">
        <v>22.282599999999999</v>
      </c>
      <c r="Z39" s="24">
        <v>22.487300000000001</v>
      </c>
      <c r="AA39" s="24">
        <v>22.2499</v>
      </c>
      <c r="AB39" s="24">
        <v>22.206</v>
      </c>
      <c r="AC39" s="24">
        <v>22.517900000000001</v>
      </c>
      <c r="AD39" s="24">
        <v>22.6099</v>
      </c>
      <c r="AE39" s="24">
        <v>20.052800000000001</v>
      </c>
      <c r="AF39" s="24" t="s">
        <v>94</v>
      </c>
      <c r="AG39" s="23" t="s">
        <v>130</v>
      </c>
    </row>
    <row r="40" spans="1:34" ht="18" customHeight="1" x14ac:dyDescent="0.25">
      <c r="A40" s="25" t="s">
        <v>96</v>
      </c>
      <c r="B40" s="23" t="s">
        <v>134</v>
      </c>
      <c r="C40" s="24" t="s">
        <v>94</v>
      </c>
      <c r="D40" s="24" t="s">
        <v>94</v>
      </c>
      <c r="E40" s="24" t="s">
        <v>94</v>
      </c>
      <c r="F40" s="24" t="s">
        <v>94</v>
      </c>
      <c r="G40" s="24" t="s">
        <v>94</v>
      </c>
      <c r="H40" s="24" t="s">
        <v>94</v>
      </c>
      <c r="I40" s="24" t="s">
        <v>94</v>
      </c>
      <c r="J40" s="24" t="s">
        <v>94</v>
      </c>
      <c r="K40" s="24" t="s">
        <v>94</v>
      </c>
      <c r="L40" s="24" t="s">
        <v>94</v>
      </c>
      <c r="M40" s="24" t="s">
        <v>94</v>
      </c>
      <c r="N40" s="24">
        <v>20.4434</v>
      </c>
      <c r="O40" s="24">
        <v>23.220099999999999</v>
      </c>
      <c r="P40" s="24">
        <v>22.7804</v>
      </c>
      <c r="Q40" s="24">
        <v>23.380400000000002</v>
      </c>
      <c r="R40" s="24">
        <v>23.1538</v>
      </c>
      <c r="S40" s="24">
        <v>27.014099999999999</v>
      </c>
      <c r="T40" s="24">
        <v>28.159600000000001</v>
      </c>
      <c r="U40" s="24">
        <v>28.628599999999999</v>
      </c>
      <c r="V40" s="24">
        <v>26.609200000000001</v>
      </c>
      <c r="W40" s="24">
        <v>25.023399999999999</v>
      </c>
      <c r="X40" s="24">
        <v>26.09</v>
      </c>
      <c r="Y40" s="24">
        <v>23.649899999999999</v>
      </c>
      <c r="Z40" s="24">
        <v>23.891500000000001</v>
      </c>
      <c r="AA40" s="24">
        <v>24.071999999999999</v>
      </c>
      <c r="AB40" s="24">
        <v>23.003799999999998</v>
      </c>
      <c r="AC40" s="24">
        <v>23.383800000000001</v>
      </c>
      <c r="AD40" s="24">
        <v>23.965699999999998</v>
      </c>
      <c r="AE40" s="24">
        <v>24.6846</v>
      </c>
      <c r="AF40" s="24" t="s">
        <v>94</v>
      </c>
      <c r="AG40" s="23" t="s">
        <v>130</v>
      </c>
    </row>
    <row r="41" spans="1:34" ht="18" customHeight="1" x14ac:dyDescent="0.25">
      <c r="A41" s="25" t="s">
        <v>106</v>
      </c>
      <c r="B41" s="23" t="s">
        <v>134</v>
      </c>
      <c r="C41" s="24" t="s">
        <v>94</v>
      </c>
      <c r="D41" s="24" t="s">
        <v>94</v>
      </c>
      <c r="E41" s="24" t="s">
        <v>94</v>
      </c>
      <c r="F41" s="24" t="s">
        <v>94</v>
      </c>
      <c r="G41" s="24" t="s">
        <v>94</v>
      </c>
      <c r="H41" s="24" t="s">
        <v>94</v>
      </c>
      <c r="I41" s="24" t="s">
        <v>94</v>
      </c>
      <c r="J41" s="24" t="s">
        <v>94</v>
      </c>
      <c r="K41" s="24" t="s">
        <v>94</v>
      </c>
      <c r="L41" s="24" t="s">
        <v>94</v>
      </c>
      <c r="M41" s="24" t="s">
        <v>94</v>
      </c>
      <c r="N41" s="24">
        <v>13.7774</v>
      </c>
      <c r="O41" s="24">
        <v>16.1798</v>
      </c>
      <c r="P41" s="24">
        <v>18.2502</v>
      </c>
      <c r="Q41" s="24">
        <v>18.520199999999999</v>
      </c>
      <c r="R41" s="24">
        <v>17.543399999999998</v>
      </c>
      <c r="S41" s="24">
        <v>15.912699999999999</v>
      </c>
      <c r="T41" s="24">
        <v>15.525</v>
      </c>
      <c r="U41" s="24">
        <v>15.227</v>
      </c>
      <c r="V41" s="24">
        <v>16.870799999999999</v>
      </c>
      <c r="W41" s="24">
        <v>18.565000000000001</v>
      </c>
      <c r="X41" s="24">
        <v>18.340800000000002</v>
      </c>
      <c r="Y41" s="24">
        <v>18.084199999999999</v>
      </c>
      <c r="Z41" s="24">
        <v>18.533300000000001</v>
      </c>
      <c r="AA41" s="24">
        <v>18.710699999999999</v>
      </c>
      <c r="AB41" s="24">
        <v>19.904399999999999</v>
      </c>
      <c r="AC41" s="24">
        <v>19.942399999999999</v>
      </c>
      <c r="AD41" s="24">
        <v>20.619199999999999</v>
      </c>
      <c r="AE41" s="24">
        <v>18.287199999999999</v>
      </c>
      <c r="AF41" s="24" t="s">
        <v>94</v>
      </c>
      <c r="AG41" s="23" t="s">
        <v>130</v>
      </c>
    </row>
    <row r="42" spans="1:34" ht="18" customHeight="1" x14ac:dyDescent="0.25">
      <c r="A42" s="25" t="s">
        <v>98</v>
      </c>
      <c r="B42" s="23" t="s">
        <v>134</v>
      </c>
      <c r="C42" s="24" t="s">
        <v>94</v>
      </c>
      <c r="D42" s="24" t="s">
        <v>94</v>
      </c>
      <c r="E42" s="24" t="s">
        <v>94</v>
      </c>
      <c r="F42" s="24" t="s">
        <v>94</v>
      </c>
      <c r="G42" s="24" t="s">
        <v>94</v>
      </c>
      <c r="H42" s="24" t="s">
        <v>94</v>
      </c>
      <c r="I42" s="24" t="s">
        <v>94</v>
      </c>
      <c r="J42" s="24" t="s">
        <v>94</v>
      </c>
      <c r="K42" s="24" t="s">
        <v>94</v>
      </c>
      <c r="L42" s="24" t="s">
        <v>94</v>
      </c>
      <c r="M42" s="24" t="s">
        <v>94</v>
      </c>
      <c r="N42" s="24">
        <v>2.2746</v>
      </c>
      <c r="O42" s="24">
        <v>2.9954999999999998</v>
      </c>
      <c r="P42" s="24">
        <v>4.6672000000000002</v>
      </c>
      <c r="Q42" s="24">
        <v>4.5922000000000001</v>
      </c>
      <c r="R42" s="24">
        <v>4.3221999999999996</v>
      </c>
      <c r="S42" s="24">
        <v>4.0513000000000003</v>
      </c>
      <c r="T42" s="24">
        <v>4.1582999999999997</v>
      </c>
      <c r="U42" s="24">
        <v>4.2662000000000004</v>
      </c>
      <c r="V42" s="24">
        <v>4.3132000000000001</v>
      </c>
      <c r="W42" s="24">
        <v>4.3132000000000001</v>
      </c>
      <c r="X42" s="24">
        <v>4.3132000000000001</v>
      </c>
      <c r="Y42" s="24">
        <v>5.5548000000000002</v>
      </c>
      <c r="Z42" s="24">
        <v>5.5850999999999997</v>
      </c>
      <c r="AA42" s="24">
        <v>5.4980000000000002</v>
      </c>
      <c r="AB42" s="24">
        <v>5.6120000000000001</v>
      </c>
      <c r="AC42" s="24">
        <v>5.7080000000000002</v>
      </c>
      <c r="AD42" s="24">
        <v>5.69</v>
      </c>
      <c r="AE42" s="24">
        <v>5.0563000000000002</v>
      </c>
      <c r="AF42" s="24" t="s">
        <v>94</v>
      </c>
      <c r="AG42" s="23" t="s">
        <v>130</v>
      </c>
    </row>
    <row r="43" spans="1:34" ht="18" customHeight="1" x14ac:dyDescent="0.25">
      <c r="A43" s="25" t="s">
        <v>104</v>
      </c>
      <c r="B43" s="23" t="s">
        <v>134</v>
      </c>
      <c r="C43" s="24" t="s">
        <v>94</v>
      </c>
      <c r="D43" s="24" t="s">
        <v>94</v>
      </c>
      <c r="E43" s="24" t="s">
        <v>94</v>
      </c>
      <c r="F43" s="24" t="s">
        <v>94</v>
      </c>
      <c r="G43" s="24" t="s">
        <v>94</v>
      </c>
      <c r="H43" s="24" t="s">
        <v>94</v>
      </c>
      <c r="I43" s="24" t="s">
        <v>94</v>
      </c>
      <c r="J43" s="24" t="s">
        <v>94</v>
      </c>
      <c r="K43" s="24" t="s">
        <v>94</v>
      </c>
      <c r="L43" s="24" t="s">
        <v>94</v>
      </c>
      <c r="M43" s="24" t="s">
        <v>94</v>
      </c>
      <c r="N43" s="24">
        <v>5.2476000000000003</v>
      </c>
      <c r="O43" s="24">
        <v>5.1627000000000001</v>
      </c>
      <c r="P43" s="24">
        <v>5.0857000000000001</v>
      </c>
      <c r="Q43" s="24">
        <v>4.9897</v>
      </c>
      <c r="R43" s="24">
        <v>6.0503999999999998</v>
      </c>
      <c r="S43" s="24">
        <v>7.0236999999999998</v>
      </c>
      <c r="T43" s="24">
        <v>6.5587999999999997</v>
      </c>
      <c r="U43" s="24">
        <v>6.1182999999999996</v>
      </c>
      <c r="V43" s="24">
        <v>5.9669999999999996</v>
      </c>
      <c r="W43" s="24">
        <v>5.8205999999999998</v>
      </c>
      <c r="X43" s="24">
        <v>5.9177999999999997</v>
      </c>
      <c r="Y43" s="24">
        <v>6.0580999999999996</v>
      </c>
      <c r="Z43" s="24">
        <v>6.0682999999999998</v>
      </c>
      <c r="AA43" s="24">
        <v>6.0388000000000002</v>
      </c>
      <c r="AB43" s="24">
        <v>5.9958999999999998</v>
      </c>
      <c r="AC43" s="24">
        <v>6.0019</v>
      </c>
      <c r="AD43" s="24">
        <v>5.9928999999999997</v>
      </c>
      <c r="AE43" s="24">
        <v>5.3151000000000002</v>
      </c>
      <c r="AF43" s="24" t="s">
        <v>94</v>
      </c>
      <c r="AG43" s="23" t="s">
        <v>130</v>
      </c>
    </row>
    <row r="44" spans="1:34" ht="18" customHeight="1" x14ac:dyDescent="0.25">
      <c r="A44" s="25" t="s">
        <v>102</v>
      </c>
      <c r="B44" s="23" t="s">
        <v>134</v>
      </c>
      <c r="C44" s="24" t="s">
        <v>94</v>
      </c>
      <c r="D44" s="24" t="s">
        <v>94</v>
      </c>
      <c r="E44" s="24" t="s">
        <v>94</v>
      </c>
      <c r="F44" s="24" t="s">
        <v>94</v>
      </c>
      <c r="G44" s="24" t="s">
        <v>94</v>
      </c>
      <c r="H44" s="24" t="s">
        <v>94</v>
      </c>
      <c r="I44" s="24" t="s">
        <v>94</v>
      </c>
      <c r="J44" s="24" t="s">
        <v>94</v>
      </c>
      <c r="K44" s="24" t="s">
        <v>94</v>
      </c>
      <c r="L44" s="24" t="s">
        <v>94</v>
      </c>
      <c r="M44" s="24" t="s">
        <v>94</v>
      </c>
      <c r="N44" s="24">
        <v>4.0728999999999997</v>
      </c>
      <c r="O44" s="24">
        <v>3.6749999999999998</v>
      </c>
      <c r="P44" s="24">
        <v>3.2700999999999998</v>
      </c>
      <c r="Q44" s="24">
        <v>3.2930999999999999</v>
      </c>
      <c r="R44" s="24">
        <v>3.5421</v>
      </c>
      <c r="S44" s="24">
        <v>3.8029000000000002</v>
      </c>
      <c r="T44" s="24">
        <v>3.5912999999999999</v>
      </c>
      <c r="U44" s="24">
        <v>3.4016000000000002</v>
      </c>
      <c r="V44" s="24">
        <v>3.7589999999999999</v>
      </c>
      <c r="W44" s="24">
        <v>4.1578999999999997</v>
      </c>
      <c r="X44" s="24">
        <v>5.9177999999999997</v>
      </c>
      <c r="Y44" s="24">
        <v>3.8607</v>
      </c>
      <c r="Z44" s="24">
        <v>3.8725999999999998</v>
      </c>
      <c r="AA44" s="24">
        <v>3.8494999999999999</v>
      </c>
      <c r="AB44" s="24">
        <v>3.8323</v>
      </c>
      <c r="AC44" s="24">
        <v>3.8393000000000002</v>
      </c>
      <c r="AD44" s="24">
        <v>3.8593000000000002</v>
      </c>
      <c r="AE44" s="24">
        <v>3.4228000000000001</v>
      </c>
      <c r="AF44" s="24" t="s">
        <v>94</v>
      </c>
      <c r="AG44" s="23" t="s">
        <v>130</v>
      </c>
    </row>
    <row r="46" spans="1:34" ht="18" customHeight="1" x14ac:dyDescent="0.25">
      <c r="A46" s="23" t="s">
        <v>139</v>
      </c>
    </row>
    <row r="47" spans="1:34" ht="18" customHeight="1" x14ac:dyDescent="0.25">
      <c r="B47" s="23" t="s">
        <v>109</v>
      </c>
      <c r="C47" s="26">
        <v>1990</v>
      </c>
      <c r="D47" s="26">
        <v>1991</v>
      </c>
      <c r="E47" s="26">
        <v>1992</v>
      </c>
      <c r="F47" s="26">
        <v>1993</v>
      </c>
      <c r="G47" s="26">
        <v>1994</v>
      </c>
      <c r="H47" s="26">
        <v>1995</v>
      </c>
      <c r="I47" s="26">
        <v>1996</v>
      </c>
      <c r="J47" s="26">
        <v>1997</v>
      </c>
      <c r="K47" s="26">
        <v>1998</v>
      </c>
      <c r="L47" s="26">
        <v>1999</v>
      </c>
      <c r="M47" s="26">
        <v>2000</v>
      </c>
      <c r="N47" s="26">
        <v>2001</v>
      </c>
      <c r="O47" s="26">
        <v>2002</v>
      </c>
      <c r="P47" s="26">
        <v>2003</v>
      </c>
      <c r="Q47" s="26">
        <v>2004</v>
      </c>
      <c r="R47" s="26">
        <v>2005</v>
      </c>
      <c r="S47" s="26">
        <v>2006</v>
      </c>
      <c r="T47" s="26">
        <v>2007</v>
      </c>
      <c r="U47" s="26">
        <v>2008</v>
      </c>
      <c r="V47" s="26">
        <v>2009</v>
      </c>
      <c r="W47" s="26">
        <v>2010</v>
      </c>
      <c r="X47" s="26">
        <v>2011</v>
      </c>
      <c r="Y47" s="26">
        <v>2012</v>
      </c>
      <c r="Z47" s="26">
        <v>2013</v>
      </c>
      <c r="AA47" s="26">
        <v>2014</v>
      </c>
      <c r="AB47" s="26">
        <v>2015</v>
      </c>
      <c r="AC47" s="26">
        <v>2016</v>
      </c>
      <c r="AD47" s="26">
        <v>2017</v>
      </c>
      <c r="AE47" s="26">
        <v>2018</v>
      </c>
      <c r="AF47" s="26">
        <v>2019</v>
      </c>
      <c r="AG47" s="23" t="s">
        <v>108</v>
      </c>
      <c r="AH47" s="23" t="s">
        <v>107</v>
      </c>
    </row>
    <row r="48" spans="1:34" ht="18" customHeight="1" x14ac:dyDescent="0.25">
      <c r="A48" s="25" t="s">
        <v>100</v>
      </c>
      <c r="C48" s="24" t="s">
        <v>94</v>
      </c>
      <c r="D48" s="24" t="s">
        <v>94</v>
      </c>
      <c r="E48" s="24" t="s">
        <v>94</v>
      </c>
      <c r="F48" s="24" t="s">
        <v>94</v>
      </c>
      <c r="G48" s="24" t="s">
        <v>94</v>
      </c>
      <c r="H48" s="24" t="s">
        <v>94</v>
      </c>
      <c r="I48" s="24" t="s">
        <v>94</v>
      </c>
      <c r="J48" s="24" t="s">
        <v>94</v>
      </c>
      <c r="K48" s="24" t="s">
        <v>94</v>
      </c>
      <c r="L48" s="24" t="s">
        <v>94</v>
      </c>
      <c r="M48" s="24" t="s">
        <v>94</v>
      </c>
      <c r="N48" s="24" t="s">
        <v>94</v>
      </c>
      <c r="O48" s="24" t="s">
        <v>94</v>
      </c>
      <c r="P48" s="24" t="s">
        <v>94</v>
      </c>
      <c r="Q48" s="24" t="s">
        <v>94</v>
      </c>
      <c r="R48" s="24" t="s">
        <v>94</v>
      </c>
      <c r="S48" s="24" t="s">
        <v>94</v>
      </c>
      <c r="T48" s="24" t="s">
        <v>94</v>
      </c>
      <c r="U48" s="24" t="s">
        <v>94</v>
      </c>
      <c r="V48" s="24" t="s">
        <v>94</v>
      </c>
      <c r="W48" s="24" t="s">
        <v>94</v>
      </c>
      <c r="X48" s="24" t="s">
        <v>94</v>
      </c>
      <c r="Y48" s="24" t="s">
        <v>94</v>
      </c>
      <c r="Z48" s="24" t="s">
        <v>94</v>
      </c>
      <c r="AA48" s="24" t="s">
        <v>94</v>
      </c>
      <c r="AB48" s="24" t="s">
        <v>94</v>
      </c>
      <c r="AC48" s="24" t="s">
        <v>94</v>
      </c>
      <c r="AD48" s="24" t="s">
        <v>94</v>
      </c>
      <c r="AE48" s="24" t="s">
        <v>94</v>
      </c>
      <c r="AF48" s="24" t="s">
        <v>94</v>
      </c>
    </row>
    <row r="49" spans="1:34" ht="18" customHeight="1" x14ac:dyDescent="0.25">
      <c r="A49" s="25" t="s">
        <v>96</v>
      </c>
      <c r="C49" s="24" t="s">
        <v>94</v>
      </c>
      <c r="D49" s="24" t="s">
        <v>94</v>
      </c>
      <c r="E49" s="24" t="s">
        <v>94</v>
      </c>
      <c r="F49" s="24" t="s">
        <v>94</v>
      </c>
      <c r="G49" s="24" t="s">
        <v>94</v>
      </c>
      <c r="H49" s="24" t="s">
        <v>94</v>
      </c>
      <c r="I49" s="24" t="s">
        <v>94</v>
      </c>
      <c r="J49" s="24" t="s">
        <v>94</v>
      </c>
      <c r="K49" s="24" t="s">
        <v>94</v>
      </c>
      <c r="L49" s="24" t="s">
        <v>94</v>
      </c>
      <c r="M49" s="24" t="s">
        <v>94</v>
      </c>
      <c r="N49" s="24" t="s">
        <v>94</v>
      </c>
      <c r="O49" s="24" t="s">
        <v>94</v>
      </c>
      <c r="P49" s="24" t="s">
        <v>94</v>
      </c>
      <c r="Q49" s="24" t="s">
        <v>94</v>
      </c>
      <c r="R49" s="24" t="s">
        <v>94</v>
      </c>
      <c r="S49" s="24" t="s">
        <v>94</v>
      </c>
      <c r="T49" s="24" t="s">
        <v>94</v>
      </c>
      <c r="U49" s="24" t="s">
        <v>94</v>
      </c>
      <c r="V49" s="24" t="s">
        <v>94</v>
      </c>
      <c r="W49" s="24" t="s">
        <v>94</v>
      </c>
      <c r="X49" s="24" t="s">
        <v>94</v>
      </c>
      <c r="Y49" s="24" t="s">
        <v>94</v>
      </c>
      <c r="Z49" s="24" t="s">
        <v>94</v>
      </c>
      <c r="AA49" s="24" t="s">
        <v>94</v>
      </c>
      <c r="AB49" s="24" t="s">
        <v>94</v>
      </c>
      <c r="AC49" s="24" t="s">
        <v>94</v>
      </c>
      <c r="AD49" s="24" t="s">
        <v>94</v>
      </c>
      <c r="AE49" s="24" t="s">
        <v>94</v>
      </c>
      <c r="AF49" s="24" t="s">
        <v>94</v>
      </c>
    </row>
    <row r="50" spans="1:34" ht="18" customHeight="1" x14ac:dyDescent="0.25">
      <c r="A50" s="25" t="s">
        <v>106</v>
      </c>
      <c r="C50" s="24" t="s">
        <v>94</v>
      </c>
      <c r="D50" s="24" t="s">
        <v>94</v>
      </c>
      <c r="E50" s="24" t="s">
        <v>94</v>
      </c>
      <c r="F50" s="24" t="s">
        <v>94</v>
      </c>
      <c r="G50" s="24" t="s">
        <v>94</v>
      </c>
      <c r="H50" s="24" t="s">
        <v>94</v>
      </c>
      <c r="I50" s="24" t="s">
        <v>94</v>
      </c>
      <c r="J50" s="24" t="s">
        <v>94</v>
      </c>
      <c r="K50" s="24" t="s">
        <v>94</v>
      </c>
      <c r="L50" s="24" t="s">
        <v>94</v>
      </c>
      <c r="M50" s="24" t="s">
        <v>94</v>
      </c>
      <c r="N50" s="24" t="s">
        <v>94</v>
      </c>
      <c r="O50" s="24" t="s">
        <v>94</v>
      </c>
      <c r="P50" s="24" t="s">
        <v>94</v>
      </c>
      <c r="Q50" s="24" t="s">
        <v>94</v>
      </c>
      <c r="R50" s="24" t="s">
        <v>94</v>
      </c>
      <c r="S50" s="24" t="s">
        <v>94</v>
      </c>
      <c r="T50" s="24" t="s">
        <v>94</v>
      </c>
      <c r="U50" s="24" t="s">
        <v>94</v>
      </c>
      <c r="V50" s="24" t="s">
        <v>94</v>
      </c>
      <c r="W50" s="24" t="s">
        <v>94</v>
      </c>
      <c r="X50" s="24" t="s">
        <v>94</v>
      </c>
      <c r="Y50" s="24" t="s">
        <v>94</v>
      </c>
      <c r="Z50" s="24" t="s">
        <v>94</v>
      </c>
      <c r="AA50" s="24" t="s">
        <v>94</v>
      </c>
      <c r="AB50" s="24" t="s">
        <v>94</v>
      </c>
      <c r="AC50" s="24" t="s">
        <v>94</v>
      </c>
      <c r="AD50" s="24" t="s">
        <v>94</v>
      </c>
      <c r="AE50" s="24" t="s">
        <v>94</v>
      </c>
      <c r="AF50" s="24" t="s">
        <v>94</v>
      </c>
    </row>
    <row r="51" spans="1:34" ht="18" customHeight="1" x14ac:dyDescent="0.25">
      <c r="A51" s="25" t="s">
        <v>98</v>
      </c>
      <c r="C51" s="24" t="s">
        <v>94</v>
      </c>
      <c r="D51" s="24" t="s">
        <v>94</v>
      </c>
      <c r="E51" s="24" t="s">
        <v>94</v>
      </c>
      <c r="F51" s="24" t="s">
        <v>94</v>
      </c>
      <c r="G51" s="24" t="s">
        <v>94</v>
      </c>
      <c r="H51" s="24" t="s">
        <v>94</v>
      </c>
      <c r="I51" s="24" t="s">
        <v>94</v>
      </c>
      <c r="J51" s="24" t="s">
        <v>94</v>
      </c>
      <c r="K51" s="24" t="s">
        <v>94</v>
      </c>
      <c r="L51" s="24" t="s">
        <v>94</v>
      </c>
      <c r="M51" s="24" t="s">
        <v>94</v>
      </c>
      <c r="N51" s="24" t="s">
        <v>94</v>
      </c>
      <c r="O51" s="24" t="s">
        <v>94</v>
      </c>
      <c r="P51" s="24" t="s">
        <v>94</v>
      </c>
      <c r="Q51" s="24" t="s">
        <v>94</v>
      </c>
      <c r="R51" s="24" t="s">
        <v>94</v>
      </c>
      <c r="S51" s="24" t="s">
        <v>94</v>
      </c>
      <c r="T51" s="24" t="s">
        <v>94</v>
      </c>
      <c r="U51" s="24" t="s">
        <v>94</v>
      </c>
      <c r="V51" s="24" t="s">
        <v>94</v>
      </c>
      <c r="W51" s="24" t="s">
        <v>94</v>
      </c>
      <c r="X51" s="24" t="s">
        <v>94</v>
      </c>
      <c r="Y51" s="24" t="s">
        <v>94</v>
      </c>
      <c r="Z51" s="24" t="s">
        <v>94</v>
      </c>
      <c r="AA51" s="24" t="s">
        <v>94</v>
      </c>
      <c r="AB51" s="24" t="s">
        <v>94</v>
      </c>
      <c r="AC51" s="24" t="s">
        <v>94</v>
      </c>
      <c r="AD51" s="24" t="s">
        <v>94</v>
      </c>
      <c r="AE51" s="24" t="s">
        <v>94</v>
      </c>
      <c r="AF51" s="24" t="s">
        <v>94</v>
      </c>
    </row>
    <row r="52" spans="1:34" ht="18" customHeight="1" x14ac:dyDescent="0.25">
      <c r="A52" s="25" t="s">
        <v>104</v>
      </c>
      <c r="C52" s="24" t="s">
        <v>94</v>
      </c>
      <c r="D52" s="24" t="s">
        <v>94</v>
      </c>
      <c r="E52" s="24" t="s">
        <v>94</v>
      </c>
      <c r="F52" s="24" t="s">
        <v>94</v>
      </c>
      <c r="G52" s="24" t="s">
        <v>94</v>
      </c>
      <c r="H52" s="24" t="s">
        <v>94</v>
      </c>
      <c r="I52" s="24" t="s">
        <v>94</v>
      </c>
      <c r="J52" s="24" t="s">
        <v>94</v>
      </c>
      <c r="K52" s="24" t="s">
        <v>94</v>
      </c>
      <c r="L52" s="24" t="s">
        <v>94</v>
      </c>
      <c r="M52" s="24" t="s">
        <v>94</v>
      </c>
      <c r="N52" s="24" t="s">
        <v>94</v>
      </c>
      <c r="O52" s="24" t="s">
        <v>94</v>
      </c>
      <c r="P52" s="24" t="s">
        <v>94</v>
      </c>
      <c r="Q52" s="24" t="s">
        <v>94</v>
      </c>
      <c r="R52" s="24" t="s">
        <v>94</v>
      </c>
      <c r="S52" s="24" t="s">
        <v>94</v>
      </c>
      <c r="T52" s="24" t="s">
        <v>94</v>
      </c>
      <c r="U52" s="24" t="s">
        <v>94</v>
      </c>
      <c r="V52" s="24" t="s">
        <v>94</v>
      </c>
      <c r="W52" s="24" t="s">
        <v>94</v>
      </c>
      <c r="X52" s="24" t="s">
        <v>94</v>
      </c>
      <c r="Y52" s="24" t="s">
        <v>94</v>
      </c>
      <c r="Z52" s="24" t="s">
        <v>94</v>
      </c>
      <c r="AA52" s="24" t="s">
        <v>94</v>
      </c>
      <c r="AB52" s="24" t="s">
        <v>94</v>
      </c>
      <c r="AC52" s="24" t="s">
        <v>94</v>
      </c>
      <c r="AD52" s="24" t="s">
        <v>94</v>
      </c>
      <c r="AE52" s="24" t="s">
        <v>94</v>
      </c>
      <c r="AF52" s="24" t="s">
        <v>94</v>
      </c>
    </row>
    <row r="53" spans="1:34" ht="18" customHeight="1" x14ac:dyDescent="0.25">
      <c r="A53" s="25" t="s">
        <v>102</v>
      </c>
      <c r="C53" s="24" t="s">
        <v>94</v>
      </c>
      <c r="D53" s="24" t="s">
        <v>94</v>
      </c>
      <c r="E53" s="24" t="s">
        <v>94</v>
      </c>
      <c r="F53" s="24" t="s">
        <v>94</v>
      </c>
      <c r="G53" s="24" t="s">
        <v>94</v>
      </c>
      <c r="H53" s="24" t="s">
        <v>94</v>
      </c>
      <c r="I53" s="24" t="s">
        <v>94</v>
      </c>
      <c r="J53" s="24" t="s">
        <v>94</v>
      </c>
      <c r="K53" s="24" t="s">
        <v>94</v>
      </c>
      <c r="L53" s="24" t="s">
        <v>94</v>
      </c>
      <c r="M53" s="24" t="s">
        <v>94</v>
      </c>
      <c r="N53" s="24" t="s">
        <v>94</v>
      </c>
      <c r="O53" s="24" t="s">
        <v>94</v>
      </c>
      <c r="P53" s="24" t="s">
        <v>94</v>
      </c>
      <c r="Q53" s="24" t="s">
        <v>94</v>
      </c>
      <c r="R53" s="24" t="s">
        <v>94</v>
      </c>
      <c r="S53" s="24" t="s">
        <v>94</v>
      </c>
      <c r="T53" s="24" t="s">
        <v>94</v>
      </c>
      <c r="U53" s="24" t="s">
        <v>94</v>
      </c>
      <c r="V53" s="24" t="s">
        <v>94</v>
      </c>
      <c r="W53" s="24" t="s">
        <v>94</v>
      </c>
      <c r="X53" s="24" t="s">
        <v>94</v>
      </c>
      <c r="Y53" s="24" t="s">
        <v>94</v>
      </c>
      <c r="Z53" s="24" t="s">
        <v>94</v>
      </c>
      <c r="AA53" s="24" t="s">
        <v>94</v>
      </c>
      <c r="AB53" s="24" t="s">
        <v>94</v>
      </c>
      <c r="AC53" s="24" t="s">
        <v>94</v>
      </c>
      <c r="AD53" s="24" t="s">
        <v>94</v>
      </c>
      <c r="AE53" s="24" t="s">
        <v>94</v>
      </c>
      <c r="AF53" s="24" t="s">
        <v>94</v>
      </c>
    </row>
    <row r="55" spans="1:34" ht="18" customHeight="1" x14ac:dyDescent="0.25">
      <c r="A55" s="23" t="s">
        <v>140</v>
      </c>
    </row>
    <row r="56" spans="1:34" ht="18" customHeight="1" x14ac:dyDescent="0.25">
      <c r="B56" s="23" t="s">
        <v>109</v>
      </c>
      <c r="C56" s="26">
        <v>1990</v>
      </c>
      <c r="D56" s="26">
        <v>1991</v>
      </c>
      <c r="E56" s="26">
        <v>1992</v>
      </c>
      <c r="F56" s="26">
        <v>1993</v>
      </c>
      <c r="G56" s="26">
        <v>1994</v>
      </c>
      <c r="H56" s="26">
        <v>1995</v>
      </c>
      <c r="I56" s="26">
        <v>1996</v>
      </c>
      <c r="J56" s="26">
        <v>1997</v>
      </c>
      <c r="K56" s="26">
        <v>1998</v>
      </c>
      <c r="L56" s="26">
        <v>1999</v>
      </c>
      <c r="M56" s="26">
        <v>2000</v>
      </c>
      <c r="N56" s="26">
        <v>2001</v>
      </c>
      <c r="O56" s="26">
        <v>2002</v>
      </c>
      <c r="P56" s="26">
        <v>2003</v>
      </c>
      <c r="Q56" s="26">
        <v>2004</v>
      </c>
      <c r="R56" s="26">
        <v>2005</v>
      </c>
      <c r="S56" s="26">
        <v>2006</v>
      </c>
      <c r="T56" s="26">
        <v>2007</v>
      </c>
      <c r="U56" s="26">
        <v>2008</v>
      </c>
      <c r="V56" s="26">
        <v>2009</v>
      </c>
      <c r="W56" s="26">
        <v>2010</v>
      </c>
      <c r="X56" s="26">
        <v>2011</v>
      </c>
      <c r="Y56" s="26">
        <v>2012</v>
      </c>
      <c r="Z56" s="26">
        <v>2013</v>
      </c>
      <c r="AA56" s="26">
        <v>2014</v>
      </c>
      <c r="AB56" s="26">
        <v>2015</v>
      </c>
      <c r="AC56" s="26">
        <v>2016</v>
      </c>
      <c r="AD56" s="26">
        <v>2017</v>
      </c>
      <c r="AE56" s="26">
        <v>2018</v>
      </c>
      <c r="AF56" s="26">
        <v>2019</v>
      </c>
      <c r="AG56" s="23" t="s">
        <v>108</v>
      </c>
      <c r="AH56" s="23" t="s">
        <v>107</v>
      </c>
    </row>
    <row r="57" spans="1:34" ht="18" customHeight="1" x14ac:dyDescent="0.25">
      <c r="A57" s="25" t="s">
        <v>100</v>
      </c>
      <c r="C57" s="24" t="s">
        <v>94</v>
      </c>
      <c r="D57" s="24" t="s">
        <v>94</v>
      </c>
      <c r="E57" s="24" t="s">
        <v>94</v>
      </c>
      <c r="F57" s="24" t="s">
        <v>94</v>
      </c>
      <c r="G57" s="24" t="s">
        <v>94</v>
      </c>
      <c r="H57" s="24" t="s">
        <v>94</v>
      </c>
      <c r="I57" s="24" t="s">
        <v>94</v>
      </c>
      <c r="J57" s="24" t="s">
        <v>94</v>
      </c>
      <c r="K57" s="24" t="s">
        <v>94</v>
      </c>
      <c r="L57" s="24" t="s">
        <v>94</v>
      </c>
      <c r="M57" s="24" t="s">
        <v>94</v>
      </c>
      <c r="N57" s="24" t="s">
        <v>94</v>
      </c>
      <c r="O57" s="24" t="s">
        <v>94</v>
      </c>
      <c r="P57" s="24" t="s">
        <v>94</v>
      </c>
      <c r="Q57" s="24" t="s">
        <v>94</v>
      </c>
      <c r="R57" s="24" t="s">
        <v>94</v>
      </c>
      <c r="S57" s="24" t="s">
        <v>94</v>
      </c>
      <c r="T57" s="24" t="s">
        <v>94</v>
      </c>
      <c r="U57" s="24" t="s">
        <v>94</v>
      </c>
      <c r="V57" s="24" t="s">
        <v>94</v>
      </c>
      <c r="W57" s="24" t="s">
        <v>94</v>
      </c>
      <c r="X57" s="24" t="s">
        <v>94</v>
      </c>
      <c r="Y57" s="24" t="s">
        <v>94</v>
      </c>
      <c r="Z57" s="24" t="s">
        <v>94</v>
      </c>
      <c r="AA57" s="24" t="s">
        <v>94</v>
      </c>
      <c r="AB57" s="24" t="s">
        <v>94</v>
      </c>
      <c r="AC57" s="24" t="s">
        <v>94</v>
      </c>
      <c r="AD57" s="24" t="s">
        <v>94</v>
      </c>
      <c r="AE57" s="24" t="s">
        <v>94</v>
      </c>
      <c r="AF57" s="24" t="s">
        <v>94</v>
      </c>
    </row>
    <row r="58" spans="1:34" ht="18" customHeight="1" x14ac:dyDescent="0.25">
      <c r="A58" s="25" t="s">
        <v>96</v>
      </c>
      <c r="C58" s="24" t="s">
        <v>94</v>
      </c>
      <c r="D58" s="24" t="s">
        <v>94</v>
      </c>
      <c r="E58" s="24" t="s">
        <v>94</v>
      </c>
      <c r="F58" s="24" t="s">
        <v>94</v>
      </c>
      <c r="G58" s="24" t="s">
        <v>94</v>
      </c>
      <c r="H58" s="24" t="s">
        <v>94</v>
      </c>
      <c r="I58" s="24" t="s">
        <v>94</v>
      </c>
      <c r="J58" s="24" t="s">
        <v>94</v>
      </c>
      <c r="K58" s="24" t="s">
        <v>94</v>
      </c>
      <c r="L58" s="24" t="s">
        <v>94</v>
      </c>
      <c r="M58" s="24" t="s">
        <v>94</v>
      </c>
      <c r="N58" s="24" t="s">
        <v>94</v>
      </c>
      <c r="O58" s="24" t="s">
        <v>94</v>
      </c>
      <c r="P58" s="24" t="s">
        <v>94</v>
      </c>
      <c r="Q58" s="24" t="s">
        <v>94</v>
      </c>
      <c r="R58" s="24" t="s">
        <v>94</v>
      </c>
      <c r="S58" s="24" t="s">
        <v>94</v>
      </c>
      <c r="T58" s="24" t="s">
        <v>94</v>
      </c>
      <c r="U58" s="24" t="s">
        <v>94</v>
      </c>
      <c r="V58" s="24" t="s">
        <v>94</v>
      </c>
      <c r="W58" s="24" t="s">
        <v>94</v>
      </c>
      <c r="X58" s="24" t="s">
        <v>94</v>
      </c>
      <c r="Y58" s="24" t="s">
        <v>94</v>
      </c>
      <c r="Z58" s="24" t="s">
        <v>94</v>
      </c>
      <c r="AA58" s="24" t="s">
        <v>94</v>
      </c>
      <c r="AB58" s="24" t="s">
        <v>94</v>
      </c>
      <c r="AC58" s="24" t="s">
        <v>94</v>
      </c>
      <c r="AD58" s="24" t="s">
        <v>94</v>
      </c>
      <c r="AE58" s="24" t="s">
        <v>94</v>
      </c>
      <c r="AF58" s="24" t="s">
        <v>94</v>
      </c>
    </row>
    <row r="59" spans="1:34" ht="18" customHeight="1" x14ac:dyDescent="0.25">
      <c r="A59" s="25" t="s">
        <v>106</v>
      </c>
      <c r="C59" s="24" t="s">
        <v>94</v>
      </c>
      <c r="D59" s="24" t="s">
        <v>94</v>
      </c>
      <c r="E59" s="24" t="s">
        <v>94</v>
      </c>
      <c r="F59" s="24" t="s">
        <v>94</v>
      </c>
      <c r="G59" s="24" t="s">
        <v>94</v>
      </c>
      <c r="H59" s="24" t="s">
        <v>94</v>
      </c>
      <c r="I59" s="24" t="s">
        <v>94</v>
      </c>
      <c r="J59" s="24" t="s">
        <v>94</v>
      </c>
      <c r="K59" s="24" t="s">
        <v>94</v>
      </c>
      <c r="L59" s="24" t="s">
        <v>94</v>
      </c>
      <c r="M59" s="24" t="s">
        <v>94</v>
      </c>
      <c r="N59" s="24" t="s">
        <v>94</v>
      </c>
      <c r="O59" s="24" t="s">
        <v>94</v>
      </c>
      <c r="P59" s="24" t="s">
        <v>94</v>
      </c>
      <c r="Q59" s="24" t="s">
        <v>94</v>
      </c>
      <c r="R59" s="24" t="s">
        <v>94</v>
      </c>
      <c r="S59" s="24" t="s">
        <v>94</v>
      </c>
      <c r="T59" s="24" t="s">
        <v>94</v>
      </c>
      <c r="U59" s="24" t="s">
        <v>94</v>
      </c>
      <c r="V59" s="24" t="s">
        <v>94</v>
      </c>
      <c r="W59" s="24" t="s">
        <v>94</v>
      </c>
      <c r="X59" s="24" t="s">
        <v>94</v>
      </c>
      <c r="Y59" s="24" t="s">
        <v>94</v>
      </c>
      <c r="Z59" s="24" t="s">
        <v>94</v>
      </c>
      <c r="AA59" s="24" t="s">
        <v>94</v>
      </c>
      <c r="AB59" s="24" t="s">
        <v>94</v>
      </c>
      <c r="AC59" s="24" t="s">
        <v>94</v>
      </c>
      <c r="AD59" s="24" t="s">
        <v>94</v>
      </c>
      <c r="AE59" s="24" t="s">
        <v>94</v>
      </c>
      <c r="AF59" s="24" t="s">
        <v>94</v>
      </c>
    </row>
    <row r="60" spans="1:34" ht="18" customHeight="1" x14ac:dyDescent="0.25">
      <c r="A60" s="25" t="s">
        <v>98</v>
      </c>
      <c r="C60" s="24" t="s">
        <v>94</v>
      </c>
      <c r="D60" s="24" t="s">
        <v>94</v>
      </c>
      <c r="E60" s="24" t="s">
        <v>94</v>
      </c>
      <c r="F60" s="24" t="s">
        <v>94</v>
      </c>
      <c r="G60" s="24" t="s">
        <v>94</v>
      </c>
      <c r="H60" s="24" t="s">
        <v>94</v>
      </c>
      <c r="I60" s="24" t="s">
        <v>94</v>
      </c>
      <c r="J60" s="24" t="s">
        <v>94</v>
      </c>
      <c r="K60" s="24" t="s">
        <v>94</v>
      </c>
      <c r="L60" s="24" t="s">
        <v>94</v>
      </c>
      <c r="M60" s="24" t="s">
        <v>94</v>
      </c>
      <c r="N60" s="24" t="s">
        <v>94</v>
      </c>
      <c r="O60" s="24" t="s">
        <v>94</v>
      </c>
      <c r="P60" s="24" t="s">
        <v>94</v>
      </c>
      <c r="Q60" s="24" t="s">
        <v>94</v>
      </c>
      <c r="R60" s="24" t="s">
        <v>94</v>
      </c>
      <c r="S60" s="24" t="s">
        <v>94</v>
      </c>
      <c r="T60" s="24" t="s">
        <v>94</v>
      </c>
      <c r="U60" s="24" t="s">
        <v>94</v>
      </c>
      <c r="V60" s="24" t="s">
        <v>94</v>
      </c>
      <c r="W60" s="24" t="s">
        <v>94</v>
      </c>
      <c r="X60" s="24" t="s">
        <v>94</v>
      </c>
      <c r="Y60" s="24" t="s">
        <v>94</v>
      </c>
      <c r="Z60" s="24" t="s">
        <v>94</v>
      </c>
      <c r="AA60" s="24" t="s">
        <v>94</v>
      </c>
      <c r="AB60" s="24" t="s">
        <v>94</v>
      </c>
      <c r="AC60" s="24" t="s">
        <v>94</v>
      </c>
      <c r="AD60" s="24" t="s">
        <v>94</v>
      </c>
      <c r="AE60" s="24" t="s">
        <v>94</v>
      </c>
      <c r="AF60" s="24" t="s">
        <v>94</v>
      </c>
    </row>
    <row r="61" spans="1:34" ht="18" customHeight="1" x14ac:dyDescent="0.25">
      <c r="A61" s="25" t="s">
        <v>104</v>
      </c>
      <c r="C61" s="24" t="s">
        <v>94</v>
      </c>
      <c r="D61" s="24" t="s">
        <v>94</v>
      </c>
      <c r="E61" s="24" t="s">
        <v>94</v>
      </c>
      <c r="F61" s="24" t="s">
        <v>94</v>
      </c>
      <c r="G61" s="24" t="s">
        <v>94</v>
      </c>
      <c r="H61" s="24" t="s">
        <v>94</v>
      </c>
      <c r="I61" s="24" t="s">
        <v>94</v>
      </c>
      <c r="J61" s="24" t="s">
        <v>94</v>
      </c>
      <c r="K61" s="24" t="s">
        <v>94</v>
      </c>
      <c r="L61" s="24" t="s">
        <v>94</v>
      </c>
      <c r="M61" s="24" t="s">
        <v>94</v>
      </c>
      <c r="N61" s="24" t="s">
        <v>94</v>
      </c>
      <c r="O61" s="24" t="s">
        <v>94</v>
      </c>
      <c r="P61" s="24" t="s">
        <v>94</v>
      </c>
      <c r="Q61" s="24" t="s">
        <v>94</v>
      </c>
      <c r="R61" s="24" t="s">
        <v>94</v>
      </c>
      <c r="S61" s="24" t="s">
        <v>94</v>
      </c>
      <c r="T61" s="24" t="s">
        <v>94</v>
      </c>
      <c r="U61" s="24" t="s">
        <v>94</v>
      </c>
      <c r="V61" s="24" t="s">
        <v>94</v>
      </c>
      <c r="W61" s="24" t="s">
        <v>94</v>
      </c>
      <c r="X61" s="24" t="s">
        <v>94</v>
      </c>
      <c r="Y61" s="24" t="s">
        <v>94</v>
      </c>
      <c r="Z61" s="24" t="s">
        <v>94</v>
      </c>
      <c r="AA61" s="24" t="s">
        <v>94</v>
      </c>
      <c r="AB61" s="24" t="s">
        <v>94</v>
      </c>
      <c r="AC61" s="24" t="s">
        <v>94</v>
      </c>
      <c r="AD61" s="24" t="s">
        <v>94</v>
      </c>
      <c r="AE61" s="24" t="s">
        <v>94</v>
      </c>
      <c r="AF61" s="24" t="s">
        <v>94</v>
      </c>
    </row>
    <row r="62" spans="1:34" ht="18" customHeight="1" x14ac:dyDescent="0.25">
      <c r="A62" s="25" t="s">
        <v>102</v>
      </c>
      <c r="C62" s="24" t="s">
        <v>94</v>
      </c>
      <c r="D62" s="24" t="s">
        <v>94</v>
      </c>
      <c r="E62" s="24" t="s">
        <v>94</v>
      </c>
      <c r="F62" s="24" t="s">
        <v>94</v>
      </c>
      <c r="G62" s="24" t="s">
        <v>94</v>
      </c>
      <c r="H62" s="24" t="s">
        <v>94</v>
      </c>
      <c r="I62" s="24" t="s">
        <v>94</v>
      </c>
      <c r="J62" s="24" t="s">
        <v>94</v>
      </c>
      <c r="K62" s="24" t="s">
        <v>94</v>
      </c>
      <c r="L62" s="24" t="s">
        <v>94</v>
      </c>
      <c r="M62" s="24" t="s">
        <v>94</v>
      </c>
      <c r="N62" s="24" t="s">
        <v>94</v>
      </c>
      <c r="O62" s="24" t="s">
        <v>94</v>
      </c>
      <c r="P62" s="24" t="s">
        <v>94</v>
      </c>
      <c r="Q62" s="24" t="s">
        <v>94</v>
      </c>
      <c r="R62" s="24" t="s">
        <v>94</v>
      </c>
      <c r="S62" s="24" t="s">
        <v>94</v>
      </c>
      <c r="T62" s="24" t="s">
        <v>94</v>
      </c>
      <c r="U62" s="24" t="s">
        <v>94</v>
      </c>
      <c r="V62" s="24" t="s">
        <v>94</v>
      </c>
      <c r="W62" s="24" t="s">
        <v>94</v>
      </c>
      <c r="X62" s="24" t="s">
        <v>94</v>
      </c>
      <c r="Y62" s="24" t="s">
        <v>94</v>
      </c>
      <c r="Z62" s="24" t="s">
        <v>94</v>
      </c>
      <c r="AA62" s="24" t="s">
        <v>94</v>
      </c>
      <c r="AB62" s="24" t="s">
        <v>94</v>
      </c>
      <c r="AC62" s="24" t="s">
        <v>94</v>
      </c>
      <c r="AD62" s="24" t="s">
        <v>94</v>
      </c>
      <c r="AE62" s="24" t="s">
        <v>94</v>
      </c>
      <c r="AF62" s="24" t="s">
        <v>94</v>
      </c>
    </row>
    <row r="64" spans="1:34" ht="18" customHeight="1" x14ac:dyDescent="0.25">
      <c r="A64" s="23" t="s">
        <v>141</v>
      </c>
    </row>
    <row r="65" spans="1:34" ht="18" customHeight="1" x14ac:dyDescent="0.25">
      <c r="B65" s="23" t="s">
        <v>109</v>
      </c>
      <c r="C65" s="26">
        <v>1990</v>
      </c>
      <c r="D65" s="26">
        <v>1991</v>
      </c>
      <c r="E65" s="26">
        <v>1992</v>
      </c>
      <c r="F65" s="26">
        <v>1993</v>
      </c>
      <c r="G65" s="26">
        <v>1994</v>
      </c>
      <c r="H65" s="26">
        <v>1995</v>
      </c>
      <c r="I65" s="26">
        <v>1996</v>
      </c>
      <c r="J65" s="26">
        <v>1997</v>
      </c>
      <c r="K65" s="26">
        <v>1998</v>
      </c>
      <c r="L65" s="26">
        <v>1999</v>
      </c>
      <c r="M65" s="26">
        <v>2000</v>
      </c>
      <c r="N65" s="26">
        <v>2001</v>
      </c>
      <c r="O65" s="26">
        <v>2002</v>
      </c>
      <c r="P65" s="26">
        <v>2003</v>
      </c>
      <c r="Q65" s="26">
        <v>2004</v>
      </c>
      <c r="R65" s="26">
        <v>2005</v>
      </c>
      <c r="S65" s="26">
        <v>2006</v>
      </c>
      <c r="T65" s="26">
        <v>2007</v>
      </c>
      <c r="U65" s="26">
        <v>2008</v>
      </c>
      <c r="V65" s="26">
        <v>2009</v>
      </c>
      <c r="W65" s="26">
        <v>2010</v>
      </c>
      <c r="X65" s="26">
        <v>2011</v>
      </c>
      <c r="Y65" s="26">
        <v>2012</v>
      </c>
      <c r="Z65" s="26">
        <v>2013</v>
      </c>
      <c r="AA65" s="26">
        <v>2014</v>
      </c>
      <c r="AB65" s="26">
        <v>2015</v>
      </c>
      <c r="AC65" s="26">
        <v>2016</v>
      </c>
      <c r="AD65" s="26">
        <v>2017</v>
      </c>
      <c r="AE65" s="26">
        <v>2018</v>
      </c>
      <c r="AF65" s="26">
        <v>2019</v>
      </c>
      <c r="AG65" s="23" t="s">
        <v>108</v>
      </c>
      <c r="AH65" s="23" t="s">
        <v>107</v>
      </c>
    </row>
    <row r="66" spans="1:34" ht="18" customHeight="1" x14ac:dyDescent="0.25">
      <c r="A66" s="25" t="s">
        <v>100</v>
      </c>
      <c r="C66" s="24" t="s">
        <v>94</v>
      </c>
      <c r="D66" s="24" t="s">
        <v>94</v>
      </c>
      <c r="E66" s="24" t="s">
        <v>94</v>
      </c>
      <c r="F66" s="24" t="s">
        <v>94</v>
      </c>
      <c r="G66" s="24" t="s">
        <v>94</v>
      </c>
      <c r="H66" s="24" t="s">
        <v>94</v>
      </c>
      <c r="I66" s="24" t="s">
        <v>94</v>
      </c>
      <c r="J66" s="24" t="s">
        <v>94</v>
      </c>
      <c r="K66" s="24" t="s">
        <v>94</v>
      </c>
      <c r="L66" s="24" t="s">
        <v>94</v>
      </c>
      <c r="M66" s="24" t="s">
        <v>94</v>
      </c>
      <c r="N66" s="24" t="s">
        <v>94</v>
      </c>
      <c r="O66" s="24" t="s">
        <v>94</v>
      </c>
      <c r="P66" s="24" t="s">
        <v>94</v>
      </c>
      <c r="Q66" s="24" t="s">
        <v>94</v>
      </c>
      <c r="R66" s="24" t="s">
        <v>94</v>
      </c>
      <c r="S66" s="24" t="s">
        <v>94</v>
      </c>
      <c r="T66" s="24" t="s">
        <v>94</v>
      </c>
      <c r="U66" s="24" t="s">
        <v>94</v>
      </c>
      <c r="V66" s="24" t="s">
        <v>94</v>
      </c>
      <c r="W66" s="24" t="s">
        <v>94</v>
      </c>
      <c r="X66" s="24" t="s">
        <v>94</v>
      </c>
      <c r="Y66" s="24" t="s">
        <v>94</v>
      </c>
      <c r="Z66" s="24" t="s">
        <v>94</v>
      </c>
      <c r="AA66" s="24" t="s">
        <v>94</v>
      </c>
      <c r="AB66" s="24" t="s">
        <v>94</v>
      </c>
      <c r="AC66" s="24" t="s">
        <v>94</v>
      </c>
      <c r="AD66" s="24" t="s">
        <v>94</v>
      </c>
      <c r="AE66" s="24" t="s">
        <v>94</v>
      </c>
      <c r="AF66" s="24" t="s">
        <v>94</v>
      </c>
    </row>
    <row r="67" spans="1:34" ht="18" customHeight="1" x14ac:dyDescent="0.25">
      <c r="A67" s="25" t="s">
        <v>96</v>
      </c>
      <c r="C67" s="24" t="s">
        <v>94</v>
      </c>
      <c r="D67" s="24" t="s">
        <v>94</v>
      </c>
      <c r="E67" s="24" t="s">
        <v>94</v>
      </c>
      <c r="F67" s="24" t="s">
        <v>94</v>
      </c>
      <c r="G67" s="24" t="s">
        <v>94</v>
      </c>
      <c r="H67" s="24" t="s">
        <v>94</v>
      </c>
      <c r="I67" s="24" t="s">
        <v>94</v>
      </c>
      <c r="J67" s="24" t="s">
        <v>94</v>
      </c>
      <c r="K67" s="24" t="s">
        <v>94</v>
      </c>
      <c r="L67" s="24" t="s">
        <v>94</v>
      </c>
      <c r="M67" s="24" t="s">
        <v>94</v>
      </c>
      <c r="N67" s="24" t="s">
        <v>94</v>
      </c>
      <c r="O67" s="24" t="s">
        <v>94</v>
      </c>
      <c r="P67" s="24" t="s">
        <v>94</v>
      </c>
      <c r="Q67" s="24" t="s">
        <v>94</v>
      </c>
      <c r="R67" s="24" t="s">
        <v>94</v>
      </c>
      <c r="S67" s="24" t="s">
        <v>94</v>
      </c>
      <c r="T67" s="24" t="s">
        <v>94</v>
      </c>
      <c r="U67" s="24" t="s">
        <v>94</v>
      </c>
      <c r="V67" s="24" t="s">
        <v>94</v>
      </c>
      <c r="W67" s="24" t="s">
        <v>94</v>
      </c>
      <c r="X67" s="24" t="s">
        <v>94</v>
      </c>
      <c r="Y67" s="24" t="s">
        <v>94</v>
      </c>
      <c r="Z67" s="24" t="s">
        <v>94</v>
      </c>
      <c r="AA67" s="24" t="s">
        <v>94</v>
      </c>
      <c r="AB67" s="24" t="s">
        <v>94</v>
      </c>
      <c r="AC67" s="24" t="s">
        <v>94</v>
      </c>
      <c r="AD67" s="24" t="s">
        <v>94</v>
      </c>
      <c r="AE67" s="24" t="s">
        <v>94</v>
      </c>
      <c r="AF67" s="24" t="s">
        <v>94</v>
      </c>
    </row>
    <row r="68" spans="1:34" ht="18" customHeight="1" x14ac:dyDescent="0.25">
      <c r="A68" s="25" t="s">
        <v>106</v>
      </c>
      <c r="C68" s="24" t="s">
        <v>94</v>
      </c>
      <c r="D68" s="24" t="s">
        <v>94</v>
      </c>
      <c r="E68" s="24" t="s">
        <v>94</v>
      </c>
      <c r="F68" s="24" t="s">
        <v>94</v>
      </c>
      <c r="G68" s="24" t="s">
        <v>94</v>
      </c>
      <c r="H68" s="24" t="s">
        <v>94</v>
      </c>
      <c r="I68" s="24" t="s">
        <v>94</v>
      </c>
      <c r="J68" s="24" t="s">
        <v>94</v>
      </c>
      <c r="K68" s="24" t="s">
        <v>94</v>
      </c>
      <c r="L68" s="24" t="s">
        <v>94</v>
      </c>
      <c r="M68" s="24" t="s">
        <v>94</v>
      </c>
      <c r="N68" s="24" t="s">
        <v>94</v>
      </c>
      <c r="O68" s="24" t="s">
        <v>94</v>
      </c>
      <c r="P68" s="24" t="s">
        <v>94</v>
      </c>
      <c r="Q68" s="24" t="s">
        <v>94</v>
      </c>
      <c r="R68" s="24" t="s">
        <v>94</v>
      </c>
      <c r="S68" s="24" t="s">
        <v>94</v>
      </c>
      <c r="T68" s="24" t="s">
        <v>94</v>
      </c>
      <c r="U68" s="24" t="s">
        <v>94</v>
      </c>
      <c r="V68" s="24" t="s">
        <v>94</v>
      </c>
      <c r="W68" s="24" t="s">
        <v>94</v>
      </c>
      <c r="X68" s="24" t="s">
        <v>94</v>
      </c>
      <c r="Y68" s="24" t="s">
        <v>94</v>
      </c>
      <c r="Z68" s="24" t="s">
        <v>94</v>
      </c>
      <c r="AA68" s="24" t="s">
        <v>94</v>
      </c>
      <c r="AB68" s="24" t="s">
        <v>94</v>
      </c>
      <c r="AC68" s="24" t="s">
        <v>94</v>
      </c>
      <c r="AD68" s="24" t="s">
        <v>94</v>
      </c>
      <c r="AE68" s="24" t="s">
        <v>94</v>
      </c>
      <c r="AF68" s="24" t="s">
        <v>94</v>
      </c>
    </row>
    <row r="69" spans="1:34" ht="18" customHeight="1" x14ac:dyDescent="0.25">
      <c r="A69" s="25" t="s">
        <v>98</v>
      </c>
      <c r="C69" s="24" t="s">
        <v>94</v>
      </c>
      <c r="D69" s="24" t="s">
        <v>94</v>
      </c>
      <c r="E69" s="24" t="s">
        <v>94</v>
      </c>
      <c r="F69" s="24" t="s">
        <v>94</v>
      </c>
      <c r="G69" s="24" t="s">
        <v>94</v>
      </c>
      <c r="H69" s="24" t="s">
        <v>94</v>
      </c>
      <c r="I69" s="24" t="s">
        <v>94</v>
      </c>
      <c r="J69" s="24" t="s">
        <v>94</v>
      </c>
      <c r="K69" s="24" t="s">
        <v>94</v>
      </c>
      <c r="L69" s="24" t="s">
        <v>94</v>
      </c>
      <c r="M69" s="24" t="s">
        <v>94</v>
      </c>
      <c r="N69" s="24" t="s">
        <v>94</v>
      </c>
      <c r="O69" s="24" t="s">
        <v>94</v>
      </c>
      <c r="P69" s="24" t="s">
        <v>94</v>
      </c>
      <c r="Q69" s="24" t="s">
        <v>94</v>
      </c>
      <c r="R69" s="24" t="s">
        <v>94</v>
      </c>
      <c r="S69" s="24" t="s">
        <v>94</v>
      </c>
      <c r="T69" s="24" t="s">
        <v>94</v>
      </c>
      <c r="U69" s="24" t="s">
        <v>94</v>
      </c>
      <c r="V69" s="24" t="s">
        <v>94</v>
      </c>
      <c r="W69" s="24" t="s">
        <v>94</v>
      </c>
      <c r="X69" s="24" t="s">
        <v>94</v>
      </c>
      <c r="Y69" s="24" t="s">
        <v>94</v>
      </c>
      <c r="Z69" s="24" t="s">
        <v>94</v>
      </c>
      <c r="AA69" s="24" t="s">
        <v>94</v>
      </c>
      <c r="AB69" s="24" t="s">
        <v>94</v>
      </c>
      <c r="AC69" s="24" t="s">
        <v>94</v>
      </c>
      <c r="AD69" s="24" t="s">
        <v>94</v>
      </c>
      <c r="AE69" s="24" t="s">
        <v>94</v>
      </c>
      <c r="AF69" s="24" t="s">
        <v>94</v>
      </c>
    </row>
    <row r="70" spans="1:34" ht="18" customHeight="1" x14ac:dyDescent="0.25">
      <c r="A70" s="25" t="s">
        <v>104</v>
      </c>
      <c r="C70" s="24" t="s">
        <v>94</v>
      </c>
      <c r="D70" s="24" t="s">
        <v>94</v>
      </c>
      <c r="E70" s="24" t="s">
        <v>94</v>
      </c>
      <c r="F70" s="24" t="s">
        <v>94</v>
      </c>
      <c r="G70" s="24" t="s">
        <v>94</v>
      </c>
      <c r="H70" s="24" t="s">
        <v>94</v>
      </c>
      <c r="I70" s="24" t="s">
        <v>94</v>
      </c>
      <c r="J70" s="24" t="s">
        <v>94</v>
      </c>
      <c r="K70" s="24" t="s">
        <v>94</v>
      </c>
      <c r="L70" s="24" t="s">
        <v>94</v>
      </c>
      <c r="M70" s="24" t="s">
        <v>94</v>
      </c>
      <c r="N70" s="24" t="s">
        <v>94</v>
      </c>
      <c r="O70" s="24" t="s">
        <v>94</v>
      </c>
      <c r="P70" s="24" t="s">
        <v>94</v>
      </c>
      <c r="Q70" s="24" t="s">
        <v>94</v>
      </c>
      <c r="R70" s="24" t="s">
        <v>94</v>
      </c>
      <c r="S70" s="24" t="s">
        <v>94</v>
      </c>
      <c r="T70" s="24" t="s">
        <v>94</v>
      </c>
      <c r="U70" s="24" t="s">
        <v>94</v>
      </c>
      <c r="V70" s="24" t="s">
        <v>94</v>
      </c>
      <c r="W70" s="24" t="s">
        <v>94</v>
      </c>
      <c r="X70" s="24" t="s">
        <v>94</v>
      </c>
      <c r="Y70" s="24" t="s">
        <v>94</v>
      </c>
      <c r="Z70" s="24" t="s">
        <v>94</v>
      </c>
      <c r="AA70" s="24" t="s">
        <v>94</v>
      </c>
      <c r="AB70" s="24" t="s">
        <v>94</v>
      </c>
      <c r="AC70" s="24" t="s">
        <v>94</v>
      </c>
      <c r="AD70" s="24" t="s">
        <v>94</v>
      </c>
      <c r="AE70" s="24" t="s">
        <v>94</v>
      </c>
      <c r="AF70" s="24" t="s">
        <v>94</v>
      </c>
    </row>
    <row r="71" spans="1:34" ht="18" customHeight="1" x14ac:dyDescent="0.25">
      <c r="A71" s="25" t="s">
        <v>102</v>
      </c>
      <c r="C71" s="24" t="s">
        <v>94</v>
      </c>
      <c r="D71" s="24" t="s">
        <v>94</v>
      </c>
      <c r="E71" s="24" t="s">
        <v>94</v>
      </c>
      <c r="F71" s="24" t="s">
        <v>94</v>
      </c>
      <c r="G71" s="24" t="s">
        <v>94</v>
      </c>
      <c r="H71" s="24" t="s">
        <v>94</v>
      </c>
      <c r="I71" s="24" t="s">
        <v>94</v>
      </c>
      <c r="J71" s="24" t="s">
        <v>94</v>
      </c>
      <c r="K71" s="24" t="s">
        <v>94</v>
      </c>
      <c r="L71" s="24" t="s">
        <v>94</v>
      </c>
      <c r="M71" s="24" t="s">
        <v>94</v>
      </c>
      <c r="N71" s="24" t="s">
        <v>94</v>
      </c>
      <c r="O71" s="24" t="s">
        <v>94</v>
      </c>
      <c r="P71" s="24" t="s">
        <v>94</v>
      </c>
      <c r="Q71" s="24" t="s">
        <v>94</v>
      </c>
      <c r="R71" s="24" t="s">
        <v>94</v>
      </c>
      <c r="S71" s="24" t="s">
        <v>94</v>
      </c>
      <c r="T71" s="24" t="s">
        <v>94</v>
      </c>
      <c r="U71" s="24" t="s">
        <v>94</v>
      </c>
      <c r="V71" s="24" t="s">
        <v>94</v>
      </c>
      <c r="W71" s="24" t="s">
        <v>94</v>
      </c>
      <c r="X71" s="24" t="s">
        <v>94</v>
      </c>
      <c r="Y71" s="24" t="s">
        <v>94</v>
      </c>
      <c r="Z71" s="24" t="s">
        <v>94</v>
      </c>
      <c r="AA71" s="24" t="s">
        <v>94</v>
      </c>
      <c r="AB71" s="24" t="s">
        <v>94</v>
      </c>
      <c r="AC71" s="24" t="s">
        <v>94</v>
      </c>
      <c r="AD71" s="24" t="s">
        <v>94</v>
      </c>
      <c r="AE71" s="24" t="s">
        <v>94</v>
      </c>
      <c r="AF71" s="24" t="s">
        <v>94</v>
      </c>
    </row>
    <row r="73" spans="1:34" ht="18" customHeight="1" x14ac:dyDescent="0.25">
      <c r="A73" s="23" t="s">
        <v>142</v>
      </c>
    </row>
    <row r="74" spans="1:34" ht="18" customHeight="1" x14ac:dyDescent="0.25">
      <c r="B74" s="23" t="s">
        <v>109</v>
      </c>
      <c r="C74" s="26">
        <v>1990</v>
      </c>
      <c r="D74" s="26">
        <v>1991</v>
      </c>
      <c r="E74" s="26">
        <v>1992</v>
      </c>
      <c r="F74" s="26">
        <v>1993</v>
      </c>
      <c r="G74" s="26">
        <v>1994</v>
      </c>
      <c r="H74" s="26">
        <v>1995</v>
      </c>
      <c r="I74" s="26">
        <v>1996</v>
      </c>
      <c r="J74" s="26">
        <v>1997</v>
      </c>
      <c r="K74" s="26">
        <v>1998</v>
      </c>
      <c r="L74" s="26">
        <v>1999</v>
      </c>
      <c r="M74" s="26">
        <v>2000</v>
      </c>
      <c r="N74" s="26">
        <v>2001</v>
      </c>
      <c r="O74" s="26">
        <v>2002</v>
      </c>
      <c r="P74" s="26">
        <v>2003</v>
      </c>
      <c r="Q74" s="26">
        <v>2004</v>
      </c>
      <c r="R74" s="26">
        <v>2005</v>
      </c>
      <c r="S74" s="26">
        <v>2006</v>
      </c>
      <c r="T74" s="26">
        <v>2007</v>
      </c>
      <c r="U74" s="26">
        <v>2008</v>
      </c>
      <c r="V74" s="26">
        <v>2009</v>
      </c>
      <c r="W74" s="26">
        <v>2010</v>
      </c>
      <c r="X74" s="26">
        <v>2011</v>
      </c>
      <c r="Y74" s="26">
        <v>2012</v>
      </c>
      <c r="Z74" s="26">
        <v>2013</v>
      </c>
      <c r="AA74" s="26">
        <v>2014</v>
      </c>
      <c r="AB74" s="26">
        <v>2015</v>
      </c>
      <c r="AC74" s="26">
        <v>2016</v>
      </c>
      <c r="AD74" s="26">
        <v>2017</v>
      </c>
      <c r="AE74" s="26">
        <v>2018</v>
      </c>
      <c r="AF74" s="26">
        <v>2019</v>
      </c>
      <c r="AG74" s="23" t="s">
        <v>108</v>
      </c>
      <c r="AH74" s="23" t="s">
        <v>107</v>
      </c>
    </row>
    <row r="75" spans="1:34" ht="18" customHeight="1" x14ac:dyDescent="0.25">
      <c r="A75" s="25" t="s">
        <v>100</v>
      </c>
      <c r="B75" s="23" t="s">
        <v>134</v>
      </c>
      <c r="C75" s="24">
        <v>7.9897999999999998</v>
      </c>
      <c r="D75" s="24">
        <v>7.0046999999999997</v>
      </c>
      <c r="E75" s="24">
        <v>6.0846</v>
      </c>
      <c r="F75" s="24">
        <v>7.056</v>
      </c>
      <c r="G75" s="24">
        <v>8.7325999999999997</v>
      </c>
      <c r="H75" s="24">
        <v>7.5537999999999998</v>
      </c>
      <c r="I75" s="24">
        <v>9.0648999999999997</v>
      </c>
      <c r="J75" s="24">
        <v>10.6302</v>
      </c>
      <c r="K75" s="24">
        <v>10.886200000000001</v>
      </c>
      <c r="L75" s="24">
        <v>5.8808999999999996</v>
      </c>
      <c r="M75" s="24">
        <v>15.9785</v>
      </c>
      <c r="N75" s="24">
        <v>18.001799999999999</v>
      </c>
      <c r="O75" s="24">
        <v>18.8492</v>
      </c>
      <c r="P75" s="24">
        <v>20.622199999999999</v>
      </c>
      <c r="Q75" s="24">
        <v>22.225200000000001</v>
      </c>
      <c r="R75" s="24">
        <v>24.3826</v>
      </c>
      <c r="S75" s="24">
        <v>27.460699999999999</v>
      </c>
      <c r="T75" s="24">
        <v>27.136199999999999</v>
      </c>
      <c r="U75" s="24">
        <v>37.4559</v>
      </c>
      <c r="V75" s="24">
        <v>32.691600000000001</v>
      </c>
      <c r="W75" s="24">
        <v>29.7545</v>
      </c>
      <c r="X75" s="24">
        <v>30.170400000000001</v>
      </c>
      <c r="Y75" s="24">
        <v>32.095700000000001</v>
      </c>
      <c r="Z75" s="24">
        <v>30.869199999999999</v>
      </c>
      <c r="AA75" s="24">
        <v>26.6692</v>
      </c>
      <c r="AB75" s="24">
        <v>26.226099999999999</v>
      </c>
      <c r="AC75" s="24">
        <v>24.904499999999999</v>
      </c>
      <c r="AD75" s="24">
        <v>23.857600000000001</v>
      </c>
      <c r="AE75" s="24">
        <v>22.026900000000001</v>
      </c>
      <c r="AF75" s="24" t="s">
        <v>94</v>
      </c>
      <c r="AG75" s="23" t="s">
        <v>128</v>
      </c>
    </row>
    <row r="76" spans="1:34" ht="18" customHeight="1" x14ac:dyDescent="0.25">
      <c r="A76" s="25" t="s">
        <v>96</v>
      </c>
      <c r="B76" s="23" t="s">
        <v>134</v>
      </c>
      <c r="C76" s="24">
        <v>3.7911000000000001</v>
      </c>
      <c r="D76" s="24">
        <v>3.5346000000000002</v>
      </c>
      <c r="E76" s="24">
        <v>4.0378999999999996</v>
      </c>
      <c r="F76" s="24">
        <v>3.8256000000000001</v>
      </c>
      <c r="G76" s="24">
        <v>4.4558</v>
      </c>
      <c r="H76" s="24">
        <v>6.8080999999999996</v>
      </c>
      <c r="I76" s="24">
        <v>8.0195000000000007</v>
      </c>
      <c r="J76" s="24">
        <v>9.1478000000000002</v>
      </c>
      <c r="K76" s="24">
        <v>9.3498999999999999</v>
      </c>
      <c r="L76" s="24">
        <v>12.8118</v>
      </c>
      <c r="M76" s="24">
        <v>16.406099999999999</v>
      </c>
      <c r="N76" s="24">
        <v>15.861499999999999</v>
      </c>
      <c r="O76" s="24">
        <v>16.1495</v>
      </c>
      <c r="P76" s="24">
        <v>17.0182</v>
      </c>
      <c r="Q76" s="24">
        <v>17.452500000000001</v>
      </c>
      <c r="R76" s="24">
        <v>19.0214</v>
      </c>
      <c r="S76" s="24">
        <v>21.846399999999999</v>
      </c>
      <c r="T76" s="24">
        <v>22.388300000000001</v>
      </c>
      <c r="U76" s="24">
        <v>18.663</v>
      </c>
      <c r="V76" s="24">
        <v>21.3429</v>
      </c>
      <c r="W76" s="24">
        <v>22.466999999999999</v>
      </c>
      <c r="X76" s="24">
        <v>21.496300000000002</v>
      </c>
      <c r="Y76" s="24">
        <v>21.192599999999999</v>
      </c>
      <c r="Z76" s="24">
        <v>18.816500000000001</v>
      </c>
      <c r="AA76" s="24">
        <v>18.438800000000001</v>
      </c>
      <c r="AB76" s="24">
        <v>21.082000000000001</v>
      </c>
      <c r="AC76" s="24">
        <v>21.439599999999999</v>
      </c>
      <c r="AD76" s="24">
        <v>23.335000000000001</v>
      </c>
      <c r="AE76" s="24">
        <v>24.471</v>
      </c>
      <c r="AF76" s="24" t="s">
        <v>94</v>
      </c>
      <c r="AG76" s="23" t="s">
        <v>128</v>
      </c>
    </row>
    <row r="77" spans="1:34" ht="18" customHeight="1" x14ac:dyDescent="0.25">
      <c r="A77" s="25" t="s">
        <v>106</v>
      </c>
      <c r="B77" s="23" t="s">
        <v>134</v>
      </c>
      <c r="C77" s="24">
        <v>7.0345000000000004</v>
      </c>
      <c r="D77" s="24">
        <v>6.2797000000000001</v>
      </c>
      <c r="E77" s="24">
        <v>7.0917000000000003</v>
      </c>
      <c r="F77" s="24">
        <v>6.5130999999999997</v>
      </c>
      <c r="G77" s="24">
        <v>8.1852999999999998</v>
      </c>
      <c r="H77" s="24">
        <v>5.0327999999999999</v>
      </c>
      <c r="I77" s="24">
        <v>5.5993000000000004</v>
      </c>
      <c r="J77" s="24">
        <v>6.5277000000000003</v>
      </c>
      <c r="K77" s="24">
        <v>6.5747</v>
      </c>
      <c r="L77" s="24">
        <v>8.7753999999999994</v>
      </c>
      <c r="M77" s="24">
        <v>2.7191000000000001</v>
      </c>
      <c r="N77" s="24">
        <v>2.5811999999999999</v>
      </c>
      <c r="O77" s="24">
        <v>2.613</v>
      </c>
      <c r="P77" s="24">
        <v>2.9194</v>
      </c>
      <c r="Q77" s="24">
        <v>2.9477000000000002</v>
      </c>
      <c r="R77" s="24">
        <v>3.2092999999999998</v>
      </c>
      <c r="S77" s="24">
        <v>4.0529000000000002</v>
      </c>
      <c r="T77" s="24">
        <v>4.0166000000000004</v>
      </c>
      <c r="U77" s="24">
        <v>5.7756999999999996</v>
      </c>
      <c r="V77" s="24">
        <v>5.3875000000000002</v>
      </c>
      <c r="W77" s="24">
        <v>7.5252999999999997</v>
      </c>
      <c r="X77" s="24">
        <v>7.6548999999999996</v>
      </c>
      <c r="Y77" s="24">
        <v>7.5115999999999996</v>
      </c>
      <c r="Z77" s="24">
        <v>7.6299000000000001</v>
      </c>
      <c r="AA77" s="24">
        <v>6.9709000000000003</v>
      </c>
      <c r="AB77" s="24">
        <v>6.7377000000000002</v>
      </c>
      <c r="AC77" s="24">
        <v>6.5990000000000002</v>
      </c>
      <c r="AD77" s="24">
        <v>6.4668000000000001</v>
      </c>
      <c r="AE77" s="24">
        <v>6.0387000000000004</v>
      </c>
      <c r="AF77" s="24" t="s">
        <v>94</v>
      </c>
      <c r="AG77" s="23" t="s">
        <v>128</v>
      </c>
    </row>
    <row r="78" spans="1:34" ht="18" customHeight="1" x14ac:dyDescent="0.25">
      <c r="A78" s="25" t="s">
        <v>98</v>
      </c>
      <c r="B78" s="23" t="s">
        <v>134</v>
      </c>
      <c r="C78" s="24">
        <v>3.9838</v>
      </c>
      <c r="D78" s="24">
        <v>5.7327000000000004</v>
      </c>
      <c r="E78" s="24">
        <v>6.1726000000000001</v>
      </c>
      <c r="F78" s="24">
        <v>6.3792</v>
      </c>
      <c r="G78" s="24">
        <v>5.2226999999999997</v>
      </c>
      <c r="H78" s="24">
        <v>4.9147999999999996</v>
      </c>
      <c r="I78" s="24">
        <v>5.3303000000000003</v>
      </c>
      <c r="J78" s="24">
        <v>6.3365</v>
      </c>
      <c r="K78" s="24">
        <v>6.8868999999999998</v>
      </c>
      <c r="L78" s="24">
        <v>8.1494999999999997</v>
      </c>
      <c r="M78" s="24">
        <v>7.0846999999999998</v>
      </c>
      <c r="N78" s="24">
        <v>7.3052999999999999</v>
      </c>
      <c r="O78" s="24">
        <v>7.8226000000000004</v>
      </c>
      <c r="P78" s="24">
        <v>8.6846999999999994</v>
      </c>
      <c r="Q78" s="24">
        <v>9.2197999999999993</v>
      </c>
      <c r="R78" s="24">
        <v>8.6835000000000004</v>
      </c>
      <c r="S78" s="24">
        <v>9.7604000000000006</v>
      </c>
      <c r="T78" s="24">
        <v>10.2194</v>
      </c>
      <c r="U78" s="24">
        <v>8.6992999999999991</v>
      </c>
      <c r="V78" s="24">
        <v>10.725300000000001</v>
      </c>
      <c r="W78" s="24">
        <v>8.6476000000000006</v>
      </c>
      <c r="X78" s="24">
        <v>9.1065000000000005</v>
      </c>
      <c r="Y78" s="24">
        <v>6.8509000000000002</v>
      </c>
      <c r="Z78" s="24">
        <v>6.3602999999999996</v>
      </c>
      <c r="AA78" s="24">
        <v>6.3459000000000003</v>
      </c>
      <c r="AB78" s="24">
        <v>7.3071999999999999</v>
      </c>
      <c r="AC78" s="24">
        <v>7.5820999999999996</v>
      </c>
      <c r="AD78" s="24">
        <v>8.2690000000000001</v>
      </c>
      <c r="AE78" s="24">
        <v>8.6477000000000004</v>
      </c>
      <c r="AF78" s="24" t="s">
        <v>94</v>
      </c>
      <c r="AG78" s="23" t="s">
        <v>129</v>
      </c>
    </row>
    <row r="79" spans="1:34" ht="18" customHeight="1" x14ac:dyDescent="0.25">
      <c r="A79" s="25" t="s">
        <v>104</v>
      </c>
      <c r="B79" s="23" t="s">
        <v>134</v>
      </c>
      <c r="C79" s="24">
        <v>1.3676999999999999</v>
      </c>
      <c r="D79" s="24">
        <v>1.9278</v>
      </c>
      <c r="E79" s="24">
        <v>2.0724</v>
      </c>
      <c r="F79" s="24">
        <v>2.3914</v>
      </c>
      <c r="G79" s="24">
        <v>2.2959999999999998</v>
      </c>
      <c r="H79" s="24">
        <v>1.8928</v>
      </c>
      <c r="I79" s="24">
        <v>2.1453000000000002</v>
      </c>
      <c r="J79" s="24">
        <v>2.5989</v>
      </c>
      <c r="K79" s="24">
        <v>2.6987000000000001</v>
      </c>
      <c r="L79" s="24">
        <v>3.3338999999999999</v>
      </c>
      <c r="M79" s="24">
        <v>2.3300999999999998</v>
      </c>
      <c r="N79" s="24">
        <v>2.2694999999999999</v>
      </c>
      <c r="O79" s="24">
        <v>2.3113999999999999</v>
      </c>
      <c r="P79" s="24">
        <v>2.4298999999999999</v>
      </c>
      <c r="Q79" s="24">
        <v>2.6749000000000001</v>
      </c>
      <c r="R79" s="24">
        <v>2.6778</v>
      </c>
      <c r="S79" s="24">
        <v>3.1400999999999999</v>
      </c>
      <c r="T79" s="24">
        <v>3.28</v>
      </c>
      <c r="U79" s="24">
        <v>3.2896000000000001</v>
      </c>
      <c r="V79" s="24">
        <v>4.2845000000000004</v>
      </c>
      <c r="W79" s="24">
        <v>4.6425000000000001</v>
      </c>
      <c r="X79" s="24">
        <v>4.6902999999999997</v>
      </c>
      <c r="Y79" s="24">
        <v>4.8726000000000003</v>
      </c>
      <c r="Z79" s="24">
        <v>4.6706000000000003</v>
      </c>
      <c r="AA79" s="24">
        <v>4.7774999999999999</v>
      </c>
      <c r="AB79" s="24">
        <v>4.8757000000000001</v>
      </c>
      <c r="AC79" s="24">
        <v>4.9630999999999998</v>
      </c>
      <c r="AD79" s="24">
        <v>5.2183000000000002</v>
      </c>
      <c r="AE79" s="24">
        <v>5.1658999999999997</v>
      </c>
      <c r="AF79" s="24" t="s">
        <v>94</v>
      </c>
      <c r="AG79" s="23" t="s">
        <v>128</v>
      </c>
    </row>
    <row r="80" spans="1:34" ht="18" customHeight="1" x14ac:dyDescent="0.25">
      <c r="A80" s="25" t="s">
        <v>102</v>
      </c>
      <c r="B80" s="23" t="s">
        <v>134</v>
      </c>
      <c r="C80" s="24">
        <v>0.93159999999999998</v>
      </c>
      <c r="D80" s="24">
        <v>1.1849000000000001</v>
      </c>
      <c r="E80" s="24">
        <v>1.2630999999999999</v>
      </c>
      <c r="F80" s="24">
        <v>1.2548999999999999</v>
      </c>
      <c r="G80" s="24">
        <v>1.0865</v>
      </c>
      <c r="H80" s="24">
        <v>1.649</v>
      </c>
      <c r="I80" s="24">
        <v>1.8451</v>
      </c>
      <c r="J80" s="24">
        <v>2.1833</v>
      </c>
      <c r="K80" s="24">
        <v>2.3477000000000001</v>
      </c>
      <c r="L80" s="24">
        <v>3.1423000000000001</v>
      </c>
      <c r="M80" s="24">
        <v>2.5411999999999999</v>
      </c>
      <c r="N80" s="24">
        <v>2.4401999999999999</v>
      </c>
      <c r="O80" s="24">
        <v>2.6219999999999999</v>
      </c>
      <c r="P80" s="24">
        <v>2.8020999999999998</v>
      </c>
      <c r="Q80" s="24">
        <v>2.9620000000000002</v>
      </c>
      <c r="R80" s="24">
        <v>2.6629999999999998</v>
      </c>
      <c r="S80" s="24">
        <v>2.9222000000000001</v>
      </c>
      <c r="T80" s="24">
        <v>2.8733</v>
      </c>
      <c r="U80" s="24">
        <v>2.8761000000000001</v>
      </c>
      <c r="V80" s="24">
        <v>3.5918999999999999</v>
      </c>
      <c r="W80" s="24">
        <v>4.5500999999999996</v>
      </c>
      <c r="X80" s="24">
        <v>4.1803999999999997</v>
      </c>
      <c r="Y80" s="24">
        <v>2.4205000000000001</v>
      </c>
      <c r="Z80" s="24">
        <v>2.2016</v>
      </c>
      <c r="AA80" s="24">
        <v>2.0596000000000001</v>
      </c>
      <c r="AB80" s="24">
        <v>2.5865999999999998</v>
      </c>
      <c r="AC80" s="24">
        <v>2.6856</v>
      </c>
      <c r="AD80" s="24">
        <v>2.9514</v>
      </c>
      <c r="AE80" s="24">
        <v>3.1859000000000002</v>
      </c>
      <c r="AF80" s="24" t="s">
        <v>94</v>
      </c>
      <c r="AG80" s="23" t="s">
        <v>128</v>
      </c>
    </row>
    <row r="82" spans="1:34" ht="18" customHeight="1" x14ac:dyDescent="0.25">
      <c r="A82" s="23" t="s">
        <v>143</v>
      </c>
    </row>
    <row r="83" spans="1:34" ht="18" customHeight="1" x14ac:dyDescent="0.25">
      <c r="B83" s="23" t="s">
        <v>109</v>
      </c>
      <c r="C83" s="26">
        <v>1990</v>
      </c>
      <c r="D83" s="26">
        <v>1991</v>
      </c>
      <c r="E83" s="26">
        <v>1992</v>
      </c>
      <c r="F83" s="26">
        <v>1993</v>
      </c>
      <c r="G83" s="26">
        <v>1994</v>
      </c>
      <c r="H83" s="26">
        <v>1995</v>
      </c>
      <c r="I83" s="26">
        <v>1996</v>
      </c>
      <c r="J83" s="26">
        <v>1997</v>
      </c>
      <c r="K83" s="26">
        <v>1998</v>
      </c>
      <c r="L83" s="26">
        <v>1999</v>
      </c>
      <c r="M83" s="26">
        <v>2000</v>
      </c>
      <c r="N83" s="26">
        <v>2001</v>
      </c>
      <c r="O83" s="26">
        <v>2002</v>
      </c>
      <c r="P83" s="26">
        <v>2003</v>
      </c>
      <c r="Q83" s="26">
        <v>2004</v>
      </c>
      <c r="R83" s="26">
        <v>2005</v>
      </c>
      <c r="S83" s="26">
        <v>2006</v>
      </c>
      <c r="T83" s="26">
        <v>2007</v>
      </c>
      <c r="U83" s="26">
        <v>2008</v>
      </c>
      <c r="V83" s="26">
        <v>2009</v>
      </c>
      <c r="W83" s="26">
        <v>2010</v>
      </c>
      <c r="X83" s="26">
        <v>2011</v>
      </c>
      <c r="Y83" s="26">
        <v>2012</v>
      </c>
      <c r="Z83" s="26">
        <v>2013</v>
      </c>
      <c r="AA83" s="26">
        <v>2014</v>
      </c>
      <c r="AB83" s="26">
        <v>2015</v>
      </c>
      <c r="AC83" s="26">
        <v>2016</v>
      </c>
      <c r="AD83" s="26">
        <v>2017</v>
      </c>
      <c r="AE83" s="26">
        <v>2018</v>
      </c>
      <c r="AF83" s="26">
        <v>2019</v>
      </c>
      <c r="AG83" s="23" t="s">
        <v>108</v>
      </c>
      <c r="AH83" s="23" t="s">
        <v>107</v>
      </c>
    </row>
    <row r="84" spans="1:34" ht="18" customHeight="1" x14ac:dyDescent="0.25">
      <c r="A84" s="25" t="s">
        <v>100</v>
      </c>
      <c r="B84" s="23" t="s">
        <v>134</v>
      </c>
      <c r="C84" s="24">
        <v>20.149000000000001</v>
      </c>
      <c r="D84" s="24">
        <v>20.831</v>
      </c>
      <c r="E84" s="24">
        <v>21.111999999999998</v>
      </c>
      <c r="F84" s="24">
        <v>21.16</v>
      </c>
      <c r="G84" s="24">
        <v>21.158999999999999</v>
      </c>
      <c r="H84" s="24">
        <v>21.605</v>
      </c>
      <c r="I84" s="24">
        <v>22.292000000000002</v>
      </c>
      <c r="J84" s="24">
        <v>22.292999999999999</v>
      </c>
      <c r="K84" s="24">
        <v>22.821999999999999</v>
      </c>
      <c r="L84" s="24">
        <v>23.317</v>
      </c>
      <c r="M84" s="24">
        <v>23.803999999999998</v>
      </c>
      <c r="N84" s="24">
        <v>24.614000000000001</v>
      </c>
      <c r="O84" s="24">
        <v>24.957999999999998</v>
      </c>
      <c r="P84" s="24">
        <v>25.815000000000001</v>
      </c>
      <c r="Q84" s="24">
        <v>26.164999999999999</v>
      </c>
      <c r="R84" s="24">
        <v>26.693000000000001</v>
      </c>
      <c r="S84" s="24">
        <v>27.057600000000001</v>
      </c>
      <c r="T84" s="24">
        <v>27.154800000000002</v>
      </c>
      <c r="U84" s="24">
        <v>27.914999999999999</v>
      </c>
      <c r="V84" s="24">
        <v>28.144500000000001</v>
      </c>
      <c r="W84" s="24">
        <v>29.261399999999998</v>
      </c>
      <c r="X84" s="24">
        <v>28.254000000000001</v>
      </c>
      <c r="Y84" s="24">
        <v>29.0124</v>
      </c>
      <c r="Z84" s="24">
        <v>29.5562</v>
      </c>
      <c r="AA84" s="24">
        <v>28.5335</v>
      </c>
      <c r="AB84" s="24">
        <v>28.801500000000001</v>
      </c>
      <c r="AC84" s="24">
        <v>29.459700000000002</v>
      </c>
      <c r="AD84" s="24">
        <v>29.160699999999999</v>
      </c>
      <c r="AE84" s="24">
        <v>28.800799999999999</v>
      </c>
      <c r="AF84" s="24" t="s">
        <v>94</v>
      </c>
      <c r="AG84" s="23" t="s">
        <v>125</v>
      </c>
    </row>
    <row r="85" spans="1:34" ht="18" customHeight="1" x14ac:dyDescent="0.25">
      <c r="A85" s="25" t="s">
        <v>96</v>
      </c>
      <c r="B85" s="23" t="s">
        <v>134</v>
      </c>
      <c r="C85" s="24">
        <v>17.495000000000001</v>
      </c>
      <c r="D85" s="24">
        <v>19.164000000000001</v>
      </c>
      <c r="E85" s="24">
        <v>20.164999999999999</v>
      </c>
      <c r="F85" s="24">
        <v>20.8</v>
      </c>
      <c r="G85" s="24">
        <v>21.292000000000002</v>
      </c>
      <c r="H85" s="24">
        <v>22</v>
      </c>
      <c r="I85" s="24">
        <v>22.797999999999998</v>
      </c>
      <c r="J85" s="24">
        <v>23.172999999999998</v>
      </c>
      <c r="K85" s="24">
        <v>24.044</v>
      </c>
      <c r="L85" s="24">
        <v>24.957000000000001</v>
      </c>
      <c r="M85" s="24">
        <v>25.43</v>
      </c>
      <c r="N85" s="24">
        <v>26.367000000000001</v>
      </c>
      <c r="O85" s="24">
        <v>27.007000000000001</v>
      </c>
      <c r="P85" s="24">
        <v>28.126999999999999</v>
      </c>
      <c r="Q85" s="24">
        <v>28.890999999999998</v>
      </c>
      <c r="R85" s="24">
        <v>29.724</v>
      </c>
      <c r="S85" s="24">
        <v>30.5931</v>
      </c>
      <c r="T85" s="24">
        <v>31.094000000000001</v>
      </c>
      <c r="U85" s="24">
        <v>32.409999999999997</v>
      </c>
      <c r="V85" s="24">
        <v>33.155999999999999</v>
      </c>
      <c r="W85" s="24">
        <v>35.017000000000003</v>
      </c>
      <c r="X85" s="24">
        <v>33.425199999999997</v>
      </c>
      <c r="Y85" s="24">
        <v>34.964500000000001</v>
      </c>
      <c r="Z85" s="24">
        <v>36.417700000000004</v>
      </c>
      <c r="AA85" s="24">
        <v>34.6877</v>
      </c>
      <c r="AB85" s="24">
        <v>36.261499999999998</v>
      </c>
      <c r="AC85" s="24">
        <v>37.8142</v>
      </c>
      <c r="AD85" s="24">
        <v>38.191099999999999</v>
      </c>
      <c r="AE85" s="24">
        <v>38.762</v>
      </c>
      <c r="AF85" s="24" t="s">
        <v>94</v>
      </c>
      <c r="AG85" s="23" t="s">
        <v>125</v>
      </c>
    </row>
    <row r="86" spans="1:34" ht="18" customHeight="1" x14ac:dyDescent="0.25">
      <c r="A86" s="25" t="s">
        <v>106</v>
      </c>
      <c r="B86" s="23" t="s">
        <v>134</v>
      </c>
      <c r="C86" s="24">
        <v>6.5774999999999997</v>
      </c>
      <c r="D86" s="24">
        <v>7.0049999999999999</v>
      </c>
      <c r="E86" s="24">
        <v>7.0914000000000001</v>
      </c>
      <c r="F86" s="24">
        <v>7.2796000000000003</v>
      </c>
      <c r="G86" s="24">
        <v>7.3773</v>
      </c>
      <c r="H86" s="24">
        <v>7.6794000000000002</v>
      </c>
      <c r="I86" s="24">
        <v>7.9509999999999996</v>
      </c>
      <c r="J86" s="24">
        <v>8.0873000000000008</v>
      </c>
      <c r="K86" s="24">
        <v>8.3416999999999994</v>
      </c>
      <c r="L86" s="24">
        <v>8.4565999999999999</v>
      </c>
      <c r="M86" s="24">
        <v>8.6661999999999999</v>
      </c>
      <c r="N86" s="24">
        <v>8.8045000000000009</v>
      </c>
      <c r="O86" s="24">
        <v>8.8818999999999999</v>
      </c>
      <c r="P86" s="24">
        <v>9.1859999999999999</v>
      </c>
      <c r="Q86" s="24">
        <v>9.4220000000000006</v>
      </c>
      <c r="R86" s="24">
        <v>9.6610999999999994</v>
      </c>
      <c r="S86" s="24">
        <v>9.9062999999999999</v>
      </c>
      <c r="T86" s="24">
        <v>10.1007</v>
      </c>
      <c r="U86" s="24">
        <v>10.5166</v>
      </c>
      <c r="V86" s="24">
        <v>10.7493</v>
      </c>
      <c r="W86" s="24">
        <v>11.233000000000001</v>
      </c>
      <c r="X86" s="24">
        <v>10.7302</v>
      </c>
      <c r="Y86" s="24">
        <v>11.133800000000001</v>
      </c>
      <c r="Z86" s="24">
        <v>11.3148</v>
      </c>
      <c r="AA86" s="24">
        <v>10.8886</v>
      </c>
      <c r="AB86" s="24">
        <v>12.8202</v>
      </c>
      <c r="AC86" s="24">
        <v>13.166600000000001</v>
      </c>
      <c r="AD86" s="24">
        <v>13.2606</v>
      </c>
      <c r="AE86" s="24">
        <v>13.358599999999999</v>
      </c>
      <c r="AF86" s="24" t="s">
        <v>94</v>
      </c>
      <c r="AG86" s="23" t="s">
        <v>125</v>
      </c>
    </row>
    <row r="87" spans="1:34" ht="18" customHeight="1" x14ac:dyDescent="0.25">
      <c r="A87" s="25" t="s">
        <v>98</v>
      </c>
      <c r="C87" s="24" t="s">
        <v>94</v>
      </c>
      <c r="D87" s="24" t="s">
        <v>94</v>
      </c>
      <c r="E87" s="24" t="s">
        <v>94</v>
      </c>
      <c r="F87" s="24" t="s">
        <v>94</v>
      </c>
      <c r="G87" s="24" t="s">
        <v>94</v>
      </c>
      <c r="H87" s="24" t="s">
        <v>94</v>
      </c>
      <c r="I87" s="24" t="s">
        <v>94</v>
      </c>
      <c r="J87" s="24" t="s">
        <v>94</v>
      </c>
      <c r="K87" s="24" t="s">
        <v>94</v>
      </c>
      <c r="L87" s="24" t="s">
        <v>94</v>
      </c>
      <c r="M87" s="24" t="s">
        <v>94</v>
      </c>
      <c r="N87" s="24" t="s">
        <v>94</v>
      </c>
      <c r="O87" s="24" t="s">
        <v>94</v>
      </c>
      <c r="P87" s="24" t="s">
        <v>94</v>
      </c>
      <c r="Q87" s="24" t="s">
        <v>94</v>
      </c>
      <c r="R87" s="24" t="s">
        <v>94</v>
      </c>
      <c r="S87" s="24" t="s">
        <v>94</v>
      </c>
      <c r="T87" s="24" t="s">
        <v>94</v>
      </c>
      <c r="U87" s="24" t="s">
        <v>94</v>
      </c>
      <c r="V87" s="24" t="s">
        <v>94</v>
      </c>
      <c r="W87" s="24" t="s">
        <v>94</v>
      </c>
      <c r="X87" s="24" t="s">
        <v>94</v>
      </c>
      <c r="Y87" s="24" t="s">
        <v>94</v>
      </c>
      <c r="Z87" s="24" t="s">
        <v>94</v>
      </c>
      <c r="AA87" s="24" t="s">
        <v>94</v>
      </c>
      <c r="AB87" s="24" t="s">
        <v>94</v>
      </c>
      <c r="AC87" s="24" t="s">
        <v>94</v>
      </c>
      <c r="AD87" s="24" t="s">
        <v>94</v>
      </c>
      <c r="AE87" s="24" t="s">
        <v>94</v>
      </c>
      <c r="AF87" s="24" t="s">
        <v>94</v>
      </c>
    </row>
    <row r="88" spans="1:34" ht="18" customHeight="1" x14ac:dyDescent="0.25">
      <c r="A88" s="25" t="s">
        <v>104</v>
      </c>
      <c r="B88" s="23" t="s">
        <v>134</v>
      </c>
      <c r="C88" s="24">
        <v>7.4484000000000004</v>
      </c>
      <c r="D88" s="24">
        <v>8.0223999999999993</v>
      </c>
      <c r="E88" s="24">
        <v>8.1392000000000007</v>
      </c>
      <c r="F88" s="24">
        <v>8.2910000000000004</v>
      </c>
      <c r="G88" s="24">
        <v>8.3825000000000003</v>
      </c>
      <c r="H88" s="24">
        <v>8.6698000000000004</v>
      </c>
      <c r="I88" s="24">
        <v>8.8354999999999997</v>
      </c>
      <c r="J88" s="24">
        <v>8.8062000000000005</v>
      </c>
      <c r="K88" s="24">
        <v>9.1425999999999998</v>
      </c>
      <c r="L88" s="24">
        <v>9.3498999999999999</v>
      </c>
      <c r="M88" s="24">
        <v>9.5898000000000003</v>
      </c>
      <c r="N88" s="24">
        <v>9.8213000000000008</v>
      </c>
      <c r="O88" s="24">
        <v>10.072900000000001</v>
      </c>
      <c r="P88" s="24">
        <v>10.198399999999999</v>
      </c>
      <c r="Q88" s="24">
        <v>10.4893</v>
      </c>
      <c r="R88" s="24">
        <v>10.7879</v>
      </c>
      <c r="S88" s="24">
        <v>11.067600000000001</v>
      </c>
      <c r="T88" s="24">
        <v>11.345700000000001</v>
      </c>
      <c r="U88" s="24">
        <v>11.8466</v>
      </c>
      <c r="V88" s="24">
        <v>12.2607</v>
      </c>
      <c r="W88" s="24">
        <v>12.8238</v>
      </c>
      <c r="X88" s="24">
        <v>12.442600000000001</v>
      </c>
      <c r="Y88" s="24">
        <v>12.953799999999999</v>
      </c>
      <c r="Z88" s="24">
        <v>13.341900000000001</v>
      </c>
      <c r="AA88" s="24">
        <v>13.0036</v>
      </c>
      <c r="AB88" s="24">
        <v>13.368499999999999</v>
      </c>
      <c r="AC88" s="24">
        <v>13.5905</v>
      </c>
      <c r="AD88" s="24">
        <v>13.537599999999999</v>
      </c>
      <c r="AE88" s="24">
        <v>13.6425</v>
      </c>
      <c r="AF88" s="24" t="s">
        <v>94</v>
      </c>
      <c r="AG88" s="23" t="s">
        <v>125</v>
      </c>
    </row>
    <row r="89" spans="1:34" ht="18" customHeight="1" x14ac:dyDescent="0.25">
      <c r="A89" s="25" t="s">
        <v>102</v>
      </c>
      <c r="B89" s="23" t="s">
        <v>134</v>
      </c>
      <c r="C89" s="24">
        <v>3.7606000000000002</v>
      </c>
      <c r="D89" s="24">
        <v>4.0327999999999999</v>
      </c>
      <c r="E89" s="24">
        <v>4.0388000000000002</v>
      </c>
      <c r="F89" s="24">
        <v>4.0891000000000002</v>
      </c>
      <c r="G89" s="24">
        <v>4.0609000000000002</v>
      </c>
      <c r="H89" s="24">
        <v>4.2306999999999997</v>
      </c>
      <c r="I89" s="24">
        <v>4.3361000000000001</v>
      </c>
      <c r="J89" s="24">
        <v>4.3601999999999999</v>
      </c>
      <c r="K89" s="24">
        <v>4.4646999999999997</v>
      </c>
      <c r="L89" s="24">
        <v>4.5571000000000002</v>
      </c>
      <c r="M89" s="24">
        <v>4.6243999999999996</v>
      </c>
      <c r="N89" s="24">
        <v>4.7861000000000002</v>
      </c>
      <c r="O89" s="24">
        <v>4.8312999999999997</v>
      </c>
      <c r="P89" s="24">
        <v>4.9447999999999999</v>
      </c>
      <c r="Q89" s="24">
        <v>5.0472999999999999</v>
      </c>
      <c r="R89" s="24">
        <v>5.0865</v>
      </c>
      <c r="S89" s="24">
        <v>5.1397000000000004</v>
      </c>
      <c r="T89" s="24">
        <v>5.1569000000000003</v>
      </c>
      <c r="U89" s="24">
        <v>5.3343999999999996</v>
      </c>
      <c r="V89" s="24">
        <v>5.4055999999999997</v>
      </c>
      <c r="W89" s="24">
        <v>5.6031000000000004</v>
      </c>
      <c r="X89" s="24">
        <v>5.2952000000000004</v>
      </c>
      <c r="Y89" s="24">
        <v>6.3202999999999996</v>
      </c>
      <c r="Z89" s="24">
        <v>6.5307000000000004</v>
      </c>
      <c r="AA89" s="24">
        <v>6.1561000000000003</v>
      </c>
      <c r="AB89" s="24">
        <v>6.3861999999999997</v>
      </c>
      <c r="AC89" s="24">
        <v>6.5258000000000003</v>
      </c>
      <c r="AD89" s="24">
        <v>6.5598000000000001</v>
      </c>
      <c r="AE89" s="24">
        <v>6.5717999999999996</v>
      </c>
      <c r="AF89" s="24" t="s">
        <v>94</v>
      </c>
      <c r="AG89" s="23" t="s">
        <v>125</v>
      </c>
      <c r="AH89" s="23" t="s">
        <v>126</v>
      </c>
    </row>
    <row r="91" spans="1:34" ht="18" customHeight="1" x14ac:dyDescent="0.25">
      <c r="A91" s="23" t="s">
        <v>144</v>
      </c>
    </row>
    <row r="92" spans="1:34" ht="18" customHeight="1" x14ac:dyDescent="0.25">
      <c r="B92" s="23" t="s">
        <v>109</v>
      </c>
      <c r="C92" s="26">
        <v>1990</v>
      </c>
      <c r="D92" s="26">
        <v>1991</v>
      </c>
      <c r="E92" s="26">
        <v>1992</v>
      </c>
      <c r="F92" s="26">
        <v>1993</v>
      </c>
      <c r="G92" s="26">
        <v>1994</v>
      </c>
      <c r="H92" s="26">
        <v>1995</v>
      </c>
      <c r="I92" s="26">
        <v>1996</v>
      </c>
      <c r="J92" s="26">
        <v>1997</v>
      </c>
      <c r="K92" s="26">
        <v>1998</v>
      </c>
      <c r="L92" s="26">
        <v>1999</v>
      </c>
      <c r="M92" s="26">
        <v>2000</v>
      </c>
      <c r="N92" s="26">
        <v>2001</v>
      </c>
      <c r="O92" s="26">
        <v>2002</v>
      </c>
      <c r="P92" s="26">
        <v>2003</v>
      </c>
      <c r="Q92" s="26">
        <v>2004</v>
      </c>
      <c r="R92" s="26">
        <v>2005</v>
      </c>
      <c r="S92" s="26">
        <v>2006</v>
      </c>
      <c r="T92" s="26">
        <v>2007</v>
      </c>
      <c r="U92" s="26">
        <v>2008</v>
      </c>
      <c r="V92" s="26">
        <v>2009</v>
      </c>
      <c r="W92" s="26">
        <v>2010</v>
      </c>
      <c r="X92" s="26">
        <v>2011</v>
      </c>
      <c r="Y92" s="26">
        <v>2012</v>
      </c>
      <c r="Z92" s="26">
        <v>2013</v>
      </c>
      <c r="AA92" s="26">
        <v>2014</v>
      </c>
      <c r="AB92" s="26">
        <v>2015</v>
      </c>
      <c r="AC92" s="26">
        <v>2016</v>
      </c>
      <c r="AD92" s="26">
        <v>2017</v>
      </c>
      <c r="AE92" s="26">
        <v>2018</v>
      </c>
      <c r="AF92" s="26">
        <v>2019</v>
      </c>
      <c r="AG92" s="23" t="s">
        <v>108</v>
      </c>
      <c r="AH92" s="23" t="s">
        <v>107</v>
      </c>
    </row>
    <row r="93" spans="1:34" ht="18" customHeight="1" x14ac:dyDescent="0.25">
      <c r="A93" s="25" t="s">
        <v>100</v>
      </c>
      <c r="B93" s="23" t="s">
        <v>134</v>
      </c>
      <c r="C93" s="24">
        <v>0.68789999999999996</v>
      </c>
      <c r="D93" s="24">
        <v>0.57099999999999995</v>
      </c>
      <c r="E93" s="24">
        <v>0.51490000000000002</v>
      </c>
      <c r="F93" s="24">
        <v>0.54579999999999995</v>
      </c>
      <c r="G93" s="24">
        <v>0.61680000000000001</v>
      </c>
      <c r="H93" s="24">
        <v>0.66539999999999999</v>
      </c>
      <c r="I93" s="24">
        <v>0.71530000000000005</v>
      </c>
      <c r="J93" s="24">
        <v>0.78600000000000003</v>
      </c>
      <c r="K93" s="24">
        <v>0.71479999999999999</v>
      </c>
      <c r="L93" s="24">
        <v>0.63990000000000002</v>
      </c>
      <c r="M93" s="24">
        <v>0.64510000000000001</v>
      </c>
      <c r="N93" s="24">
        <v>0.79110000000000003</v>
      </c>
      <c r="O93" s="24">
        <v>0.90539999999999998</v>
      </c>
      <c r="P93" s="24">
        <v>1.0290999999999999</v>
      </c>
      <c r="Q93" s="24">
        <v>1.0397000000000001</v>
      </c>
      <c r="R93" s="24">
        <v>1.1395</v>
      </c>
      <c r="S93" s="24">
        <v>1.2465999999999999</v>
      </c>
      <c r="T93" s="24">
        <v>1.2537</v>
      </c>
      <c r="U93" s="24">
        <v>1.3636999999999999</v>
      </c>
      <c r="V93" s="24">
        <v>1.2041999999999999</v>
      </c>
      <c r="W93" s="24">
        <v>1.2434000000000001</v>
      </c>
      <c r="X93" s="24">
        <v>1.2484999999999999</v>
      </c>
      <c r="Y93" s="24">
        <v>1.2185999999999999</v>
      </c>
      <c r="Z93" s="24">
        <v>1.1509</v>
      </c>
      <c r="AA93" s="24">
        <v>1.1178999999999999</v>
      </c>
      <c r="AB93" s="24">
        <v>1.1138999999999999</v>
      </c>
      <c r="AC93" s="24">
        <v>1.1642999999999999</v>
      </c>
      <c r="AD93" s="24">
        <v>1.2266999999999999</v>
      </c>
      <c r="AE93" s="24">
        <v>1.2321</v>
      </c>
      <c r="AF93" s="24" t="s">
        <v>94</v>
      </c>
      <c r="AG93" s="23" t="s">
        <v>124</v>
      </c>
    </row>
    <row r="94" spans="1:34" ht="18" customHeight="1" x14ac:dyDescent="0.25">
      <c r="A94" s="25" t="s">
        <v>96</v>
      </c>
      <c r="B94" s="23" t="s">
        <v>134</v>
      </c>
      <c r="C94" s="24">
        <v>0.57230000000000003</v>
      </c>
      <c r="D94" s="24">
        <v>0.47499999999999998</v>
      </c>
      <c r="E94" s="24">
        <v>0.42830000000000001</v>
      </c>
      <c r="F94" s="24">
        <v>0.45400000000000001</v>
      </c>
      <c r="G94" s="24">
        <v>0.51300000000000001</v>
      </c>
      <c r="H94" s="24">
        <v>0.58520000000000005</v>
      </c>
      <c r="I94" s="24">
        <v>0.59819999999999995</v>
      </c>
      <c r="J94" s="24">
        <v>0.61419999999999997</v>
      </c>
      <c r="K94" s="24">
        <v>0.58160000000000001</v>
      </c>
      <c r="L94" s="24">
        <v>0.65100000000000002</v>
      </c>
      <c r="M94" s="24">
        <v>0.6724</v>
      </c>
      <c r="N94" s="24">
        <v>0.75970000000000004</v>
      </c>
      <c r="O94" s="24">
        <v>0.81989999999999996</v>
      </c>
      <c r="P94" s="24">
        <v>0.90159999999999996</v>
      </c>
      <c r="Q94" s="24">
        <v>1.0138</v>
      </c>
      <c r="R94" s="24">
        <v>1.1287</v>
      </c>
      <c r="S94" s="24">
        <v>1.2201</v>
      </c>
      <c r="T94" s="24">
        <v>1.3190999999999999</v>
      </c>
      <c r="U94" s="24">
        <v>1.4402999999999999</v>
      </c>
      <c r="V94" s="24">
        <v>1.4488000000000001</v>
      </c>
      <c r="W94" s="24">
        <v>1.4427000000000001</v>
      </c>
      <c r="X94" s="24">
        <v>1.4756</v>
      </c>
      <c r="Y94" s="24">
        <v>1.4870000000000001</v>
      </c>
      <c r="Z94" s="24">
        <v>1.4515</v>
      </c>
      <c r="AA94" s="24">
        <v>1.4213</v>
      </c>
      <c r="AB94" s="24">
        <v>1.4830000000000001</v>
      </c>
      <c r="AC94" s="24">
        <v>1.4939</v>
      </c>
      <c r="AD94" s="24">
        <v>1.5912999999999999</v>
      </c>
      <c r="AE94" s="24">
        <v>1.6496999999999999</v>
      </c>
      <c r="AF94" s="24" t="s">
        <v>94</v>
      </c>
      <c r="AG94" s="23" t="s">
        <v>124</v>
      </c>
    </row>
    <row r="95" spans="1:34" ht="18" customHeight="1" x14ac:dyDescent="0.25">
      <c r="A95" s="25" t="s">
        <v>106</v>
      </c>
      <c r="B95" s="23" t="s">
        <v>134</v>
      </c>
      <c r="C95" s="24">
        <v>0.16189999999999999</v>
      </c>
      <c r="D95" s="24">
        <v>0.13439999999999999</v>
      </c>
      <c r="E95" s="24">
        <v>0.1212</v>
      </c>
      <c r="F95" s="24">
        <v>0.1285</v>
      </c>
      <c r="G95" s="24">
        <v>0.1452</v>
      </c>
      <c r="H95" s="24">
        <v>0.13969999999999999</v>
      </c>
      <c r="I95" s="24">
        <v>0.1741</v>
      </c>
      <c r="J95" s="24">
        <v>0.19819999999999999</v>
      </c>
      <c r="K95" s="24">
        <v>0.19220000000000001</v>
      </c>
      <c r="L95" s="24">
        <v>0.19309999999999999</v>
      </c>
      <c r="M95" s="24">
        <v>0.22140000000000001</v>
      </c>
      <c r="N95" s="24">
        <v>0.25919999999999999</v>
      </c>
      <c r="O95" s="24">
        <v>0.2964</v>
      </c>
      <c r="P95" s="24">
        <v>0.33090000000000003</v>
      </c>
      <c r="Q95" s="24">
        <v>0.35830000000000001</v>
      </c>
      <c r="R95" s="24">
        <v>0.39529999999999998</v>
      </c>
      <c r="S95" s="24">
        <v>0.41120000000000001</v>
      </c>
      <c r="T95" s="24">
        <v>0.43409999999999999</v>
      </c>
      <c r="U95" s="24">
        <v>0.45190000000000002</v>
      </c>
      <c r="V95" s="24">
        <v>0.47299999999999998</v>
      </c>
      <c r="W95" s="24">
        <v>0.50749999999999995</v>
      </c>
      <c r="X95" s="24">
        <v>0.51970000000000005</v>
      </c>
      <c r="Y95" s="24">
        <v>0.52439999999999998</v>
      </c>
      <c r="Z95" s="24">
        <v>0.52159999999999995</v>
      </c>
      <c r="AA95" s="24">
        <v>0.53039999999999998</v>
      </c>
      <c r="AB95" s="24">
        <v>0.53080000000000005</v>
      </c>
      <c r="AC95" s="24">
        <v>0.56240000000000001</v>
      </c>
      <c r="AD95" s="24">
        <v>0.62190000000000001</v>
      </c>
      <c r="AE95" s="24">
        <v>0.65439999999999998</v>
      </c>
      <c r="AF95" s="24" t="s">
        <v>94</v>
      </c>
      <c r="AG95" s="23" t="s">
        <v>124</v>
      </c>
    </row>
    <row r="96" spans="1:34" ht="18" customHeight="1" x14ac:dyDescent="0.25">
      <c r="A96" s="25" t="s">
        <v>98</v>
      </c>
      <c r="B96" s="23" t="s">
        <v>134</v>
      </c>
      <c r="C96" s="24">
        <v>0.40529999999999999</v>
      </c>
      <c r="D96" s="24">
        <v>0.33639999999999998</v>
      </c>
      <c r="E96" s="24">
        <v>0.3034</v>
      </c>
      <c r="F96" s="24">
        <v>0.3216</v>
      </c>
      <c r="G96" s="24">
        <v>0.3634</v>
      </c>
      <c r="H96" s="24">
        <v>0.39090000000000003</v>
      </c>
      <c r="I96" s="24">
        <v>0.42220000000000002</v>
      </c>
      <c r="J96" s="24">
        <v>0.46360000000000001</v>
      </c>
      <c r="K96" s="24">
        <v>0.49399999999999999</v>
      </c>
      <c r="L96" s="24">
        <v>0.53059999999999996</v>
      </c>
      <c r="M96" s="24">
        <v>0.51570000000000005</v>
      </c>
      <c r="N96" s="24">
        <v>0.49070000000000003</v>
      </c>
      <c r="O96" s="24">
        <v>0.49149999999999999</v>
      </c>
      <c r="P96" s="24">
        <v>0.48449999999999999</v>
      </c>
      <c r="Q96" s="24">
        <v>0.50890000000000002</v>
      </c>
      <c r="R96" s="24">
        <v>0.52759999999999996</v>
      </c>
      <c r="S96" s="24">
        <v>0.54549999999999998</v>
      </c>
      <c r="T96" s="24">
        <v>0.56220000000000003</v>
      </c>
      <c r="U96" s="24">
        <v>0.60250000000000004</v>
      </c>
      <c r="V96" s="24">
        <v>0.65280000000000005</v>
      </c>
      <c r="W96" s="24">
        <v>0.6381</v>
      </c>
      <c r="X96" s="24">
        <v>0.65900000000000003</v>
      </c>
      <c r="Y96" s="24">
        <v>0.65490000000000004</v>
      </c>
      <c r="Z96" s="24">
        <v>0.64490000000000003</v>
      </c>
      <c r="AA96" s="24">
        <v>0.60450000000000004</v>
      </c>
      <c r="AB96" s="24">
        <v>0.61099999999999999</v>
      </c>
      <c r="AC96" s="24">
        <v>0.62050000000000005</v>
      </c>
      <c r="AD96" s="24">
        <v>0.63990000000000002</v>
      </c>
      <c r="AE96" s="24">
        <v>0.66290000000000004</v>
      </c>
      <c r="AF96" s="24" t="s">
        <v>94</v>
      </c>
      <c r="AG96" s="23" t="s">
        <v>124</v>
      </c>
    </row>
    <row r="97" spans="1:34" ht="18" customHeight="1" x14ac:dyDescent="0.25">
      <c r="A97" s="25" t="s">
        <v>104</v>
      </c>
      <c r="B97" s="23" t="s">
        <v>134</v>
      </c>
      <c r="C97" s="24">
        <v>0.22359999999999999</v>
      </c>
      <c r="D97" s="24">
        <v>0.18559999999999999</v>
      </c>
      <c r="E97" s="24">
        <v>0.16739999999999999</v>
      </c>
      <c r="F97" s="24">
        <v>0.1774</v>
      </c>
      <c r="G97" s="24">
        <v>0.20050000000000001</v>
      </c>
      <c r="H97" s="24">
        <v>0.18940000000000001</v>
      </c>
      <c r="I97" s="24">
        <v>0.2369</v>
      </c>
      <c r="J97" s="24">
        <v>0.28149999999999997</v>
      </c>
      <c r="K97" s="24">
        <v>0.3175</v>
      </c>
      <c r="L97" s="24">
        <v>0.38</v>
      </c>
      <c r="M97" s="24">
        <v>0.37930000000000003</v>
      </c>
      <c r="N97" s="24">
        <v>0.3926</v>
      </c>
      <c r="O97" s="24">
        <v>0.40720000000000001</v>
      </c>
      <c r="P97" s="24">
        <v>0.41449999999999998</v>
      </c>
      <c r="Q97" s="24">
        <v>0.45429999999999998</v>
      </c>
      <c r="R97" s="24">
        <v>0.49099999999999999</v>
      </c>
      <c r="S97" s="24">
        <v>0.50349999999999995</v>
      </c>
      <c r="T97" s="24">
        <v>0.5212</v>
      </c>
      <c r="U97" s="24">
        <v>0.56989999999999996</v>
      </c>
      <c r="V97" s="24">
        <v>0.61890000000000001</v>
      </c>
      <c r="W97" s="24">
        <v>0.62329999999999997</v>
      </c>
      <c r="X97" s="24">
        <v>0.64800000000000002</v>
      </c>
      <c r="Y97" s="24">
        <v>0.65529999999999999</v>
      </c>
      <c r="Z97" s="24">
        <v>0.64900000000000002</v>
      </c>
      <c r="AA97" s="24">
        <v>0.61539999999999995</v>
      </c>
      <c r="AB97" s="24">
        <v>0.68049999999999999</v>
      </c>
      <c r="AC97" s="24">
        <v>0.63919999999999999</v>
      </c>
      <c r="AD97" s="24">
        <v>0.67779999999999996</v>
      </c>
      <c r="AE97" s="24">
        <v>0.69479999999999997</v>
      </c>
      <c r="AF97" s="24" t="s">
        <v>94</v>
      </c>
      <c r="AG97" s="23" t="s">
        <v>124</v>
      </c>
    </row>
    <row r="98" spans="1:34" ht="18" customHeight="1" x14ac:dyDescent="0.25">
      <c r="A98" s="25" t="s">
        <v>102</v>
      </c>
      <c r="B98" s="23" t="s">
        <v>134</v>
      </c>
      <c r="C98" s="24">
        <v>0.22539999999999999</v>
      </c>
      <c r="D98" s="24">
        <v>0.18709999999999999</v>
      </c>
      <c r="E98" s="24">
        <v>0.16869999999999999</v>
      </c>
      <c r="F98" s="24">
        <v>0.17879999999999999</v>
      </c>
      <c r="G98" s="24">
        <v>0.2021</v>
      </c>
      <c r="H98" s="24">
        <v>0.21490000000000001</v>
      </c>
      <c r="I98" s="24">
        <v>0.23960000000000001</v>
      </c>
      <c r="J98" s="24">
        <v>0.2555</v>
      </c>
      <c r="K98" s="24">
        <v>0.28699999999999998</v>
      </c>
      <c r="L98" s="24">
        <v>0.34160000000000001</v>
      </c>
      <c r="M98" s="24">
        <v>0.36199999999999999</v>
      </c>
      <c r="N98" s="24">
        <v>0.37840000000000001</v>
      </c>
      <c r="O98" s="24">
        <v>0.3871</v>
      </c>
      <c r="P98" s="24">
        <v>0.4153</v>
      </c>
      <c r="Q98" s="24">
        <v>0.4572</v>
      </c>
      <c r="R98" s="24">
        <v>0.51060000000000005</v>
      </c>
      <c r="S98" s="24">
        <v>0.51500000000000001</v>
      </c>
      <c r="T98" s="24">
        <v>0.54059999999999997</v>
      </c>
      <c r="U98" s="24">
        <v>0.59409999999999996</v>
      </c>
      <c r="V98" s="24">
        <v>0.64</v>
      </c>
      <c r="W98" s="24">
        <v>0.64090000000000003</v>
      </c>
      <c r="X98" s="24">
        <v>0.66759999999999997</v>
      </c>
      <c r="Y98" s="24">
        <v>0.67200000000000004</v>
      </c>
      <c r="Z98" s="24">
        <v>0.67079999999999995</v>
      </c>
      <c r="AA98" s="24">
        <v>0.65769999999999995</v>
      </c>
      <c r="AB98" s="24">
        <v>0.67520000000000002</v>
      </c>
      <c r="AC98" s="24">
        <v>0.64429999999999998</v>
      </c>
      <c r="AD98" s="24">
        <v>0.68889999999999996</v>
      </c>
      <c r="AE98" s="24">
        <v>0.70760000000000001</v>
      </c>
      <c r="AF98" s="24" t="s">
        <v>94</v>
      </c>
      <c r="AG98" s="23" t="s">
        <v>124</v>
      </c>
    </row>
    <row r="100" spans="1:34" ht="18" customHeight="1" x14ac:dyDescent="0.25">
      <c r="A100" s="23" t="s">
        <v>145</v>
      </c>
    </row>
    <row r="101" spans="1:34" ht="18" customHeight="1" x14ac:dyDescent="0.25">
      <c r="B101" s="23" t="s">
        <v>109</v>
      </c>
      <c r="C101" s="26">
        <v>1990</v>
      </c>
      <c r="D101" s="26">
        <v>1991</v>
      </c>
      <c r="E101" s="26">
        <v>1992</v>
      </c>
      <c r="F101" s="26">
        <v>1993</v>
      </c>
      <c r="G101" s="26">
        <v>1994</v>
      </c>
      <c r="H101" s="26">
        <v>1995</v>
      </c>
      <c r="I101" s="26">
        <v>1996</v>
      </c>
      <c r="J101" s="26">
        <v>1997</v>
      </c>
      <c r="K101" s="26">
        <v>1998</v>
      </c>
      <c r="L101" s="26">
        <v>1999</v>
      </c>
      <c r="M101" s="26">
        <v>2000</v>
      </c>
      <c r="N101" s="26">
        <v>2001</v>
      </c>
      <c r="O101" s="26">
        <v>2002</v>
      </c>
      <c r="P101" s="26">
        <v>2003</v>
      </c>
      <c r="Q101" s="26">
        <v>2004</v>
      </c>
      <c r="R101" s="26">
        <v>2005</v>
      </c>
      <c r="S101" s="26">
        <v>2006</v>
      </c>
      <c r="T101" s="26">
        <v>2007</v>
      </c>
      <c r="U101" s="26">
        <v>2008</v>
      </c>
      <c r="V101" s="26">
        <v>2009</v>
      </c>
      <c r="W101" s="26">
        <v>2010</v>
      </c>
      <c r="X101" s="26">
        <v>2011</v>
      </c>
      <c r="Y101" s="26">
        <v>2012</v>
      </c>
      <c r="Z101" s="26">
        <v>2013</v>
      </c>
      <c r="AA101" s="26">
        <v>2014</v>
      </c>
      <c r="AB101" s="26">
        <v>2015</v>
      </c>
      <c r="AC101" s="26">
        <v>2016</v>
      </c>
      <c r="AD101" s="26">
        <v>2017</v>
      </c>
      <c r="AE101" s="26">
        <v>2018</v>
      </c>
      <c r="AF101" s="26">
        <v>2019</v>
      </c>
      <c r="AG101" s="23" t="s">
        <v>108</v>
      </c>
      <c r="AH101" s="23" t="s">
        <v>107</v>
      </c>
    </row>
    <row r="102" spans="1:34" ht="18" customHeight="1" x14ac:dyDescent="0.25">
      <c r="A102" s="25" t="s">
        <v>100</v>
      </c>
      <c r="B102" s="23" t="s">
        <v>134</v>
      </c>
      <c r="C102" s="24">
        <v>9.8490000000000002</v>
      </c>
      <c r="D102" s="24">
        <v>10.476000000000001</v>
      </c>
      <c r="E102" s="24">
        <v>11.239000000000001</v>
      </c>
      <c r="F102" s="24">
        <v>11.718999999999999</v>
      </c>
      <c r="G102" s="24">
        <v>12.263</v>
      </c>
      <c r="H102" s="24">
        <v>11.744</v>
      </c>
      <c r="I102" s="24">
        <v>12.355</v>
      </c>
      <c r="J102" s="24">
        <v>12.991</v>
      </c>
      <c r="K102" s="24">
        <v>13.797000000000001</v>
      </c>
      <c r="L102" s="24">
        <v>14.749000000000001</v>
      </c>
      <c r="M102" s="24">
        <v>15.632</v>
      </c>
      <c r="N102" s="24">
        <v>16.359000000000002</v>
      </c>
      <c r="O102" s="24">
        <v>17.52</v>
      </c>
      <c r="P102" s="24">
        <v>18.992000000000001</v>
      </c>
      <c r="Q102" s="24">
        <v>20.140999999999998</v>
      </c>
      <c r="R102" s="24">
        <v>21.471</v>
      </c>
      <c r="S102" s="24">
        <v>22.655999999999999</v>
      </c>
      <c r="T102" s="24">
        <v>23.317</v>
      </c>
      <c r="U102" s="24">
        <v>24.202999999999999</v>
      </c>
      <c r="V102" s="24">
        <v>24.004000000000001</v>
      </c>
      <c r="W102" s="24">
        <v>24.082999999999998</v>
      </c>
      <c r="X102" s="24">
        <v>23.888000000000002</v>
      </c>
      <c r="Y102" s="24">
        <v>23.059000000000001</v>
      </c>
      <c r="Z102" s="24">
        <v>21.794</v>
      </c>
      <c r="AA102" s="24">
        <v>20.905999999999999</v>
      </c>
      <c r="AB102" s="24">
        <v>21.047000000000001</v>
      </c>
      <c r="AC102" s="24">
        <v>20.661999999999999</v>
      </c>
      <c r="AD102" s="24">
        <v>20.859000000000002</v>
      </c>
      <c r="AE102" s="24">
        <v>20.896000000000001</v>
      </c>
      <c r="AF102" s="24" t="s">
        <v>94</v>
      </c>
      <c r="AG102" s="23" t="s">
        <v>123</v>
      </c>
    </row>
    <row r="103" spans="1:34" ht="18" customHeight="1" x14ac:dyDescent="0.25">
      <c r="A103" s="25" t="s">
        <v>96</v>
      </c>
      <c r="B103" s="23" t="s">
        <v>134</v>
      </c>
      <c r="C103" s="24" t="s">
        <v>94</v>
      </c>
      <c r="D103" s="24" t="s">
        <v>94</v>
      </c>
      <c r="E103" s="24" t="s">
        <v>94</v>
      </c>
      <c r="F103" s="24" t="s">
        <v>94</v>
      </c>
      <c r="G103" s="24" t="s">
        <v>94</v>
      </c>
      <c r="H103" s="24" t="s">
        <v>94</v>
      </c>
      <c r="I103" s="24" t="s">
        <v>94</v>
      </c>
      <c r="J103" s="24" t="s">
        <v>94</v>
      </c>
      <c r="K103" s="24" t="s">
        <v>94</v>
      </c>
      <c r="L103" s="24" t="s">
        <v>94</v>
      </c>
      <c r="M103" s="24">
        <v>11.173999999999999</v>
      </c>
      <c r="N103" s="24">
        <v>11.917</v>
      </c>
      <c r="O103" s="24">
        <v>12.647</v>
      </c>
      <c r="P103" s="24">
        <v>13.675000000000001</v>
      </c>
      <c r="Q103" s="24">
        <v>13.997</v>
      </c>
      <c r="R103" s="24">
        <v>14.795</v>
      </c>
      <c r="S103" s="24">
        <v>15.653</v>
      </c>
      <c r="T103" s="24">
        <v>16.276</v>
      </c>
      <c r="U103" s="24">
        <v>16.768999999999998</v>
      </c>
      <c r="V103" s="24">
        <v>17.256</v>
      </c>
      <c r="W103" s="24">
        <v>17.571999999999999</v>
      </c>
      <c r="X103" s="24">
        <v>17.911999999999999</v>
      </c>
      <c r="Y103" s="24">
        <v>17.718</v>
      </c>
      <c r="Z103" s="24">
        <v>17.390999999999998</v>
      </c>
      <c r="AA103" s="24">
        <v>16.562999999999999</v>
      </c>
      <c r="AB103" s="24">
        <v>17.201000000000001</v>
      </c>
      <c r="AC103" s="24">
        <v>17.305</v>
      </c>
      <c r="AD103" s="24">
        <v>18.254999999999999</v>
      </c>
      <c r="AE103" s="24">
        <v>19.398</v>
      </c>
      <c r="AF103" s="24" t="s">
        <v>94</v>
      </c>
      <c r="AG103" s="23" t="s">
        <v>123</v>
      </c>
    </row>
    <row r="104" spans="1:34" ht="18" customHeight="1" x14ac:dyDescent="0.25">
      <c r="A104" s="25" t="s">
        <v>106</v>
      </c>
      <c r="B104" s="23" t="s">
        <v>134</v>
      </c>
      <c r="C104" s="24">
        <v>5.9459999999999997</v>
      </c>
      <c r="D104" s="24">
        <v>6.2439999999999998</v>
      </c>
      <c r="E104" s="24">
        <v>6.5069999999999997</v>
      </c>
      <c r="F104" s="24">
        <v>6.6550000000000002</v>
      </c>
      <c r="G104" s="24">
        <v>6.9320000000000004</v>
      </c>
      <c r="H104" s="24">
        <v>7.0620000000000003</v>
      </c>
      <c r="I104" s="24">
        <v>7.3659999999999997</v>
      </c>
      <c r="J104" s="24">
        <v>7.742</v>
      </c>
      <c r="K104" s="24">
        <v>8.1329999999999991</v>
      </c>
      <c r="L104" s="24">
        <v>8.516</v>
      </c>
      <c r="M104" s="24">
        <v>8.9440000000000008</v>
      </c>
      <c r="N104" s="24">
        <v>9.3119999999999994</v>
      </c>
      <c r="O104" s="24">
        <v>9.7449999999999992</v>
      </c>
      <c r="P104" s="24">
        <v>10.430999999999999</v>
      </c>
      <c r="Q104" s="24">
        <v>10.673999999999999</v>
      </c>
      <c r="R104" s="24">
        <v>11.388</v>
      </c>
      <c r="S104" s="24">
        <v>11.769</v>
      </c>
      <c r="T104" s="24">
        <v>11.996</v>
      </c>
      <c r="U104" s="24">
        <v>12.183</v>
      </c>
      <c r="V104" s="24">
        <v>12.361000000000001</v>
      </c>
      <c r="W104" s="24">
        <v>12.43</v>
      </c>
      <c r="X104" s="24">
        <v>12.46</v>
      </c>
      <c r="Y104" s="24">
        <v>11.99</v>
      </c>
      <c r="Z104" s="24">
        <v>11.273</v>
      </c>
      <c r="AA104" s="24">
        <v>10.878</v>
      </c>
      <c r="AB104" s="24">
        <v>11.125999999999999</v>
      </c>
      <c r="AC104" s="24">
        <v>10.988</v>
      </c>
      <c r="AD104" s="24">
        <v>11.304</v>
      </c>
      <c r="AE104" s="24">
        <v>11.414</v>
      </c>
      <c r="AF104" s="24" t="s">
        <v>94</v>
      </c>
      <c r="AG104" s="23" t="s">
        <v>123</v>
      </c>
    </row>
    <row r="105" spans="1:34" ht="18" customHeight="1" x14ac:dyDescent="0.25">
      <c r="A105" s="25" t="s">
        <v>98</v>
      </c>
      <c r="B105" s="23" t="s">
        <v>134</v>
      </c>
      <c r="C105" s="24">
        <v>6.61</v>
      </c>
      <c r="D105" s="24">
        <v>6.9539999999999997</v>
      </c>
      <c r="E105" s="24">
        <v>7.1890000000000001</v>
      </c>
      <c r="F105" s="24">
        <v>7.3369999999999997</v>
      </c>
      <c r="G105" s="24">
        <v>7.4720000000000004</v>
      </c>
      <c r="H105" s="24">
        <v>8.0389999999999997</v>
      </c>
      <c r="I105" s="24">
        <v>8.0670000000000002</v>
      </c>
      <c r="J105" s="24">
        <v>8.2230000000000008</v>
      </c>
      <c r="K105" s="24">
        <v>8.4179999999999993</v>
      </c>
      <c r="L105" s="24">
        <v>8.7379999999999995</v>
      </c>
      <c r="M105" s="24">
        <v>9.0356000000000005</v>
      </c>
      <c r="N105" s="24">
        <v>9.18</v>
      </c>
      <c r="O105" s="24">
        <v>9.5709999999999997</v>
      </c>
      <c r="P105" s="24">
        <v>9.8719999999999999</v>
      </c>
      <c r="Q105" s="24">
        <v>10.087999999999999</v>
      </c>
      <c r="R105" s="24">
        <v>10.34</v>
      </c>
      <c r="S105" s="24">
        <v>10.896000000000001</v>
      </c>
      <c r="T105" s="24">
        <v>10.554</v>
      </c>
      <c r="U105" s="24">
        <v>11.041</v>
      </c>
      <c r="V105" s="24">
        <v>11.196</v>
      </c>
      <c r="W105" s="24">
        <v>11.241</v>
      </c>
      <c r="X105" s="24">
        <v>11.189</v>
      </c>
      <c r="Y105" s="24">
        <v>11.397</v>
      </c>
      <c r="Z105" s="24">
        <v>10.933</v>
      </c>
      <c r="AA105" s="24">
        <v>10.772</v>
      </c>
      <c r="AB105" s="24">
        <v>11.065</v>
      </c>
      <c r="AC105" s="24">
        <v>10.856999999999999</v>
      </c>
      <c r="AD105" s="24">
        <v>10.821999999999999</v>
      </c>
      <c r="AE105" s="24">
        <v>10.77</v>
      </c>
      <c r="AF105" s="24" t="s">
        <v>94</v>
      </c>
      <c r="AG105" s="23" t="s">
        <v>123</v>
      </c>
    </row>
    <row r="106" spans="1:34" ht="18" customHeight="1" x14ac:dyDescent="0.25">
      <c r="A106" s="25" t="s">
        <v>104</v>
      </c>
      <c r="B106" s="23" t="s">
        <v>134</v>
      </c>
      <c r="C106" s="24" t="s">
        <v>94</v>
      </c>
      <c r="D106" s="24" t="s">
        <v>94</v>
      </c>
      <c r="E106" s="24" t="s">
        <v>94</v>
      </c>
      <c r="F106" s="24" t="s">
        <v>94</v>
      </c>
      <c r="G106" s="24" t="s">
        <v>94</v>
      </c>
      <c r="H106" s="24" t="s">
        <v>94</v>
      </c>
      <c r="I106" s="24" t="s">
        <v>94</v>
      </c>
      <c r="J106" s="24" t="s">
        <v>94</v>
      </c>
      <c r="K106" s="24" t="s">
        <v>94</v>
      </c>
      <c r="L106" s="24" t="s">
        <v>94</v>
      </c>
      <c r="M106" s="24">
        <v>9.6839999999999993</v>
      </c>
      <c r="N106" s="24">
        <v>10.282</v>
      </c>
      <c r="O106" s="24">
        <v>11.047000000000001</v>
      </c>
      <c r="P106" s="24">
        <v>12.007</v>
      </c>
      <c r="Q106" s="24">
        <v>12.491</v>
      </c>
      <c r="R106" s="24">
        <v>13.268000000000001</v>
      </c>
      <c r="S106" s="24">
        <v>14.368</v>
      </c>
      <c r="T106" s="24">
        <v>14.978999999999999</v>
      </c>
      <c r="U106" s="24">
        <v>15.711</v>
      </c>
      <c r="V106" s="24">
        <v>16.599</v>
      </c>
      <c r="W106" s="24">
        <v>17.425000000000001</v>
      </c>
      <c r="X106" s="24">
        <v>18.486999999999998</v>
      </c>
      <c r="Y106" s="24">
        <v>23.111999999999998</v>
      </c>
      <c r="Z106" s="24">
        <v>24.7</v>
      </c>
      <c r="AA106" s="24">
        <v>26.66</v>
      </c>
      <c r="AB106" s="24">
        <v>28.936</v>
      </c>
      <c r="AC106" s="24">
        <v>29.3</v>
      </c>
      <c r="AD106" s="24">
        <v>29.608000000000001</v>
      </c>
      <c r="AE106" s="24">
        <v>29.39</v>
      </c>
      <c r="AF106" s="24" t="s">
        <v>94</v>
      </c>
      <c r="AG106" s="23" t="s">
        <v>123</v>
      </c>
    </row>
    <row r="107" spans="1:34" ht="18" customHeight="1" x14ac:dyDescent="0.25">
      <c r="A107" s="25" t="s">
        <v>102</v>
      </c>
      <c r="B107" s="23" t="s">
        <v>134</v>
      </c>
      <c r="C107" s="24" t="s">
        <v>94</v>
      </c>
      <c r="D107" s="24" t="s">
        <v>94</v>
      </c>
      <c r="E107" s="24" t="s">
        <v>94</v>
      </c>
      <c r="F107" s="24" t="s">
        <v>94</v>
      </c>
      <c r="G107" s="24" t="s">
        <v>94</v>
      </c>
      <c r="H107" s="24" t="s">
        <v>94</v>
      </c>
      <c r="I107" s="24" t="s">
        <v>94</v>
      </c>
      <c r="J107" s="24" t="s">
        <v>94</v>
      </c>
      <c r="K107" s="24" t="s">
        <v>94</v>
      </c>
      <c r="L107" s="24" t="s">
        <v>94</v>
      </c>
      <c r="M107" s="24">
        <v>1.8640000000000001</v>
      </c>
      <c r="N107" s="24">
        <v>1.948</v>
      </c>
      <c r="O107" s="24">
        <v>2.0619999999999998</v>
      </c>
      <c r="P107" s="24">
        <v>2.1920000000000002</v>
      </c>
      <c r="Q107" s="24">
        <v>2.298</v>
      </c>
      <c r="R107" s="24">
        <v>2.34</v>
      </c>
      <c r="S107" s="24">
        <v>2.4670000000000001</v>
      </c>
      <c r="T107" s="24">
        <v>2.4980000000000002</v>
      </c>
      <c r="U107" s="24">
        <v>2.6160000000000001</v>
      </c>
      <c r="V107" s="24">
        <v>2.6059999999999999</v>
      </c>
      <c r="W107" s="24">
        <v>2.6269999999999998</v>
      </c>
      <c r="X107" s="24">
        <v>2.589</v>
      </c>
      <c r="Y107" s="24">
        <v>2.5209999999999999</v>
      </c>
      <c r="Z107" s="24">
        <v>2.4350000000000001</v>
      </c>
      <c r="AA107" s="24">
        <v>2.3879999999999999</v>
      </c>
      <c r="AB107" s="24">
        <v>2.4660000000000002</v>
      </c>
      <c r="AC107" s="24">
        <v>2.4159999999999999</v>
      </c>
      <c r="AD107" s="24">
        <v>2.4369999999999998</v>
      </c>
      <c r="AE107" s="24">
        <v>2.419</v>
      </c>
      <c r="AF107" s="24" t="s">
        <v>94</v>
      </c>
      <c r="AG107" s="23" t="s">
        <v>123</v>
      </c>
    </row>
    <row r="109" spans="1:34" ht="18" customHeight="1" x14ac:dyDescent="0.25">
      <c r="A109" s="23" t="s">
        <v>146</v>
      </c>
    </row>
    <row r="110" spans="1:34" ht="18" customHeight="1" x14ac:dyDescent="0.25">
      <c r="B110" s="23" t="s">
        <v>109</v>
      </c>
      <c r="C110" s="26">
        <v>1990</v>
      </c>
      <c r="D110" s="26">
        <v>1991</v>
      </c>
      <c r="E110" s="26">
        <v>1992</v>
      </c>
      <c r="F110" s="26">
        <v>1993</v>
      </c>
      <c r="G110" s="26">
        <v>1994</v>
      </c>
      <c r="H110" s="26">
        <v>1995</v>
      </c>
      <c r="I110" s="26">
        <v>1996</v>
      </c>
      <c r="J110" s="26">
        <v>1997</v>
      </c>
      <c r="K110" s="26">
        <v>1998</v>
      </c>
      <c r="L110" s="26">
        <v>1999</v>
      </c>
      <c r="M110" s="26">
        <v>2000</v>
      </c>
      <c r="N110" s="26">
        <v>2001</v>
      </c>
      <c r="O110" s="26">
        <v>2002</v>
      </c>
      <c r="P110" s="26">
        <v>2003</v>
      </c>
      <c r="Q110" s="26">
        <v>2004</v>
      </c>
      <c r="R110" s="26">
        <v>2005</v>
      </c>
      <c r="S110" s="26">
        <v>2006</v>
      </c>
      <c r="T110" s="26">
        <v>2007</v>
      </c>
      <c r="U110" s="26">
        <v>2008</v>
      </c>
      <c r="V110" s="26">
        <v>2009</v>
      </c>
      <c r="W110" s="26">
        <v>2010</v>
      </c>
      <c r="X110" s="26">
        <v>2011</v>
      </c>
      <c r="Y110" s="26">
        <v>2012</v>
      </c>
      <c r="Z110" s="26">
        <v>2013</v>
      </c>
      <c r="AA110" s="26">
        <v>2014</v>
      </c>
      <c r="AB110" s="26">
        <v>2015</v>
      </c>
      <c r="AC110" s="26">
        <v>2016</v>
      </c>
      <c r="AD110" s="26">
        <v>2017</v>
      </c>
      <c r="AE110" s="26">
        <v>2018</v>
      </c>
      <c r="AF110" s="26">
        <v>2019</v>
      </c>
      <c r="AG110" s="23" t="s">
        <v>108</v>
      </c>
      <c r="AH110" s="23" t="s">
        <v>107</v>
      </c>
    </row>
    <row r="111" spans="1:34" ht="18" customHeight="1" x14ac:dyDescent="0.25">
      <c r="A111" s="25" t="s">
        <v>100</v>
      </c>
      <c r="C111" s="24" t="s">
        <v>94</v>
      </c>
      <c r="D111" s="24" t="s">
        <v>94</v>
      </c>
      <c r="E111" s="24" t="s">
        <v>94</v>
      </c>
      <c r="F111" s="24" t="s">
        <v>94</v>
      </c>
      <c r="G111" s="24" t="s">
        <v>94</v>
      </c>
      <c r="H111" s="24" t="s">
        <v>94</v>
      </c>
      <c r="I111" s="24" t="s">
        <v>94</v>
      </c>
      <c r="J111" s="24" t="s">
        <v>94</v>
      </c>
      <c r="K111" s="24" t="s">
        <v>94</v>
      </c>
      <c r="L111" s="24" t="s">
        <v>94</v>
      </c>
      <c r="M111" s="24" t="s">
        <v>94</v>
      </c>
      <c r="N111" s="24" t="s">
        <v>94</v>
      </c>
      <c r="O111" s="24" t="s">
        <v>94</v>
      </c>
      <c r="P111" s="24" t="s">
        <v>94</v>
      </c>
      <c r="Q111" s="24" t="s">
        <v>94</v>
      </c>
      <c r="R111" s="24" t="s">
        <v>94</v>
      </c>
      <c r="S111" s="24" t="s">
        <v>94</v>
      </c>
      <c r="T111" s="24" t="s">
        <v>94</v>
      </c>
      <c r="U111" s="24" t="s">
        <v>94</v>
      </c>
      <c r="V111" s="24" t="s">
        <v>94</v>
      </c>
      <c r="W111" s="24" t="s">
        <v>94</v>
      </c>
      <c r="X111" s="24" t="s">
        <v>94</v>
      </c>
      <c r="Y111" s="24" t="s">
        <v>94</v>
      </c>
      <c r="Z111" s="24" t="s">
        <v>94</v>
      </c>
      <c r="AA111" s="24" t="s">
        <v>94</v>
      </c>
      <c r="AB111" s="24" t="s">
        <v>94</v>
      </c>
      <c r="AC111" s="24" t="s">
        <v>94</v>
      </c>
      <c r="AD111" s="24" t="s">
        <v>94</v>
      </c>
      <c r="AE111" s="24" t="s">
        <v>94</v>
      </c>
      <c r="AF111" s="24" t="s">
        <v>94</v>
      </c>
    </row>
    <row r="112" spans="1:34" ht="18" customHeight="1" x14ac:dyDescent="0.25">
      <c r="A112" s="25" t="s">
        <v>96</v>
      </c>
      <c r="C112" s="24" t="s">
        <v>94</v>
      </c>
      <c r="D112" s="24" t="s">
        <v>94</v>
      </c>
      <c r="E112" s="24" t="s">
        <v>94</v>
      </c>
      <c r="F112" s="24" t="s">
        <v>94</v>
      </c>
      <c r="G112" s="24" t="s">
        <v>94</v>
      </c>
      <c r="H112" s="24" t="s">
        <v>94</v>
      </c>
      <c r="I112" s="24" t="s">
        <v>94</v>
      </c>
      <c r="J112" s="24" t="s">
        <v>94</v>
      </c>
      <c r="K112" s="24" t="s">
        <v>94</v>
      </c>
      <c r="L112" s="24" t="s">
        <v>94</v>
      </c>
      <c r="M112" s="24" t="s">
        <v>94</v>
      </c>
      <c r="N112" s="24" t="s">
        <v>94</v>
      </c>
      <c r="O112" s="24" t="s">
        <v>94</v>
      </c>
      <c r="P112" s="24" t="s">
        <v>94</v>
      </c>
      <c r="Q112" s="24" t="s">
        <v>94</v>
      </c>
      <c r="R112" s="24" t="s">
        <v>94</v>
      </c>
      <c r="S112" s="24" t="s">
        <v>94</v>
      </c>
      <c r="T112" s="24" t="s">
        <v>94</v>
      </c>
      <c r="U112" s="24" t="s">
        <v>94</v>
      </c>
      <c r="V112" s="24" t="s">
        <v>94</v>
      </c>
      <c r="W112" s="24" t="s">
        <v>94</v>
      </c>
      <c r="X112" s="24" t="s">
        <v>94</v>
      </c>
      <c r="Y112" s="24" t="s">
        <v>94</v>
      </c>
      <c r="Z112" s="24" t="s">
        <v>94</v>
      </c>
      <c r="AA112" s="24" t="s">
        <v>94</v>
      </c>
      <c r="AB112" s="24" t="s">
        <v>94</v>
      </c>
      <c r="AC112" s="24" t="s">
        <v>94</v>
      </c>
      <c r="AD112" s="24" t="s">
        <v>94</v>
      </c>
      <c r="AE112" s="24" t="s">
        <v>94</v>
      </c>
      <c r="AF112" s="24" t="s">
        <v>94</v>
      </c>
    </row>
    <row r="113" spans="1:34" ht="18" customHeight="1" x14ac:dyDescent="0.25">
      <c r="A113" s="25" t="s">
        <v>106</v>
      </c>
      <c r="C113" s="24" t="s">
        <v>94</v>
      </c>
      <c r="D113" s="24" t="s">
        <v>94</v>
      </c>
      <c r="E113" s="24" t="s">
        <v>94</v>
      </c>
      <c r="F113" s="24" t="s">
        <v>94</v>
      </c>
      <c r="G113" s="24" t="s">
        <v>94</v>
      </c>
      <c r="H113" s="24" t="s">
        <v>94</v>
      </c>
      <c r="I113" s="24" t="s">
        <v>94</v>
      </c>
      <c r="J113" s="24" t="s">
        <v>94</v>
      </c>
      <c r="K113" s="24" t="s">
        <v>94</v>
      </c>
      <c r="L113" s="24" t="s">
        <v>94</v>
      </c>
      <c r="M113" s="24" t="s">
        <v>94</v>
      </c>
      <c r="N113" s="24" t="s">
        <v>94</v>
      </c>
      <c r="O113" s="24" t="s">
        <v>94</v>
      </c>
      <c r="P113" s="24" t="s">
        <v>94</v>
      </c>
      <c r="Q113" s="24" t="s">
        <v>94</v>
      </c>
      <c r="R113" s="24" t="s">
        <v>94</v>
      </c>
      <c r="S113" s="24" t="s">
        <v>94</v>
      </c>
      <c r="T113" s="24" t="s">
        <v>94</v>
      </c>
      <c r="U113" s="24" t="s">
        <v>94</v>
      </c>
      <c r="V113" s="24" t="s">
        <v>94</v>
      </c>
      <c r="W113" s="24" t="s">
        <v>94</v>
      </c>
      <c r="X113" s="24" t="s">
        <v>94</v>
      </c>
      <c r="Y113" s="24" t="s">
        <v>94</v>
      </c>
      <c r="Z113" s="24" t="s">
        <v>94</v>
      </c>
      <c r="AA113" s="24" t="s">
        <v>94</v>
      </c>
      <c r="AB113" s="24" t="s">
        <v>94</v>
      </c>
      <c r="AC113" s="24" t="s">
        <v>94</v>
      </c>
      <c r="AD113" s="24" t="s">
        <v>94</v>
      </c>
      <c r="AE113" s="24" t="s">
        <v>94</v>
      </c>
      <c r="AF113" s="24" t="s">
        <v>94</v>
      </c>
    </row>
    <row r="114" spans="1:34" ht="18" customHeight="1" x14ac:dyDescent="0.25">
      <c r="A114" s="25" t="s">
        <v>98</v>
      </c>
      <c r="C114" s="24" t="s">
        <v>94</v>
      </c>
      <c r="D114" s="24" t="s">
        <v>94</v>
      </c>
      <c r="E114" s="24" t="s">
        <v>94</v>
      </c>
      <c r="F114" s="24" t="s">
        <v>94</v>
      </c>
      <c r="G114" s="24" t="s">
        <v>94</v>
      </c>
      <c r="H114" s="24" t="s">
        <v>94</v>
      </c>
      <c r="I114" s="24" t="s">
        <v>94</v>
      </c>
      <c r="J114" s="24" t="s">
        <v>94</v>
      </c>
      <c r="K114" s="24" t="s">
        <v>94</v>
      </c>
      <c r="L114" s="24" t="s">
        <v>94</v>
      </c>
      <c r="M114" s="24" t="s">
        <v>94</v>
      </c>
      <c r="N114" s="24" t="s">
        <v>94</v>
      </c>
      <c r="O114" s="24" t="s">
        <v>94</v>
      </c>
      <c r="P114" s="24" t="s">
        <v>94</v>
      </c>
      <c r="Q114" s="24" t="s">
        <v>94</v>
      </c>
      <c r="R114" s="24" t="s">
        <v>94</v>
      </c>
      <c r="S114" s="24" t="s">
        <v>94</v>
      </c>
      <c r="T114" s="24" t="s">
        <v>94</v>
      </c>
      <c r="U114" s="24" t="s">
        <v>94</v>
      </c>
      <c r="V114" s="24" t="s">
        <v>94</v>
      </c>
      <c r="W114" s="24" t="s">
        <v>94</v>
      </c>
      <c r="X114" s="24" t="s">
        <v>94</v>
      </c>
      <c r="Y114" s="24" t="s">
        <v>94</v>
      </c>
      <c r="Z114" s="24" t="s">
        <v>94</v>
      </c>
      <c r="AA114" s="24" t="s">
        <v>94</v>
      </c>
      <c r="AB114" s="24" t="s">
        <v>94</v>
      </c>
      <c r="AC114" s="24" t="s">
        <v>94</v>
      </c>
      <c r="AD114" s="24" t="s">
        <v>94</v>
      </c>
      <c r="AE114" s="24" t="s">
        <v>94</v>
      </c>
      <c r="AF114" s="24" t="s">
        <v>94</v>
      </c>
    </row>
    <row r="115" spans="1:34" ht="18" customHeight="1" x14ac:dyDescent="0.25">
      <c r="A115" s="25" t="s">
        <v>104</v>
      </c>
      <c r="C115" s="24" t="s">
        <v>94</v>
      </c>
      <c r="D115" s="24" t="s">
        <v>94</v>
      </c>
      <c r="E115" s="24" t="s">
        <v>94</v>
      </c>
      <c r="F115" s="24" t="s">
        <v>94</v>
      </c>
      <c r="G115" s="24" t="s">
        <v>94</v>
      </c>
      <c r="H115" s="24" t="s">
        <v>94</v>
      </c>
      <c r="I115" s="24" t="s">
        <v>94</v>
      </c>
      <c r="J115" s="24" t="s">
        <v>94</v>
      </c>
      <c r="K115" s="24" t="s">
        <v>94</v>
      </c>
      <c r="L115" s="24" t="s">
        <v>94</v>
      </c>
      <c r="M115" s="24" t="s">
        <v>94</v>
      </c>
      <c r="N115" s="24" t="s">
        <v>94</v>
      </c>
      <c r="O115" s="24" t="s">
        <v>94</v>
      </c>
      <c r="P115" s="24" t="s">
        <v>94</v>
      </c>
      <c r="Q115" s="24" t="s">
        <v>94</v>
      </c>
      <c r="R115" s="24" t="s">
        <v>94</v>
      </c>
      <c r="S115" s="24" t="s">
        <v>94</v>
      </c>
      <c r="T115" s="24" t="s">
        <v>94</v>
      </c>
      <c r="U115" s="24" t="s">
        <v>94</v>
      </c>
      <c r="V115" s="24" t="s">
        <v>94</v>
      </c>
      <c r="W115" s="24" t="s">
        <v>94</v>
      </c>
      <c r="X115" s="24" t="s">
        <v>94</v>
      </c>
      <c r="Y115" s="24" t="s">
        <v>94</v>
      </c>
      <c r="Z115" s="24" t="s">
        <v>94</v>
      </c>
      <c r="AA115" s="24" t="s">
        <v>94</v>
      </c>
      <c r="AB115" s="24" t="s">
        <v>94</v>
      </c>
      <c r="AC115" s="24" t="s">
        <v>94</v>
      </c>
      <c r="AD115" s="24" t="s">
        <v>94</v>
      </c>
      <c r="AE115" s="24" t="s">
        <v>94</v>
      </c>
      <c r="AF115" s="24" t="s">
        <v>94</v>
      </c>
    </row>
    <row r="116" spans="1:34" ht="18" customHeight="1" x14ac:dyDescent="0.25">
      <c r="A116" s="25" t="s">
        <v>102</v>
      </c>
      <c r="C116" s="24" t="s">
        <v>94</v>
      </c>
      <c r="D116" s="24" t="s">
        <v>94</v>
      </c>
      <c r="E116" s="24" t="s">
        <v>94</v>
      </c>
      <c r="F116" s="24" t="s">
        <v>94</v>
      </c>
      <c r="G116" s="24" t="s">
        <v>94</v>
      </c>
      <c r="H116" s="24" t="s">
        <v>94</v>
      </c>
      <c r="I116" s="24" t="s">
        <v>94</v>
      </c>
      <c r="J116" s="24" t="s">
        <v>94</v>
      </c>
      <c r="K116" s="24" t="s">
        <v>94</v>
      </c>
      <c r="L116" s="24" t="s">
        <v>94</v>
      </c>
      <c r="M116" s="24" t="s">
        <v>94</v>
      </c>
      <c r="N116" s="24" t="s">
        <v>94</v>
      </c>
      <c r="O116" s="24" t="s">
        <v>94</v>
      </c>
      <c r="P116" s="24" t="s">
        <v>94</v>
      </c>
      <c r="Q116" s="24" t="s">
        <v>94</v>
      </c>
      <c r="R116" s="24" t="s">
        <v>94</v>
      </c>
      <c r="S116" s="24" t="s">
        <v>94</v>
      </c>
      <c r="T116" s="24" t="s">
        <v>94</v>
      </c>
      <c r="U116" s="24" t="s">
        <v>94</v>
      </c>
      <c r="V116" s="24" t="s">
        <v>94</v>
      </c>
      <c r="W116" s="24" t="s">
        <v>94</v>
      </c>
      <c r="X116" s="24" t="s">
        <v>94</v>
      </c>
      <c r="Y116" s="24" t="s">
        <v>94</v>
      </c>
      <c r="Z116" s="24" t="s">
        <v>94</v>
      </c>
      <c r="AA116" s="24" t="s">
        <v>94</v>
      </c>
      <c r="AB116" s="24" t="s">
        <v>94</v>
      </c>
      <c r="AC116" s="24" t="s">
        <v>94</v>
      </c>
      <c r="AD116" s="24" t="s">
        <v>94</v>
      </c>
      <c r="AE116" s="24" t="s">
        <v>94</v>
      </c>
      <c r="AF116" s="24" t="s">
        <v>94</v>
      </c>
    </row>
    <row r="118" spans="1:34" ht="18" customHeight="1" x14ac:dyDescent="0.25">
      <c r="A118" s="23" t="s">
        <v>147</v>
      </c>
    </row>
    <row r="119" spans="1:34" ht="18" customHeight="1" x14ac:dyDescent="0.25">
      <c r="B119" s="23" t="s">
        <v>109</v>
      </c>
      <c r="C119" s="26">
        <v>1990</v>
      </c>
      <c r="D119" s="26">
        <v>1991</v>
      </c>
      <c r="E119" s="26">
        <v>1992</v>
      </c>
      <c r="F119" s="26">
        <v>1993</v>
      </c>
      <c r="G119" s="26">
        <v>1994</v>
      </c>
      <c r="H119" s="26">
        <v>1995</v>
      </c>
      <c r="I119" s="26">
        <v>1996</v>
      </c>
      <c r="J119" s="26">
        <v>1997</v>
      </c>
      <c r="K119" s="26">
        <v>1998</v>
      </c>
      <c r="L119" s="26">
        <v>1999</v>
      </c>
      <c r="M119" s="26">
        <v>2000</v>
      </c>
      <c r="N119" s="26">
        <v>2001</v>
      </c>
      <c r="O119" s="26">
        <v>2002</v>
      </c>
      <c r="P119" s="26">
        <v>2003</v>
      </c>
      <c r="Q119" s="26">
        <v>2004</v>
      </c>
      <c r="R119" s="26">
        <v>2005</v>
      </c>
      <c r="S119" s="26">
        <v>2006</v>
      </c>
      <c r="T119" s="26">
        <v>2007</v>
      </c>
      <c r="U119" s="26">
        <v>2008</v>
      </c>
      <c r="V119" s="26">
        <v>2009</v>
      </c>
      <c r="W119" s="26">
        <v>2010</v>
      </c>
      <c r="X119" s="26">
        <v>2011</v>
      </c>
      <c r="Y119" s="26">
        <v>2012</v>
      </c>
      <c r="Z119" s="26">
        <v>2013</v>
      </c>
      <c r="AA119" s="26">
        <v>2014</v>
      </c>
      <c r="AB119" s="26">
        <v>2015</v>
      </c>
      <c r="AC119" s="26">
        <v>2016</v>
      </c>
      <c r="AD119" s="26">
        <v>2017</v>
      </c>
      <c r="AE119" s="26">
        <v>2018</v>
      </c>
      <c r="AF119" s="26">
        <v>2019</v>
      </c>
      <c r="AG119" s="23" t="s">
        <v>108</v>
      </c>
      <c r="AH119" s="23" t="s">
        <v>107</v>
      </c>
    </row>
    <row r="120" spans="1:34" ht="18" customHeight="1" x14ac:dyDescent="0.25">
      <c r="A120" s="25" t="s">
        <v>100</v>
      </c>
      <c r="C120" s="24" t="s">
        <v>94</v>
      </c>
      <c r="D120" s="24" t="s">
        <v>94</v>
      </c>
      <c r="E120" s="24" t="s">
        <v>94</v>
      </c>
      <c r="F120" s="24" t="s">
        <v>94</v>
      </c>
      <c r="G120" s="24" t="s">
        <v>94</v>
      </c>
      <c r="H120" s="24" t="s">
        <v>94</v>
      </c>
      <c r="I120" s="24" t="s">
        <v>94</v>
      </c>
      <c r="J120" s="24" t="s">
        <v>94</v>
      </c>
      <c r="K120" s="24" t="s">
        <v>94</v>
      </c>
      <c r="L120" s="24" t="s">
        <v>94</v>
      </c>
      <c r="M120" s="24" t="s">
        <v>94</v>
      </c>
      <c r="N120" s="24" t="s">
        <v>94</v>
      </c>
      <c r="O120" s="24" t="s">
        <v>94</v>
      </c>
      <c r="P120" s="24" t="s">
        <v>94</v>
      </c>
      <c r="Q120" s="24" t="s">
        <v>94</v>
      </c>
      <c r="R120" s="24" t="s">
        <v>94</v>
      </c>
      <c r="S120" s="24" t="s">
        <v>94</v>
      </c>
      <c r="T120" s="24" t="s">
        <v>94</v>
      </c>
      <c r="U120" s="24" t="s">
        <v>94</v>
      </c>
      <c r="V120" s="24" t="s">
        <v>94</v>
      </c>
      <c r="W120" s="24" t="s">
        <v>94</v>
      </c>
      <c r="X120" s="24" t="s">
        <v>94</v>
      </c>
      <c r="Y120" s="24" t="s">
        <v>94</v>
      </c>
      <c r="Z120" s="24" t="s">
        <v>94</v>
      </c>
      <c r="AA120" s="24" t="s">
        <v>94</v>
      </c>
      <c r="AB120" s="24" t="s">
        <v>94</v>
      </c>
      <c r="AC120" s="24" t="s">
        <v>94</v>
      </c>
      <c r="AD120" s="24" t="s">
        <v>94</v>
      </c>
      <c r="AE120" s="24" t="s">
        <v>94</v>
      </c>
      <c r="AF120" s="24" t="s">
        <v>94</v>
      </c>
    </row>
    <row r="121" spans="1:34" ht="18" customHeight="1" x14ac:dyDescent="0.25">
      <c r="A121" s="25" t="s">
        <v>96</v>
      </c>
      <c r="C121" s="24" t="s">
        <v>94</v>
      </c>
      <c r="D121" s="24" t="s">
        <v>94</v>
      </c>
      <c r="E121" s="24" t="s">
        <v>94</v>
      </c>
      <c r="F121" s="24" t="s">
        <v>94</v>
      </c>
      <c r="G121" s="24" t="s">
        <v>94</v>
      </c>
      <c r="H121" s="24" t="s">
        <v>94</v>
      </c>
      <c r="I121" s="24" t="s">
        <v>94</v>
      </c>
      <c r="J121" s="24" t="s">
        <v>94</v>
      </c>
      <c r="K121" s="24" t="s">
        <v>94</v>
      </c>
      <c r="L121" s="24" t="s">
        <v>94</v>
      </c>
      <c r="M121" s="24" t="s">
        <v>94</v>
      </c>
      <c r="N121" s="24" t="s">
        <v>94</v>
      </c>
      <c r="O121" s="24" t="s">
        <v>94</v>
      </c>
      <c r="P121" s="24" t="s">
        <v>94</v>
      </c>
      <c r="Q121" s="24" t="s">
        <v>94</v>
      </c>
      <c r="R121" s="24" t="s">
        <v>94</v>
      </c>
      <c r="S121" s="24" t="s">
        <v>94</v>
      </c>
      <c r="T121" s="24" t="s">
        <v>94</v>
      </c>
      <c r="U121" s="24" t="s">
        <v>94</v>
      </c>
      <c r="V121" s="24" t="s">
        <v>94</v>
      </c>
      <c r="W121" s="24" t="s">
        <v>94</v>
      </c>
      <c r="X121" s="24" t="s">
        <v>94</v>
      </c>
      <c r="Y121" s="24" t="s">
        <v>94</v>
      </c>
      <c r="Z121" s="24" t="s">
        <v>94</v>
      </c>
      <c r="AA121" s="24" t="s">
        <v>94</v>
      </c>
      <c r="AB121" s="24" t="s">
        <v>94</v>
      </c>
      <c r="AC121" s="24" t="s">
        <v>94</v>
      </c>
      <c r="AD121" s="24" t="s">
        <v>94</v>
      </c>
      <c r="AE121" s="24" t="s">
        <v>94</v>
      </c>
      <c r="AF121" s="24" t="s">
        <v>94</v>
      </c>
    </row>
    <row r="122" spans="1:34" ht="18" customHeight="1" x14ac:dyDescent="0.25">
      <c r="A122" s="25" t="s">
        <v>106</v>
      </c>
      <c r="C122" s="24" t="s">
        <v>94</v>
      </c>
      <c r="D122" s="24" t="s">
        <v>94</v>
      </c>
      <c r="E122" s="24" t="s">
        <v>94</v>
      </c>
      <c r="F122" s="24" t="s">
        <v>94</v>
      </c>
      <c r="G122" s="24" t="s">
        <v>94</v>
      </c>
      <c r="H122" s="24" t="s">
        <v>94</v>
      </c>
      <c r="I122" s="24" t="s">
        <v>94</v>
      </c>
      <c r="J122" s="24" t="s">
        <v>94</v>
      </c>
      <c r="K122" s="24" t="s">
        <v>94</v>
      </c>
      <c r="L122" s="24" t="s">
        <v>94</v>
      </c>
      <c r="M122" s="24" t="s">
        <v>94</v>
      </c>
      <c r="N122" s="24" t="s">
        <v>94</v>
      </c>
      <c r="O122" s="24" t="s">
        <v>94</v>
      </c>
      <c r="P122" s="24" t="s">
        <v>94</v>
      </c>
      <c r="Q122" s="24" t="s">
        <v>94</v>
      </c>
      <c r="R122" s="24" t="s">
        <v>94</v>
      </c>
      <c r="S122" s="24" t="s">
        <v>94</v>
      </c>
      <c r="T122" s="24" t="s">
        <v>94</v>
      </c>
      <c r="U122" s="24" t="s">
        <v>94</v>
      </c>
      <c r="V122" s="24" t="s">
        <v>94</v>
      </c>
      <c r="W122" s="24" t="s">
        <v>94</v>
      </c>
      <c r="X122" s="24" t="s">
        <v>94</v>
      </c>
      <c r="Y122" s="24" t="s">
        <v>94</v>
      </c>
      <c r="Z122" s="24" t="s">
        <v>94</v>
      </c>
      <c r="AA122" s="24" t="s">
        <v>94</v>
      </c>
      <c r="AB122" s="24" t="s">
        <v>94</v>
      </c>
      <c r="AC122" s="24" t="s">
        <v>94</v>
      </c>
      <c r="AD122" s="24" t="s">
        <v>94</v>
      </c>
      <c r="AE122" s="24" t="s">
        <v>94</v>
      </c>
      <c r="AF122" s="24" t="s">
        <v>94</v>
      </c>
    </row>
    <row r="123" spans="1:34" ht="18" customHeight="1" x14ac:dyDescent="0.25">
      <c r="A123" s="25" t="s">
        <v>98</v>
      </c>
      <c r="C123" s="24" t="s">
        <v>94</v>
      </c>
      <c r="D123" s="24" t="s">
        <v>94</v>
      </c>
      <c r="E123" s="24" t="s">
        <v>94</v>
      </c>
      <c r="F123" s="24" t="s">
        <v>94</v>
      </c>
      <c r="G123" s="24" t="s">
        <v>94</v>
      </c>
      <c r="H123" s="24" t="s">
        <v>94</v>
      </c>
      <c r="I123" s="24" t="s">
        <v>94</v>
      </c>
      <c r="J123" s="24" t="s">
        <v>94</v>
      </c>
      <c r="K123" s="24" t="s">
        <v>94</v>
      </c>
      <c r="L123" s="24" t="s">
        <v>94</v>
      </c>
      <c r="M123" s="24" t="s">
        <v>94</v>
      </c>
      <c r="N123" s="24" t="s">
        <v>94</v>
      </c>
      <c r="O123" s="24" t="s">
        <v>94</v>
      </c>
      <c r="P123" s="24" t="s">
        <v>94</v>
      </c>
      <c r="Q123" s="24" t="s">
        <v>94</v>
      </c>
      <c r="R123" s="24" t="s">
        <v>94</v>
      </c>
      <c r="S123" s="24" t="s">
        <v>94</v>
      </c>
      <c r="T123" s="24" t="s">
        <v>94</v>
      </c>
      <c r="U123" s="24" t="s">
        <v>94</v>
      </c>
      <c r="V123" s="24" t="s">
        <v>94</v>
      </c>
      <c r="W123" s="24" t="s">
        <v>94</v>
      </c>
      <c r="X123" s="24" t="s">
        <v>94</v>
      </c>
      <c r="Y123" s="24" t="s">
        <v>94</v>
      </c>
      <c r="Z123" s="24" t="s">
        <v>94</v>
      </c>
      <c r="AA123" s="24" t="s">
        <v>94</v>
      </c>
      <c r="AB123" s="24" t="s">
        <v>94</v>
      </c>
      <c r="AC123" s="24" t="s">
        <v>94</v>
      </c>
      <c r="AD123" s="24" t="s">
        <v>94</v>
      </c>
      <c r="AE123" s="24" t="s">
        <v>94</v>
      </c>
      <c r="AF123" s="24" t="s">
        <v>94</v>
      </c>
    </row>
    <row r="124" spans="1:34" ht="18" customHeight="1" x14ac:dyDescent="0.25">
      <c r="A124" s="25" t="s">
        <v>104</v>
      </c>
      <c r="C124" s="24" t="s">
        <v>94</v>
      </c>
      <c r="D124" s="24" t="s">
        <v>94</v>
      </c>
      <c r="E124" s="24" t="s">
        <v>94</v>
      </c>
      <c r="F124" s="24" t="s">
        <v>94</v>
      </c>
      <c r="G124" s="24" t="s">
        <v>94</v>
      </c>
      <c r="H124" s="24" t="s">
        <v>94</v>
      </c>
      <c r="I124" s="24" t="s">
        <v>94</v>
      </c>
      <c r="J124" s="24" t="s">
        <v>94</v>
      </c>
      <c r="K124" s="24" t="s">
        <v>94</v>
      </c>
      <c r="L124" s="24" t="s">
        <v>94</v>
      </c>
      <c r="M124" s="24" t="s">
        <v>94</v>
      </c>
      <c r="N124" s="24" t="s">
        <v>94</v>
      </c>
      <c r="O124" s="24" t="s">
        <v>94</v>
      </c>
      <c r="P124" s="24" t="s">
        <v>94</v>
      </c>
      <c r="Q124" s="24" t="s">
        <v>94</v>
      </c>
      <c r="R124" s="24" t="s">
        <v>94</v>
      </c>
      <c r="S124" s="24" t="s">
        <v>94</v>
      </c>
      <c r="T124" s="24" t="s">
        <v>94</v>
      </c>
      <c r="U124" s="24" t="s">
        <v>94</v>
      </c>
      <c r="V124" s="24" t="s">
        <v>94</v>
      </c>
      <c r="W124" s="24" t="s">
        <v>94</v>
      </c>
      <c r="X124" s="24" t="s">
        <v>94</v>
      </c>
      <c r="Y124" s="24" t="s">
        <v>94</v>
      </c>
      <c r="Z124" s="24" t="s">
        <v>94</v>
      </c>
      <c r="AA124" s="24" t="s">
        <v>94</v>
      </c>
      <c r="AB124" s="24" t="s">
        <v>94</v>
      </c>
      <c r="AC124" s="24" t="s">
        <v>94</v>
      </c>
      <c r="AD124" s="24" t="s">
        <v>94</v>
      </c>
      <c r="AE124" s="24" t="s">
        <v>94</v>
      </c>
      <c r="AF124" s="24" t="s">
        <v>94</v>
      </c>
    </row>
    <row r="125" spans="1:34" ht="18" customHeight="1" x14ac:dyDescent="0.25">
      <c r="A125" s="25" t="s">
        <v>102</v>
      </c>
      <c r="C125" s="24" t="s">
        <v>94</v>
      </c>
      <c r="D125" s="24" t="s">
        <v>94</v>
      </c>
      <c r="E125" s="24" t="s">
        <v>94</v>
      </c>
      <c r="F125" s="24" t="s">
        <v>94</v>
      </c>
      <c r="G125" s="24" t="s">
        <v>94</v>
      </c>
      <c r="H125" s="24" t="s">
        <v>94</v>
      </c>
      <c r="I125" s="24" t="s">
        <v>94</v>
      </c>
      <c r="J125" s="24" t="s">
        <v>94</v>
      </c>
      <c r="K125" s="24" t="s">
        <v>94</v>
      </c>
      <c r="L125" s="24" t="s">
        <v>94</v>
      </c>
      <c r="M125" s="24" t="s">
        <v>94</v>
      </c>
      <c r="N125" s="24" t="s">
        <v>94</v>
      </c>
      <c r="O125" s="24" t="s">
        <v>94</v>
      </c>
      <c r="P125" s="24" t="s">
        <v>94</v>
      </c>
      <c r="Q125" s="24" t="s">
        <v>94</v>
      </c>
      <c r="R125" s="24" t="s">
        <v>94</v>
      </c>
      <c r="S125" s="24" t="s">
        <v>94</v>
      </c>
      <c r="T125" s="24" t="s">
        <v>94</v>
      </c>
      <c r="U125" s="24" t="s">
        <v>94</v>
      </c>
      <c r="V125" s="24" t="s">
        <v>94</v>
      </c>
      <c r="W125" s="24" t="s">
        <v>94</v>
      </c>
      <c r="X125" s="24" t="s">
        <v>94</v>
      </c>
      <c r="Y125" s="24" t="s">
        <v>94</v>
      </c>
      <c r="Z125" s="24" t="s">
        <v>94</v>
      </c>
      <c r="AA125" s="24" t="s">
        <v>94</v>
      </c>
      <c r="AB125" s="24" t="s">
        <v>94</v>
      </c>
      <c r="AC125" s="24" t="s">
        <v>94</v>
      </c>
      <c r="AD125" s="24" t="s">
        <v>94</v>
      </c>
      <c r="AE125" s="24" t="s">
        <v>94</v>
      </c>
      <c r="AF125" s="24" t="s">
        <v>94</v>
      </c>
    </row>
    <row r="127" spans="1:34" ht="18" customHeight="1" x14ac:dyDescent="0.25">
      <c r="A127" s="23" t="s">
        <v>148</v>
      </c>
    </row>
    <row r="128" spans="1:34" ht="18" customHeight="1" x14ac:dyDescent="0.25">
      <c r="B128" s="23" t="s">
        <v>109</v>
      </c>
      <c r="C128" s="26">
        <v>1990</v>
      </c>
      <c r="D128" s="26">
        <v>1991</v>
      </c>
      <c r="E128" s="26">
        <v>1992</v>
      </c>
      <c r="F128" s="26">
        <v>1993</v>
      </c>
      <c r="G128" s="26">
        <v>1994</v>
      </c>
      <c r="H128" s="26">
        <v>1995</v>
      </c>
      <c r="I128" s="26">
        <v>1996</v>
      </c>
      <c r="J128" s="26">
        <v>1997</v>
      </c>
      <c r="K128" s="26">
        <v>1998</v>
      </c>
      <c r="L128" s="26">
        <v>1999</v>
      </c>
      <c r="M128" s="26">
        <v>2000</v>
      </c>
      <c r="N128" s="26">
        <v>2001</v>
      </c>
      <c r="O128" s="26">
        <v>2002</v>
      </c>
      <c r="P128" s="26">
        <v>2003</v>
      </c>
      <c r="Q128" s="26">
        <v>2004</v>
      </c>
      <c r="R128" s="26">
        <v>2005</v>
      </c>
      <c r="S128" s="26">
        <v>2006</v>
      </c>
      <c r="T128" s="26">
        <v>2007</v>
      </c>
      <c r="U128" s="26">
        <v>2008</v>
      </c>
      <c r="V128" s="26">
        <v>2009</v>
      </c>
      <c r="W128" s="26">
        <v>2010</v>
      </c>
      <c r="X128" s="26">
        <v>2011</v>
      </c>
      <c r="Y128" s="26">
        <v>2012</v>
      </c>
      <c r="Z128" s="26">
        <v>2013</v>
      </c>
      <c r="AA128" s="26">
        <v>2014</v>
      </c>
      <c r="AB128" s="26">
        <v>2015</v>
      </c>
      <c r="AC128" s="26">
        <v>2016</v>
      </c>
      <c r="AD128" s="26">
        <v>2017</v>
      </c>
      <c r="AE128" s="26">
        <v>2018</v>
      </c>
      <c r="AF128" s="26">
        <v>2019</v>
      </c>
      <c r="AG128" s="23" t="s">
        <v>108</v>
      </c>
      <c r="AH128" s="23" t="s">
        <v>107</v>
      </c>
    </row>
    <row r="129" spans="1:34" ht="18" customHeight="1" x14ac:dyDescent="0.25">
      <c r="A129" s="25" t="s">
        <v>100</v>
      </c>
      <c r="B129" s="23" t="s">
        <v>134</v>
      </c>
      <c r="C129" s="24" t="s">
        <v>94</v>
      </c>
      <c r="D129" s="24" t="s">
        <v>94</v>
      </c>
      <c r="E129" s="24" t="s">
        <v>94</v>
      </c>
      <c r="F129" s="24" t="s">
        <v>94</v>
      </c>
      <c r="G129" s="24" t="s">
        <v>94</v>
      </c>
      <c r="H129" s="24" t="s">
        <v>94</v>
      </c>
      <c r="I129" s="24" t="s">
        <v>94</v>
      </c>
      <c r="J129" s="24" t="s">
        <v>94</v>
      </c>
      <c r="K129" s="24" t="s">
        <v>94</v>
      </c>
      <c r="L129" s="24" t="s">
        <v>94</v>
      </c>
      <c r="M129" s="24">
        <v>0.35370000000000001</v>
      </c>
      <c r="N129" s="24">
        <v>0.39500000000000002</v>
      </c>
      <c r="O129" s="24">
        <v>0.31859999999999999</v>
      </c>
      <c r="P129" s="24">
        <v>0.42599999999999999</v>
      </c>
      <c r="Q129" s="24">
        <v>0.38719999999999999</v>
      </c>
      <c r="R129" s="24">
        <v>0.44319999999999998</v>
      </c>
      <c r="S129" s="24">
        <v>0.55689999999999995</v>
      </c>
      <c r="T129" s="24">
        <v>0.85519999999999996</v>
      </c>
      <c r="U129" s="24">
        <v>0.8508</v>
      </c>
      <c r="V129" s="24">
        <v>0.69989999999999997</v>
      </c>
      <c r="W129" s="24">
        <v>0.80430000000000001</v>
      </c>
      <c r="X129" s="24">
        <v>0.39369999999999999</v>
      </c>
      <c r="Y129" s="24">
        <v>0.38340000000000002</v>
      </c>
      <c r="Z129" s="24">
        <v>0.37440000000000001</v>
      </c>
      <c r="AA129" s="24">
        <v>0.3649</v>
      </c>
      <c r="AB129" s="24">
        <v>0.35610000000000003</v>
      </c>
      <c r="AC129" s="24">
        <v>0.33979999999999999</v>
      </c>
      <c r="AD129" s="24">
        <v>0.37480000000000002</v>
      </c>
      <c r="AE129" s="24">
        <v>0.37659999999999999</v>
      </c>
      <c r="AF129" s="24" t="s">
        <v>94</v>
      </c>
      <c r="AG129" s="23" t="s">
        <v>122</v>
      </c>
    </row>
    <row r="130" spans="1:34" ht="18" customHeight="1" x14ac:dyDescent="0.25">
      <c r="A130" s="25" t="s">
        <v>96</v>
      </c>
      <c r="B130" s="23" t="s">
        <v>134</v>
      </c>
      <c r="C130" s="24" t="s">
        <v>94</v>
      </c>
      <c r="D130" s="24" t="s">
        <v>94</v>
      </c>
      <c r="E130" s="24" t="s">
        <v>94</v>
      </c>
      <c r="F130" s="24" t="s">
        <v>94</v>
      </c>
      <c r="G130" s="24" t="s">
        <v>94</v>
      </c>
      <c r="H130" s="24" t="s">
        <v>94</v>
      </c>
      <c r="I130" s="24" t="s">
        <v>94</v>
      </c>
      <c r="J130" s="24" t="s">
        <v>94</v>
      </c>
      <c r="K130" s="24" t="s">
        <v>94</v>
      </c>
      <c r="L130" s="24" t="s">
        <v>94</v>
      </c>
      <c r="M130" s="24">
        <v>0.58130000000000004</v>
      </c>
      <c r="N130" s="24">
        <v>0.7369</v>
      </c>
      <c r="O130" s="24">
        <v>0.50790000000000002</v>
      </c>
      <c r="P130" s="24">
        <v>0.60850000000000004</v>
      </c>
      <c r="Q130" s="24">
        <v>0.55979999999999996</v>
      </c>
      <c r="R130" s="24">
        <v>0.6038</v>
      </c>
      <c r="S130" s="24">
        <v>0.56269999999999998</v>
      </c>
      <c r="T130" s="24">
        <v>0.61309999999999998</v>
      </c>
      <c r="U130" s="24">
        <v>0.57840000000000003</v>
      </c>
      <c r="V130" s="24">
        <v>0.63070000000000004</v>
      </c>
      <c r="W130" s="24">
        <v>0.59719999999999995</v>
      </c>
      <c r="X130" s="24">
        <v>0.81920000000000004</v>
      </c>
      <c r="Y130" s="24">
        <v>0.84830000000000005</v>
      </c>
      <c r="Z130" s="24">
        <v>0.89019999999999999</v>
      </c>
      <c r="AA130" s="24">
        <v>0.76749999999999996</v>
      </c>
      <c r="AB130" s="24">
        <v>0.8427</v>
      </c>
      <c r="AC130" s="24">
        <v>0.8105</v>
      </c>
      <c r="AD130" s="24">
        <v>1.1339999999999999</v>
      </c>
      <c r="AE130" s="24">
        <v>1.1386000000000001</v>
      </c>
      <c r="AF130" s="24" t="s">
        <v>94</v>
      </c>
      <c r="AG130" s="23" t="s">
        <v>122</v>
      </c>
    </row>
    <row r="131" spans="1:34" ht="18" customHeight="1" x14ac:dyDescent="0.25">
      <c r="A131" s="25" t="s">
        <v>106</v>
      </c>
      <c r="B131" s="23" t="s">
        <v>134</v>
      </c>
      <c r="C131" s="24" t="s">
        <v>94</v>
      </c>
      <c r="D131" s="24" t="s">
        <v>94</v>
      </c>
      <c r="E131" s="24" t="s">
        <v>94</v>
      </c>
      <c r="F131" s="24" t="s">
        <v>94</v>
      </c>
      <c r="G131" s="24" t="s">
        <v>94</v>
      </c>
      <c r="H131" s="24" t="s">
        <v>94</v>
      </c>
      <c r="I131" s="24" t="s">
        <v>94</v>
      </c>
      <c r="J131" s="24" t="s">
        <v>94</v>
      </c>
      <c r="K131" s="24" t="s">
        <v>94</v>
      </c>
      <c r="L131" s="24" t="s">
        <v>94</v>
      </c>
      <c r="M131" s="24">
        <v>0.24809999999999999</v>
      </c>
      <c r="N131" s="24">
        <v>0.2913</v>
      </c>
      <c r="O131" s="24">
        <v>0.23280000000000001</v>
      </c>
      <c r="P131" s="24">
        <v>0.20430000000000001</v>
      </c>
      <c r="Q131" s="24">
        <v>0.20119999999999999</v>
      </c>
      <c r="R131" s="24">
        <v>0.2107</v>
      </c>
      <c r="S131" s="24">
        <v>0.19800000000000001</v>
      </c>
      <c r="T131" s="24">
        <v>0.1993</v>
      </c>
      <c r="U131" s="24">
        <v>0.19020000000000001</v>
      </c>
      <c r="V131" s="24">
        <v>0.18720000000000001</v>
      </c>
      <c r="W131" s="24">
        <v>0.1767</v>
      </c>
      <c r="X131" s="24">
        <v>0.18099999999999999</v>
      </c>
      <c r="Y131" s="24">
        <v>0.1782</v>
      </c>
      <c r="Z131" s="24">
        <v>0.17899999999999999</v>
      </c>
      <c r="AA131" s="24">
        <v>0.18149999999999999</v>
      </c>
      <c r="AB131" s="24">
        <v>0.18709999999999999</v>
      </c>
      <c r="AC131" s="24">
        <v>0.17100000000000001</v>
      </c>
      <c r="AD131" s="24">
        <v>0.19439999999999999</v>
      </c>
      <c r="AE131" s="24">
        <v>0.1953</v>
      </c>
      <c r="AF131" s="24" t="s">
        <v>94</v>
      </c>
      <c r="AG131" s="23" t="s">
        <v>122</v>
      </c>
    </row>
    <row r="132" spans="1:34" ht="18" customHeight="1" x14ac:dyDescent="0.25">
      <c r="A132" s="25" t="s">
        <v>98</v>
      </c>
      <c r="B132" s="23" t="s">
        <v>134</v>
      </c>
      <c r="C132" s="24" t="s">
        <v>94</v>
      </c>
      <c r="D132" s="24" t="s">
        <v>94</v>
      </c>
      <c r="E132" s="24" t="s">
        <v>94</v>
      </c>
      <c r="F132" s="24" t="s">
        <v>94</v>
      </c>
      <c r="G132" s="24" t="s">
        <v>94</v>
      </c>
      <c r="H132" s="24" t="s">
        <v>94</v>
      </c>
      <c r="I132" s="24" t="s">
        <v>94</v>
      </c>
      <c r="J132" s="24" t="s">
        <v>94</v>
      </c>
      <c r="K132" s="24" t="s">
        <v>94</v>
      </c>
      <c r="L132" s="24" t="s">
        <v>94</v>
      </c>
      <c r="M132" s="24">
        <v>0.1168</v>
      </c>
      <c r="N132" s="24">
        <v>0.14530000000000001</v>
      </c>
      <c r="O132" s="24">
        <v>0.1229</v>
      </c>
      <c r="P132" s="24">
        <v>0.1153</v>
      </c>
      <c r="Q132" s="24">
        <v>0.10539999999999999</v>
      </c>
      <c r="R132" s="24">
        <v>0.1268</v>
      </c>
      <c r="S132" s="24">
        <v>0.11650000000000001</v>
      </c>
      <c r="T132" s="24">
        <v>0.11459999999999999</v>
      </c>
      <c r="U132" s="24">
        <v>0.1169</v>
      </c>
      <c r="V132" s="24">
        <v>0.1138</v>
      </c>
      <c r="W132" s="24">
        <v>0.1096</v>
      </c>
      <c r="X132" s="24">
        <v>0.17560000000000001</v>
      </c>
      <c r="Y132" s="24">
        <v>0.2001</v>
      </c>
      <c r="Z132" s="24">
        <v>0.20680000000000001</v>
      </c>
      <c r="AA132" s="24">
        <v>0.20910000000000001</v>
      </c>
      <c r="AB132" s="24">
        <v>0.17530000000000001</v>
      </c>
      <c r="AC132" s="24">
        <v>0.15820000000000001</v>
      </c>
      <c r="AD132" s="24">
        <v>0.1704</v>
      </c>
      <c r="AE132" s="24">
        <v>0.17119999999999999</v>
      </c>
      <c r="AF132" s="24" t="s">
        <v>94</v>
      </c>
      <c r="AG132" s="23" t="s">
        <v>122</v>
      </c>
    </row>
    <row r="133" spans="1:34" ht="18" customHeight="1" x14ac:dyDescent="0.25">
      <c r="A133" s="25" t="s">
        <v>104</v>
      </c>
      <c r="B133" s="23" t="s">
        <v>134</v>
      </c>
      <c r="C133" s="24" t="s">
        <v>94</v>
      </c>
      <c r="D133" s="24" t="s">
        <v>94</v>
      </c>
      <c r="E133" s="24" t="s">
        <v>94</v>
      </c>
      <c r="F133" s="24" t="s">
        <v>94</v>
      </c>
      <c r="G133" s="24" t="s">
        <v>94</v>
      </c>
      <c r="H133" s="24" t="s">
        <v>94</v>
      </c>
      <c r="I133" s="24" t="s">
        <v>94</v>
      </c>
      <c r="J133" s="24" t="s">
        <v>94</v>
      </c>
      <c r="K133" s="24" t="s">
        <v>94</v>
      </c>
      <c r="L133" s="24" t="s">
        <v>94</v>
      </c>
      <c r="M133" s="24">
        <v>0.1532</v>
      </c>
      <c r="N133" s="24">
        <v>0.17829999999999999</v>
      </c>
      <c r="O133" s="24">
        <v>0.17319999999999999</v>
      </c>
      <c r="P133" s="24">
        <v>0.1552</v>
      </c>
      <c r="Q133" s="24">
        <v>0.14710000000000001</v>
      </c>
      <c r="R133" s="24">
        <v>0.16930000000000001</v>
      </c>
      <c r="S133" s="24">
        <v>0.15890000000000001</v>
      </c>
      <c r="T133" s="24">
        <v>0.15609999999999999</v>
      </c>
      <c r="U133" s="24">
        <v>0.14960000000000001</v>
      </c>
      <c r="V133" s="24">
        <v>0.1348</v>
      </c>
      <c r="W133" s="24">
        <v>0.12920000000000001</v>
      </c>
      <c r="X133" s="24">
        <v>0.16</v>
      </c>
      <c r="Y133" s="24">
        <v>0.17380000000000001</v>
      </c>
      <c r="Z133" s="24">
        <v>0.17080000000000001</v>
      </c>
      <c r="AA133" s="24">
        <v>0.19139999999999999</v>
      </c>
      <c r="AB133" s="24">
        <v>0.13550000000000001</v>
      </c>
      <c r="AC133" s="24">
        <v>0.1285</v>
      </c>
      <c r="AD133" s="24">
        <v>0.15579999999999999</v>
      </c>
      <c r="AE133" s="24">
        <v>0.1565</v>
      </c>
      <c r="AF133" s="24" t="s">
        <v>94</v>
      </c>
      <c r="AG133" s="23" t="s">
        <v>122</v>
      </c>
    </row>
    <row r="134" spans="1:34" ht="18" customHeight="1" x14ac:dyDescent="0.25">
      <c r="A134" s="25" t="s">
        <v>102</v>
      </c>
      <c r="B134" s="23" t="s">
        <v>134</v>
      </c>
      <c r="C134" s="24" t="s">
        <v>94</v>
      </c>
      <c r="D134" s="24" t="s">
        <v>94</v>
      </c>
      <c r="E134" s="24" t="s">
        <v>94</v>
      </c>
      <c r="F134" s="24" t="s">
        <v>94</v>
      </c>
      <c r="G134" s="24" t="s">
        <v>94</v>
      </c>
      <c r="H134" s="24" t="s">
        <v>94</v>
      </c>
      <c r="I134" s="24" t="s">
        <v>94</v>
      </c>
      <c r="J134" s="24" t="s">
        <v>94</v>
      </c>
      <c r="K134" s="24" t="s">
        <v>94</v>
      </c>
      <c r="L134" s="24" t="s">
        <v>94</v>
      </c>
      <c r="M134" s="24">
        <v>2.9499999999999998E-2</v>
      </c>
      <c r="N134" s="24">
        <v>3.5400000000000001E-2</v>
      </c>
      <c r="O134" s="24">
        <v>2.98E-2</v>
      </c>
      <c r="P134" s="24">
        <v>3.2500000000000001E-2</v>
      </c>
      <c r="Q134" s="24">
        <v>3.0700000000000002E-2</v>
      </c>
      <c r="R134" s="24">
        <v>3.2500000000000001E-2</v>
      </c>
      <c r="S134" s="24">
        <v>3.04E-2</v>
      </c>
      <c r="T134" s="24">
        <v>3.2000000000000001E-2</v>
      </c>
      <c r="U134" s="24">
        <v>3.3799999999999997E-2</v>
      </c>
      <c r="V134" s="24">
        <v>3.5999999999999997E-2</v>
      </c>
      <c r="W134" s="24">
        <v>3.3799999999999997E-2</v>
      </c>
      <c r="X134" s="24">
        <v>3.8699999999999998E-2</v>
      </c>
      <c r="Y134" s="24">
        <v>4.8099999999999997E-2</v>
      </c>
      <c r="Z134" s="24">
        <v>4.7399999999999998E-2</v>
      </c>
      <c r="AA134" s="24">
        <v>6.4799999999999996E-2</v>
      </c>
      <c r="AB134" s="24">
        <v>6.4799999999999996E-2</v>
      </c>
      <c r="AC134" s="24">
        <v>5.7000000000000002E-2</v>
      </c>
      <c r="AD134" s="24">
        <v>6.59E-2</v>
      </c>
      <c r="AE134" s="24">
        <v>6.6199999999999995E-2</v>
      </c>
      <c r="AF134" s="24" t="s">
        <v>94</v>
      </c>
      <c r="AG134" s="23" t="s">
        <v>122</v>
      </c>
    </row>
    <row r="136" spans="1:34" ht="18" customHeight="1" x14ac:dyDescent="0.25">
      <c r="A136" s="23" t="s">
        <v>149</v>
      </c>
    </row>
    <row r="137" spans="1:34" ht="18" customHeight="1" x14ac:dyDescent="0.25">
      <c r="B137" s="23" t="s">
        <v>109</v>
      </c>
      <c r="C137" s="26">
        <v>1990</v>
      </c>
      <c r="D137" s="26">
        <v>1991</v>
      </c>
      <c r="E137" s="26">
        <v>1992</v>
      </c>
      <c r="F137" s="26">
        <v>1993</v>
      </c>
      <c r="G137" s="26">
        <v>1994</v>
      </c>
      <c r="H137" s="26">
        <v>1995</v>
      </c>
      <c r="I137" s="26">
        <v>1996</v>
      </c>
      <c r="J137" s="26">
        <v>1997</v>
      </c>
      <c r="K137" s="26">
        <v>1998</v>
      </c>
      <c r="L137" s="26">
        <v>1999</v>
      </c>
      <c r="M137" s="26">
        <v>2000</v>
      </c>
      <c r="N137" s="26">
        <v>2001</v>
      </c>
      <c r="O137" s="26">
        <v>2002</v>
      </c>
      <c r="P137" s="26">
        <v>2003</v>
      </c>
      <c r="Q137" s="26">
        <v>2004</v>
      </c>
      <c r="R137" s="26">
        <v>2005</v>
      </c>
      <c r="S137" s="26">
        <v>2006</v>
      </c>
      <c r="T137" s="26">
        <v>2007</v>
      </c>
      <c r="U137" s="26">
        <v>2008</v>
      </c>
      <c r="V137" s="26">
        <v>2009</v>
      </c>
      <c r="W137" s="26">
        <v>2010</v>
      </c>
      <c r="X137" s="26">
        <v>2011</v>
      </c>
      <c r="Y137" s="26">
        <v>2012</v>
      </c>
      <c r="Z137" s="26">
        <v>2013</v>
      </c>
      <c r="AA137" s="26">
        <v>2014</v>
      </c>
      <c r="AB137" s="26">
        <v>2015</v>
      </c>
      <c r="AC137" s="26">
        <v>2016</v>
      </c>
      <c r="AD137" s="26">
        <v>2017</v>
      </c>
      <c r="AE137" s="26">
        <v>2018</v>
      </c>
      <c r="AF137" s="26">
        <v>2019</v>
      </c>
      <c r="AG137" s="23" t="s">
        <v>108</v>
      </c>
      <c r="AH137" s="23" t="s">
        <v>107</v>
      </c>
    </row>
    <row r="138" spans="1:34" ht="18" customHeight="1" x14ac:dyDescent="0.25">
      <c r="A138" s="25" t="s">
        <v>100</v>
      </c>
      <c r="C138" s="24" t="s">
        <v>94</v>
      </c>
      <c r="D138" s="24" t="s">
        <v>94</v>
      </c>
      <c r="E138" s="24" t="s">
        <v>94</v>
      </c>
      <c r="F138" s="24" t="s">
        <v>94</v>
      </c>
      <c r="G138" s="24" t="s">
        <v>94</v>
      </c>
      <c r="H138" s="24" t="s">
        <v>94</v>
      </c>
      <c r="I138" s="24" t="s">
        <v>94</v>
      </c>
      <c r="J138" s="24" t="s">
        <v>94</v>
      </c>
      <c r="K138" s="24" t="s">
        <v>94</v>
      </c>
      <c r="L138" s="24" t="s">
        <v>94</v>
      </c>
      <c r="M138" s="24" t="s">
        <v>94</v>
      </c>
      <c r="N138" s="24" t="s">
        <v>94</v>
      </c>
      <c r="O138" s="24" t="s">
        <v>94</v>
      </c>
      <c r="P138" s="24" t="s">
        <v>94</v>
      </c>
      <c r="Q138" s="24" t="s">
        <v>94</v>
      </c>
      <c r="R138" s="24" t="s">
        <v>94</v>
      </c>
      <c r="S138" s="24" t="s">
        <v>94</v>
      </c>
      <c r="T138" s="24" t="s">
        <v>94</v>
      </c>
      <c r="U138" s="24" t="s">
        <v>94</v>
      </c>
      <c r="V138" s="24" t="s">
        <v>94</v>
      </c>
      <c r="W138" s="24" t="s">
        <v>94</v>
      </c>
      <c r="X138" s="24" t="s">
        <v>94</v>
      </c>
      <c r="Y138" s="24" t="s">
        <v>94</v>
      </c>
      <c r="Z138" s="24" t="s">
        <v>94</v>
      </c>
      <c r="AA138" s="24" t="s">
        <v>94</v>
      </c>
      <c r="AB138" s="24" t="s">
        <v>94</v>
      </c>
      <c r="AC138" s="24" t="s">
        <v>94</v>
      </c>
      <c r="AD138" s="24" t="s">
        <v>94</v>
      </c>
      <c r="AE138" s="24" t="s">
        <v>94</v>
      </c>
      <c r="AF138" s="24" t="s">
        <v>94</v>
      </c>
    </row>
    <row r="139" spans="1:34" ht="18" customHeight="1" x14ac:dyDescent="0.25">
      <c r="A139" s="25" t="s">
        <v>96</v>
      </c>
      <c r="C139" s="24" t="s">
        <v>94</v>
      </c>
      <c r="D139" s="24" t="s">
        <v>94</v>
      </c>
      <c r="E139" s="24" t="s">
        <v>94</v>
      </c>
      <c r="F139" s="24" t="s">
        <v>94</v>
      </c>
      <c r="G139" s="24" t="s">
        <v>94</v>
      </c>
      <c r="H139" s="24" t="s">
        <v>94</v>
      </c>
      <c r="I139" s="24" t="s">
        <v>94</v>
      </c>
      <c r="J139" s="24" t="s">
        <v>94</v>
      </c>
      <c r="K139" s="24" t="s">
        <v>94</v>
      </c>
      <c r="L139" s="24" t="s">
        <v>94</v>
      </c>
      <c r="M139" s="24" t="s">
        <v>94</v>
      </c>
      <c r="N139" s="24" t="s">
        <v>94</v>
      </c>
      <c r="O139" s="24" t="s">
        <v>94</v>
      </c>
      <c r="P139" s="24" t="s">
        <v>94</v>
      </c>
      <c r="Q139" s="24" t="s">
        <v>94</v>
      </c>
      <c r="R139" s="24" t="s">
        <v>94</v>
      </c>
      <c r="S139" s="24" t="s">
        <v>94</v>
      </c>
      <c r="T139" s="24" t="s">
        <v>94</v>
      </c>
      <c r="U139" s="24" t="s">
        <v>94</v>
      </c>
      <c r="V139" s="24" t="s">
        <v>94</v>
      </c>
      <c r="W139" s="24" t="s">
        <v>94</v>
      </c>
      <c r="X139" s="24" t="s">
        <v>94</v>
      </c>
      <c r="Y139" s="24" t="s">
        <v>94</v>
      </c>
      <c r="Z139" s="24" t="s">
        <v>94</v>
      </c>
      <c r="AA139" s="24" t="s">
        <v>94</v>
      </c>
      <c r="AB139" s="24" t="s">
        <v>94</v>
      </c>
      <c r="AC139" s="24" t="s">
        <v>94</v>
      </c>
      <c r="AD139" s="24" t="s">
        <v>94</v>
      </c>
      <c r="AE139" s="24" t="s">
        <v>94</v>
      </c>
      <c r="AF139" s="24" t="s">
        <v>94</v>
      </c>
    </row>
    <row r="140" spans="1:34" ht="18" customHeight="1" x14ac:dyDescent="0.25">
      <c r="A140" s="25" t="s">
        <v>106</v>
      </c>
      <c r="C140" s="24" t="s">
        <v>94</v>
      </c>
      <c r="D140" s="24" t="s">
        <v>94</v>
      </c>
      <c r="E140" s="24" t="s">
        <v>94</v>
      </c>
      <c r="F140" s="24" t="s">
        <v>94</v>
      </c>
      <c r="G140" s="24" t="s">
        <v>94</v>
      </c>
      <c r="H140" s="24" t="s">
        <v>94</v>
      </c>
      <c r="I140" s="24" t="s">
        <v>94</v>
      </c>
      <c r="J140" s="24" t="s">
        <v>94</v>
      </c>
      <c r="K140" s="24" t="s">
        <v>94</v>
      </c>
      <c r="L140" s="24" t="s">
        <v>94</v>
      </c>
      <c r="M140" s="24" t="s">
        <v>94</v>
      </c>
      <c r="N140" s="24" t="s">
        <v>94</v>
      </c>
      <c r="O140" s="24" t="s">
        <v>94</v>
      </c>
      <c r="P140" s="24" t="s">
        <v>94</v>
      </c>
      <c r="Q140" s="24" t="s">
        <v>94</v>
      </c>
      <c r="R140" s="24" t="s">
        <v>94</v>
      </c>
      <c r="S140" s="24" t="s">
        <v>94</v>
      </c>
      <c r="T140" s="24" t="s">
        <v>94</v>
      </c>
      <c r="U140" s="24" t="s">
        <v>94</v>
      </c>
      <c r="V140" s="24" t="s">
        <v>94</v>
      </c>
      <c r="W140" s="24" t="s">
        <v>94</v>
      </c>
      <c r="X140" s="24" t="s">
        <v>94</v>
      </c>
      <c r="Y140" s="24" t="s">
        <v>94</v>
      </c>
      <c r="Z140" s="24" t="s">
        <v>94</v>
      </c>
      <c r="AA140" s="24" t="s">
        <v>94</v>
      </c>
      <c r="AB140" s="24" t="s">
        <v>94</v>
      </c>
      <c r="AC140" s="24" t="s">
        <v>94</v>
      </c>
      <c r="AD140" s="24" t="s">
        <v>94</v>
      </c>
      <c r="AE140" s="24" t="s">
        <v>94</v>
      </c>
      <c r="AF140" s="24" t="s">
        <v>94</v>
      </c>
    </row>
    <row r="141" spans="1:34" ht="18" customHeight="1" x14ac:dyDescent="0.25">
      <c r="A141" s="25" t="s">
        <v>98</v>
      </c>
      <c r="C141" s="24" t="s">
        <v>94</v>
      </c>
      <c r="D141" s="24" t="s">
        <v>94</v>
      </c>
      <c r="E141" s="24" t="s">
        <v>94</v>
      </c>
      <c r="F141" s="24" t="s">
        <v>94</v>
      </c>
      <c r="G141" s="24" t="s">
        <v>94</v>
      </c>
      <c r="H141" s="24" t="s">
        <v>94</v>
      </c>
      <c r="I141" s="24" t="s">
        <v>94</v>
      </c>
      <c r="J141" s="24" t="s">
        <v>94</v>
      </c>
      <c r="K141" s="24" t="s">
        <v>94</v>
      </c>
      <c r="L141" s="24" t="s">
        <v>94</v>
      </c>
      <c r="M141" s="24" t="s">
        <v>94</v>
      </c>
      <c r="N141" s="24" t="s">
        <v>94</v>
      </c>
      <c r="O141" s="24" t="s">
        <v>94</v>
      </c>
      <c r="P141" s="24" t="s">
        <v>94</v>
      </c>
      <c r="Q141" s="24" t="s">
        <v>94</v>
      </c>
      <c r="R141" s="24" t="s">
        <v>94</v>
      </c>
      <c r="S141" s="24" t="s">
        <v>94</v>
      </c>
      <c r="T141" s="24" t="s">
        <v>94</v>
      </c>
      <c r="U141" s="24" t="s">
        <v>94</v>
      </c>
      <c r="V141" s="24" t="s">
        <v>94</v>
      </c>
      <c r="W141" s="24" t="s">
        <v>94</v>
      </c>
      <c r="X141" s="24" t="s">
        <v>94</v>
      </c>
      <c r="Y141" s="24" t="s">
        <v>94</v>
      </c>
      <c r="Z141" s="24" t="s">
        <v>94</v>
      </c>
      <c r="AA141" s="24" t="s">
        <v>94</v>
      </c>
      <c r="AB141" s="24" t="s">
        <v>94</v>
      </c>
      <c r="AC141" s="24" t="s">
        <v>94</v>
      </c>
      <c r="AD141" s="24" t="s">
        <v>94</v>
      </c>
      <c r="AE141" s="24" t="s">
        <v>94</v>
      </c>
      <c r="AF141" s="24" t="s">
        <v>94</v>
      </c>
    </row>
    <row r="142" spans="1:34" ht="18" customHeight="1" x14ac:dyDescent="0.25">
      <c r="A142" s="25" t="s">
        <v>104</v>
      </c>
      <c r="C142" s="24" t="s">
        <v>94</v>
      </c>
      <c r="D142" s="24" t="s">
        <v>94</v>
      </c>
      <c r="E142" s="24" t="s">
        <v>94</v>
      </c>
      <c r="F142" s="24" t="s">
        <v>94</v>
      </c>
      <c r="G142" s="24" t="s">
        <v>94</v>
      </c>
      <c r="H142" s="24" t="s">
        <v>94</v>
      </c>
      <c r="I142" s="24" t="s">
        <v>94</v>
      </c>
      <c r="J142" s="24" t="s">
        <v>94</v>
      </c>
      <c r="K142" s="24" t="s">
        <v>94</v>
      </c>
      <c r="L142" s="24" t="s">
        <v>94</v>
      </c>
      <c r="M142" s="24" t="s">
        <v>94</v>
      </c>
      <c r="N142" s="24" t="s">
        <v>94</v>
      </c>
      <c r="O142" s="24" t="s">
        <v>94</v>
      </c>
      <c r="P142" s="24" t="s">
        <v>94</v>
      </c>
      <c r="Q142" s="24" t="s">
        <v>94</v>
      </c>
      <c r="R142" s="24" t="s">
        <v>94</v>
      </c>
      <c r="S142" s="24" t="s">
        <v>94</v>
      </c>
      <c r="T142" s="24" t="s">
        <v>94</v>
      </c>
      <c r="U142" s="24" t="s">
        <v>94</v>
      </c>
      <c r="V142" s="24" t="s">
        <v>94</v>
      </c>
      <c r="W142" s="24" t="s">
        <v>94</v>
      </c>
      <c r="X142" s="24" t="s">
        <v>94</v>
      </c>
      <c r="Y142" s="24" t="s">
        <v>94</v>
      </c>
      <c r="Z142" s="24" t="s">
        <v>94</v>
      </c>
      <c r="AA142" s="24" t="s">
        <v>94</v>
      </c>
      <c r="AB142" s="24" t="s">
        <v>94</v>
      </c>
      <c r="AC142" s="24" t="s">
        <v>94</v>
      </c>
      <c r="AD142" s="24" t="s">
        <v>94</v>
      </c>
      <c r="AE142" s="24" t="s">
        <v>94</v>
      </c>
      <c r="AF142" s="24" t="s">
        <v>94</v>
      </c>
    </row>
    <row r="143" spans="1:34" ht="18" customHeight="1" x14ac:dyDescent="0.25">
      <c r="A143" s="25" t="s">
        <v>102</v>
      </c>
      <c r="C143" s="24" t="s">
        <v>94</v>
      </c>
      <c r="D143" s="24" t="s">
        <v>94</v>
      </c>
      <c r="E143" s="24" t="s">
        <v>94</v>
      </c>
      <c r="F143" s="24" t="s">
        <v>94</v>
      </c>
      <c r="G143" s="24" t="s">
        <v>94</v>
      </c>
      <c r="H143" s="24" t="s">
        <v>94</v>
      </c>
      <c r="I143" s="24" t="s">
        <v>94</v>
      </c>
      <c r="J143" s="24" t="s">
        <v>94</v>
      </c>
      <c r="K143" s="24" t="s">
        <v>94</v>
      </c>
      <c r="L143" s="24" t="s">
        <v>94</v>
      </c>
      <c r="M143" s="24" t="s">
        <v>94</v>
      </c>
      <c r="N143" s="24" t="s">
        <v>94</v>
      </c>
      <c r="O143" s="24" t="s">
        <v>94</v>
      </c>
      <c r="P143" s="24" t="s">
        <v>94</v>
      </c>
      <c r="Q143" s="24" t="s">
        <v>94</v>
      </c>
      <c r="R143" s="24" t="s">
        <v>94</v>
      </c>
      <c r="S143" s="24" t="s">
        <v>94</v>
      </c>
      <c r="T143" s="24" t="s">
        <v>94</v>
      </c>
      <c r="U143" s="24" t="s">
        <v>94</v>
      </c>
      <c r="V143" s="24" t="s">
        <v>94</v>
      </c>
      <c r="W143" s="24" t="s">
        <v>94</v>
      </c>
      <c r="X143" s="24" t="s">
        <v>94</v>
      </c>
      <c r="Y143" s="24" t="s">
        <v>94</v>
      </c>
      <c r="Z143" s="24" t="s">
        <v>94</v>
      </c>
      <c r="AA143" s="24" t="s">
        <v>94</v>
      </c>
      <c r="AB143" s="24" t="s">
        <v>94</v>
      </c>
      <c r="AC143" s="24" t="s">
        <v>94</v>
      </c>
      <c r="AD143" s="24" t="s">
        <v>94</v>
      </c>
      <c r="AE143" s="24" t="s">
        <v>94</v>
      </c>
      <c r="AF143" s="24" t="s">
        <v>94</v>
      </c>
    </row>
    <row r="145" spans="1:34" ht="18" customHeight="1" x14ac:dyDescent="0.25">
      <c r="A145" s="23" t="s">
        <v>150</v>
      </c>
    </row>
    <row r="146" spans="1:34" ht="18" customHeight="1" x14ac:dyDescent="0.25">
      <c r="B146" s="23" t="s">
        <v>109</v>
      </c>
      <c r="C146" s="26">
        <v>1990</v>
      </c>
      <c r="D146" s="26">
        <v>1991</v>
      </c>
      <c r="E146" s="26">
        <v>1992</v>
      </c>
      <c r="F146" s="26">
        <v>1993</v>
      </c>
      <c r="G146" s="26">
        <v>1994</v>
      </c>
      <c r="H146" s="26">
        <v>1995</v>
      </c>
      <c r="I146" s="26">
        <v>1996</v>
      </c>
      <c r="J146" s="26">
        <v>1997</v>
      </c>
      <c r="K146" s="26">
        <v>1998</v>
      </c>
      <c r="L146" s="26">
        <v>1999</v>
      </c>
      <c r="M146" s="26">
        <v>2000</v>
      </c>
      <c r="N146" s="26">
        <v>2001</v>
      </c>
      <c r="O146" s="26">
        <v>2002</v>
      </c>
      <c r="P146" s="26">
        <v>2003</v>
      </c>
      <c r="Q146" s="26">
        <v>2004</v>
      </c>
      <c r="R146" s="26">
        <v>2005</v>
      </c>
      <c r="S146" s="26">
        <v>2006</v>
      </c>
      <c r="T146" s="26">
        <v>2007</v>
      </c>
      <c r="U146" s="26">
        <v>2008</v>
      </c>
      <c r="V146" s="26">
        <v>2009</v>
      </c>
      <c r="W146" s="26">
        <v>2010</v>
      </c>
      <c r="X146" s="26">
        <v>2011</v>
      </c>
      <c r="Y146" s="26">
        <v>2012</v>
      </c>
      <c r="Z146" s="26">
        <v>2013</v>
      </c>
      <c r="AA146" s="26">
        <v>2014</v>
      </c>
      <c r="AB146" s="26">
        <v>2015</v>
      </c>
      <c r="AC146" s="26">
        <v>2016</v>
      </c>
      <c r="AD146" s="26">
        <v>2017</v>
      </c>
      <c r="AE146" s="26">
        <v>2018</v>
      </c>
      <c r="AF146" s="26">
        <v>2019</v>
      </c>
      <c r="AG146" s="23" t="s">
        <v>108</v>
      </c>
      <c r="AH146" s="23" t="s">
        <v>107</v>
      </c>
    </row>
    <row r="147" spans="1:34" ht="18" customHeight="1" x14ac:dyDescent="0.25">
      <c r="A147" s="25" t="s">
        <v>100</v>
      </c>
      <c r="B147" s="23" t="s">
        <v>134</v>
      </c>
      <c r="C147" s="24">
        <v>4.3287000000000004</v>
      </c>
      <c r="D147" s="24">
        <v>4.5345000000000004</v>
      </c>
      <c r="E147" s="24">
        <v>4.6977000000000002</v>
      </c>
      <c r="F147" s="24">
        <v>4.8468</v>
      </c>
      <c r="G147" s="24">
        <v>4.8609999999999998</v>
      </c>
      <c r="H147" s="24">
        <v>4.8822999999999999</v>
      </c>
      <c r="I147" s="24">
        <v>5.2866999999999997</v>
      </c>
      <c r="J147" s="24">
        <v>5.7195999999999998</v>
      </c>
      <c r="K147" s="24">
        <v>6.1879999999999997</v>
      </c>
      <c r="L147" s="24">
        <v>6.4009</v>
      </c>
      <c r="M147" s="24">
        <v>6.8905000000000003</v>
      </c>
      <c r="N147" s="24">
        <v>7.2098000000000004</v>
      </c>
      <c r="O147" s="24">
        <v>7.2949999999999999</v>
      </c>
      <c r="P147" s="24">
        <v>7.6924000000000001</v>
      </c>
      <c r="Q147" s="24">
        <v>7.9265999999999996</v>
      </c>
      <c r="R147" s="24">
        <v>8.1323000000000008</v>
      </c>
      <c r="S147" s="24">
        <v>8.3735999999999997</v>
      </c>
      <c r="T147" s="24">
        <v>8.5793999999999997</v>
      </c>
      <c r="U147" s="24">
        <v>8.6646000000000001</v>
      </c>
      <c r="V147" s="24">
        <v>8.8348999999999993</v>
      </c>
      <c r="W147" s="24">
        <v>8.8987999999999996</v>
      </c>
      <c r="X147" s="24">
        <v>8.8503000000000007</v>
      </c>
      <c r="Y147" s="24">
        <v>8.6016999999999992</v>
      </c>
      <c r="Z147" s="24">
        <v>8.7159999999999993</v>
      </c>
      <c r="AA147" s="24">
        <v>8.4155999999999995</v>
      </c>
      <c r="AB147" s="24">
        <v>8.5365000000000002</v>
      </c>
      <c r="AC147" s="24">
        <v>8.3416999999999994</v>
      </c>
      <c r="AD147" s="24">
        <v>8.4176000000000002</v>
      </c>
      <c r="AE147" s="24">
        <v>8.3041999999999998</v>
      </c>
      <c r="AF147" s="24" t="s">
        <v>94</v>
      </c>
      <c r="AG147" s="23" t="s">
        <v>120</v>
      </c>
      <c r="AH147" s="23" t="s">
        <v>121</v>
      </c>
    </row>
    <row r="148" spans="1:34" ht="18" customHeight="1" x14ac:dyDescent="0.25">
      <c r="A148" s="25" t="s">
        <v>96</v>
      </c>
      <c r="B148" s="23" t="s">
        <v>134</v>
      </c>
      <c r="C148" s="24">
        <v>6.1417999999999999</v>
      </c>
      <c r="D148" s="24">
        <v>6.4337999999999997</v>
      </c>
      <c r="E148" s="24">
        <v>6.6653000000000002</v>
      </c>
      <c r="F148" s="24">
        <v>6.8768000000000002</v>
      </c>
      <c r="G148" s="24">
        <v>6.8968999999999996</v>
      </c>
      <c r="H148" s="24">
        <v>6.9271000000000003</v>
      </c>
      <c r="I148" s="24">
        <v>7.5010000000000003</v>
      </c>
      <c r="J148" s="24">
        <v>8.1151999999999997</v>
      </c>
      <c r="K148" s="24">
        <v>8.7797000000000001</v>
      </c>
      <c r="L148" s="24">
        <v>9.0817999999999994</v>
      </c>
      <c r="M148" s="24">
        <v>9.7765000000000004</v>
      </c>
      <c r="N148" s="24">
        <v>10.2296</v>
      </c>
      <c r="O148" s="24">
        <v>10.3504</v>
      </c>
      <c r="P148" s="24">
        <v>10.914199999999999</v>
      </c>
      <c r="Q148" s="24">
        <v>11.246499999999999</v>
      </c>
      <c r="R148" s="24">
        <v>11.538500000000001</v>
      </c>
      <c r="S148" s="24">
        <v>11.880800000000001</v>
      </c>
      <c r="T148" s="24">
        <v>12.172800000000001</v>
      </c>
      <c r="U148" s="24">
        <v>12.2936</v>
      </c>
      <c r="V148" s="24">
        <v>12.535299999999999</v>
      </c>
      <c r="W148" s="24">
        <v>12.6259</v>
      </c>
      <c r="X148" s="24">
        <v>12.3927</v>
      </c>
      <c r="Y148" s="24">
        <v>11.8826</v>
      </c>
      <c r="Z148" s="24">
        <v>11.8782</v>
      </c>
      <c r="AA148" s="24">
        <v>11.630800000000001</v>
      </c>
      <c r="AB148" s="24">
        <v>11.7118</v>
      </c>
      <c r="AC148" s="24">
        <v>11.9535</v>
      </c>
      <c r="AD148" s="24">
        <v>12.507999999999999</v>
      </c>
      <c r="AE148" s="24">
        <v>13.2028</v>
      </c>
      <c r="AF148" s="24" t="s">
        <v>94</v>
      </c>
      <c r="AG148" s="23" t="s">
        <v>120</v>
      </c>
      <c r="AH148" s="23" t="s">
        <v>121</v>
      </c>
    </row>
    <row r="149" spans="1:34" ht="18" customHeight="1" x14ac:dyDescent="0.25">
      <c r="A149" s="25" t="s">
        <v>106</v>
      </c>
      <c r="B149" s="23" t="s">
        <v>134</v>
      </c>
      <c r="C149" s="24">
        <v>1.3501000000000001</v>
      </c>
      <c r="D149" s="24">
        <v>1.4142999999999999</v>
      </c>
      <c r="E149" s="24">
        <v>1.4652000000000001</v>
      </c>
      <c r="F149" s="24">
        <v>1.5116000000000001</v>
      </c>
      <c r="G149" s="24">
        <v>1.5161</v>
      </c>
      <c r="H149" s="24">
        <v>1.5226999999999999</v>
      </c>
      <c r="I149" s="24">
        <v>1.6488</v>
      </c>
      <c r="J149" s="24">
        <v>1.7839</v>
      </c>
      <c r="K149" s="24">
        <v>1.9298999999999999</v>
      </c>
      <c r="L149" s="24">
        <v>1.9963</v>
      </c>
      <c r="M149" s="24">
        <v>2.149</v>
      </c>
      <c r="N149" s="24">
        <v>2.2486000000000002</v>
      </c>
      <c r="O149" s="24">
        <v>2.2751999999999999</v>
      </c>
      <c r="P149" s="24">
        <v>2.3990999999999998</v>
      </c>
      <c r="Q149" s="24">
        <v>2.4722</v>
      </c>
      <c r="R149" s="24">
        <v>2.5364</v>
      </c>
      <c r="S149" s="24">
        <v>2.6116000000000001</v>
      </c>
      <c r="T149" s="24">
        <v>2.6758000000000002</v>
      </c>
      <c r="U149" s="24">
        <v>2.7023000000000001</v>
      </c>
      <c r="V149" s="24">
        <v>2.7555000000000001</v>
      </c>
      <c r="W149" s="24">
        <v>2.7753999999999999</v>
      </c>
      <c r="X149" s="24">
        <v>2.8052999999999999</v>
      </c>
      <c r="Y149" s="24">
        <v>2.8765000000000001</v>
      </c>
      <c r="Z149" s="24">
        <v>2.9500999999999999</v>
      </c>
      <c r="AA149" s="24">
        <v>2.9262000000000001</v>
      </c>
      <c r="AB149" s="24">
        <v>3.0003000000000002</v>
      </c>
      <c r="AC149" s="24">
        <v>3.0148999999999999</v>
      </c>
      <c r="AD149" s="24">
        <v>2.9817</v>
      </c>
      <c r="AE149" s="24">
        <v>3.0718999999999999</v>
      </c>
      <c r="AF149" s="24" t="s">
        <v>94</v>
      </c>
      <c r="AG149" s="23" t="s">
        <v>120</v>
      </c>
      <c r="AH149" s="23" t="s">
        <v>121</v>
      </c>
    </row>
    <row r="150" spans="1:34" ht="18" customHeight="1" x14ac:dyDescent="0.25">
      <c r="A150" s="25" t="s">
        <v>98</v>
      </c>
      <c r="B150" s="23" t="s">
        <v>134</v>
      </c>
      <c r="C150" s="24">
        <v>1.8897999999999999</v>
      </c>
      <c r="D150" s="24">
        <v>1.9797</v>
      </c>
      <c r="E150" s="24">
        <v>2.0508999999999999</v>
      </c>
      <c r="F150" s="24">
        <v>2.1160000000000001</v>
      </c>
      <c r="G150" s="24">
        <v>2.1221999999999999</v>
      </c>
      <c r="H150" s="24">
        <v>2.1315</v>
      </c>
      <c r="I150" s="24">
        <v>2.3081</v>
      </c>
      <c r="J150" s="24">
        <v>2.4969999999999999</v>
      </c>
      <c r="K150" s="24">
        <v>2.7014999999999998</v>
      </c>
      <c r="L150" s="24">
        <v>2.7945000000000002</v>
      </c>
      <c r="M150" s="24">
        <v>3.0082</v>
      </c>
      <c r="N150" s="24">
        <v>3.1476000000000002</v>
      </c>
      <c r="O150" s="24">
        <v>3.1848000000000001</v>
      </c>
      <c r="P150" s="24">
        <v>3.3582999999999998</v>
      </c>
      <c r="Q150" s="24">
        <v>3.4605000000000001</v>
      </c>
      <c r="R150" s="24">
        <v>3.5503999999999998</v>
      </c>
      <c r="S150" s="24">
        <v>3.6556999999999999</v>
      </c>
      <c r="T150" s="24">
        <v>3.7454999999999998</v>
      </c>
      <c r="U150" s="24">
        <v>3.7827000000000002</v>
      </c>
      <c r="V150" s="24">
        <v>3.8571</v>
      </c>
      <c r="W150" s="24">
        <v>3.8849999999999998</v>
      </c>
      <c r="X150" s="24">
        <v>3.8471000000000002</v>
      </c>
      <c r="Y150" s="24">
        <v>3.7761999999999998</v>
      </c>
      <c r="Z150" s="24">
        <v>3.4472</v>
      </c>
      <c r="AA150" s="24">
        <v>3.3774000000000002</v>
      </c>
      <c r="AB150" s="24">
        <v>3.5510999999999999</v>
      </c>
      <c r="AC150" s="24">
        <v>3.3210000000000002</v>
      </c>
      <c r="AD150" s="24">
        <v>3.3308</v>
      </c>
      <c r="AE150" s="24">
        <v>3.1642000000000001</v>
      </c>
      <c r="AF150" s="24" t="s">
        <v>94</v>
      </c>
      <c r="AG150" s="23" t="s">
        <v>120</v>
      </c>
      <c r="AH150" s="23" t="s">
        <v>121</v>
      </c>
    </row>
    <row r="151" spans="1:34" ht="18" customHeight="1" x14ac:dyDescent="0.25">
      <c r="A151" s="25" t="s">
        <v>104</v>
      </c>
      <c r="B151" s="23" t="s">
        <v>134</v>
      </c>
      <c r="C151" s="24">
        <v>1.4380999999999999</v>
      </c>
      <c r="D151" s="24">
        <v>1.5064</v>
      </c>
      <c r="E151" s="24">
        <v>1.5607</v>
      </c>
      <c r="F151" s="24">
        <v>1.6102000000000001</v>
      </c>
      <c r="G151" s="24">
        <v>1.6149</v>
      </c>
      <c r="H151" s="24">
        <v>1.6220000000000001</v>
      </c>
      <c r="I151" s="24">
        <v>1.7563</v>
      </c>
      <c r="J151" s="24">
        <v>1.9001999999999999</v>
      </c>
      <c r="K151" s="24">
        <v>2.0556999999999999</v>
      </c>
      <c r="L151" s="24">
        <v>2.1265000000000001</v>
      </c>
      <c r="M151" s="24">
        <v>2.2890999999999999</v>
      </c>
      <c r="N151" s="24">
        <v>2.3952</v>
      </c>
      <c r="O151" s="24">
        <v>2.4235000000000002</v>
      </c>
      <c r="P151" s="24">
        <v>2.5554999999999999</v>
      </c>
      <c r="Q151" s="24">
        <v>2.6333000000000002</v>
      </c>
      <c r="R151" s="24">
        <v>2.7017000000000002</v>
      </c>
      <c r="S151" s="24">
        <v>2.7818000000000001</v>
      </c>
      <c r="T151" s="24">
        <v>2.8502000000000001</v>
      </c>
      <c r="U151" s="24">
        <v>2.8784999999999998</v>
      </c>
      <c r="V151" s="24">
        <v>2.9350999999999998</v>
      </c>
      <c r="W151" s="24">
        <v>2.9563000000000001</v>
      </c>
      <c r="X151" s="24">
        <v>3.1377999999999999</v>
      </c>
      <c r="Y151" s="24">
        <v>3.2233999999999998</v>
      </c>
      <c r="Z151" s="24">
        <v>3.3628</v>
      </c>
      <c r="AA151" s="24">
        <v>3.2688999999999999</v>
      </c>
      <c r="AB151" s="24">
        <v>3.3319000000000001</v>
      </c>
      <c r="AC151" s="24">
        <v>3.2147999999999999</v>
      </c>
      <c r="AD151" s="24">
        <v>3.2242999999999999</v>
      </c>
      <c r="AE151" s="24">
        <v>3.2719</v>
      </c>
      <c r="AF151" s="24" t="s">
        <v>94</v>
      </c>
      <c r="AG151" s="23" t="s">
        <v>120</v>
      </c>
      <c r="AH151" s="23" t="s">
        <v>121</v>
      </c>
    </row>
    <row r="152" spans="1:34" ht="18" customHeight="1" x14ac:dyDescent="0.25">
      <c r="A152" s="25" t="s">
        <v>102</v>
      </c>
      <c r="B152" s="23" t="s">
        <v>134</v>
      </c>
      <c r="C152" s="24">
        <v>0.75839999999999996</v>
      </c>
      <c r="D152" s="24">
        <v>0.7944</v>
      </c>
      <c r="E152" s="24">
        <v>0.82299999999999995</v>
      </c>
      <c r="F152" s="24">
        <v>0.84909999999999997</v>
      </c>
      <c r="G152" s="24">
        <v>0.85160000000000002</v>
      </c>
      <c r="H152" s="24">
        <v>0.85529999999999995</v>
      </c>
      <c r="I152" s="24">
        <v>0.92620000000000002</v>
      </c>
      <c r="J152" s="24">
        <v>1.002</v>
      </c>
      <c r="K152" s="24">
        <v>1.0841000000000001</v>
      </c>
      <c r="L152" s="24">
        <v>1.1214</v>
      </c>
      <c r="M152" s="24">
        <v>1.2072000000000001</v>
      </c>
      <c r="N152" s="24">
        <v>1.2630999999999999</v>
      </c>
      <c r="O152" s="24">
        <v>1.278</v>
      </c>
      <c r="P152" s="24">
        <v>1.3475999999999999</v>
      </c>
      <c r="Q152" s="24">
        <v>1.3887</v>
      </c>
      <c r="R152" s="24">
        <v>1.4247000000000001</v>
      </c>
      <c r="S152" s="24">
        <v>1.4670000000000001</v>
      </c>
      <c r="T152" s="24">
        <v>1.5029999999999999</v>
      </c>
      <c r="U152" s="24">
        <v>1.518</v>
      </c>
      <c r="V152" s="24">
        <v>1.5478000000000001</v>
      </c>
      <c r="W152" s="24">
        <v>1.5589999999999999</v>
      </c>
      <c r="X152" s="24">
        <v>1.6107</v>
      </c>
      <c r="Y152" s="24">
        <v>1.5531999999999999</v>
      </c>
      <c r="Z152" s="24">
        <v>1.5969</v>
      </c>
      <c r="AA152" s="24">
        <v>1.5466</v>
      </c>
      <c r="AB152" s="24">
        <v>1.5285</v>
      </c>
      <c r="AC152" s="24">
        <v>1.5772999999999999</v>
      </c>
      <c r="AD152" s="24">
        <v>1.4682999999999999</v>
      </c>
      <c r="AE152" s="24">
        <v>1.4412</v>
      </c>
      <c r="AF152" s="24" t="s">
        <v>94</v>
      </c>
      <c r="AG152" s="23" t="s">
        <v>120</v>
      </c>
      <c r="AH152" s="23" t="s">
        <v>121</v>
      </c>
    </row>
    <row r="154" spans="1:34" ht="18" customHeight="1" x14ac:dyDescent="0.25">
      <c r="A154" s="23" t="s">
        <v>151</v>
      </c>
    </row>
    <row r="155" spans="1:34" ht="18" customHeight="1" x14ac:dyDescent="0.25">
      <c r="B155" s="23" t="s">
        <v>109</v>
      </c>
      <c r="C155" s="26">
        <v>1990</v>
      </c>
      <c r="D155" s="26">
        <v>1991</v>
      </c>
      <c r="E155" s="26">
        <v>1992</v>
      </c>
      <c r="F155" s="26">
        <v>1993</v>
      </c>
      <c r="G155" s="26">
        <v>1994</v>
      </c>
      <c r="H155" s="26">
        <v>1995</v>
      </c>
      <c r="I155" s="26">
        <v>1996</v>
      </c>
      <c r="J155" s="26">
        <v>1997</v>
      </c>
      <c r="K155" s="26">
        <v>1998</v>
      </c>
      <c r="L155" s="26">
        <v>1999</v>
      </c>
      <c r="M155" s="26">
        <v>2000</v>
      </c>
      <c r="N155" s="26">
        <v>2001</v>
      </c>
      <c r="O155" s="26">
        <v>2002</v>
      </c>
      <c r="P155" s="26">
        <v>2003</v>
      </c>
      <c r="Q155" s="26">
        <v>2004</v>
      </c>
      <c r="R155" s="26">
        <v>2005</v>
      </c>
      <c r="S155" s="26">
        <v>2006</v>
      </c>
      <c r="T155" s="26">
        <v>2007</v>
      </c>
      <c r="U155" s="26">
        <v>2008</v>
      </c>
      <c r="V155" s="26">
        <v>2009</v>
      </c>
      <c r="W155" s="26">
        <v>2010</v>
      </c>
      <c r="X155" s="26">
        <v>2011</v>
      </c>
      <c r="Y155" s="26">
        <v>2012</v>
      </c>
      <c r="Z155" s="26">
        <v>2013</v>
      </c>
      <c r="AA155" s="26">
        <v>2014</v>
      </c>
      <c r="AB155" s="26">
        <v>2015</v>
      </c>
      <c r="AC155" s="26">
        <v>2016</v>
      </c>
      <c r="AD155" s="26">
        <v>2017</v>
      </c>
      <c r="AE155" s="26">
        <v>2018</v>
      </c>
      <c r="AF155" s="26">
        <v>2019</v>
      </c>
      <c r="AG155" s="23" t="s">
        <v>108</v>
      </c>
      <c r="AH155" s="23" t="s">
        <v>107</v>
      </c>
    </row>
    <row r="156" spans="1:34" ht="18" customHeight="1" x14ac:dyDescent="0.25">
      <c r="A156" s="25" t="s">
        <v>100</v>
      </c>
      <c r="B156" s="23" t="s">
        <v>134</v>
      </c>
      <c r="C156" s="24" t="s">
        <v>94</v>
      </c>
      <c r="D156" s="24" t="s">
        <v>94</v>
      </c>
      <c r="E156" s="24" t="s">
        <v>94</v>
      </c>
      <c r="F156" s="24" t="s">
        <v>94</v>
      </c>
      <c r="G156" s="24" t="s">
        <v>94</v>
      </c>
      <c r="H156" s="24" t="s">
        <v>94</v>
      </c>
      <c r="I156" s="24" t="s">
        <v>94</v>
      </c>
      <c r="J156" s="24" t="s">
        <v>94</v>
      </c>
      <c r="K156" s="24" t="s">
        <v>94</v>
      </c>
      <c r="L156" s="24" t="s">
        <v>94</v>
      </c>
      <c r="M156" s="24" t="s">
        <v>94</v>
      </c>
      <c r="N156" s="24" t="s">
        <v>94</v>
      </c>
      <c r="O156" s="24" t="s">
        <v>94</v>
      </c>
      <c r="P156" s="24" t="s">
        <v>94</v>
      </c>
      <c r="Q156" s="24" t="s">
        <v>94</v>
      </c>
      <c r="R156" s="24" t="s">
        <v>94</v>
      </c>
      <c r="S156" s="24" t="s">
        <v>94</v>
      </c>
      <c r="T156" s="24" t="s">
        <v>94</v>
      </c>
      <c r="U156" s="24">
        <v>2.2151000000000001</v>
      </c>
      <c r="V156" s="24">
        <v>1.9127000000000001</v>
      </c>
      <c r="W156" s="24">
        <v>1.9582999999999999</v>
      </c>
      <c r="X156" s="24">
        <v>1.9388000000000001</v>
      </c>
      <c r="Y156" s="24">
        <v>1.9899</v>
      </c>
      <c r="Z156" s="24">
        <v>1.9897</v>
      </c>
      <c r="AA156" s="24">
        <v>2.0314999999999999</v>
      </c>
      <c r="AB156" s="24">
        <v>2.0344000000000002</v>
      </c>
      <c r="AC156" s="24">
        <v>1.9129</v>
      </c>
      <c r="AD156" s="24">
        <v>2.0245000000000002</v>
      </c>
      <c r="AE156" s="24">
        <v>2.0310999999999999</v>
      </c>
      <c r="AF156" s="24" t="s">
        <v>94</v>
      </c>
      <c r="AG156" s="23" t="s">
        <v>119</v>
      </c>
    </row>
    <row r="157" spans="1:34" ht="18" customHeight="1" x14ac:dyDescent="0.25">
      <c r="A157" s="25" t="s">
        <v>96</v>
      </c>
      <c r="B157" s="23" t="s">
        <v>134</v>
      </c>
      <c r="C157" s="24" t="s">
        <v>94</v>
      </c>
      <c r="D157" s="24" t="s">
        <v>94</v>
      </c>
      <c r="E157" s="24" t="s">
        <v>94</v>
      </c>
      <c r="F157" s="24" t="s">
        <v>94</v>
      </c>
      <c r="G157" s="24" t="s">
        <v>94</v>
      </c>
      <c r="H157" s="24" t="s">
        <v>94</v>
      </c>
      <c r="I157" s="24" t="s">
        <v>94</v>
      </c>
      <c r="J157" s="24" t="s">
        <v>94</v>
      </c>
      <c r="K157" s="24" t="s">
        <v>94</v>
      </c>
      <c r="L157" s="24" t="s">
        <v>94</v>
      </c>
      <c r="M157" s="24" t="s">
        <v>94</v>
      </c>
      <c r="N157" s="24" t="s">
        <v>94</v>
      </c>
      <c r="O157" s="24" t="s">
        <v>94</v>
      </c>
      <c r="P157" s="24" t="s">
        <v>94</v>
      </c>
      <c r="Q157" s="24" t="s">
        <v>94</v>
      </c>
      <c r="R157" s="24" t="s">
        <v>94</v>
      </c>
      <c r="S157" s="24" t="s">
        <v>94</v>
      </c>
      <c r="T157" s="24" t="s">
        <v>94</v>
      </c>
      <c r="U157" s="24">
        <v>4.3314000000000004</v>
      </c>
      <c r="V157" s="24">
        <v>3.7402000000000002</v>
      </c>
      <c r="W157" s="24">
        <v>3.8292999999999999</v>
      </c>
      <c r="X157" s="24">
        <v>3.7911999999999999</v>
      </c>
      <c r="Y157" s="24">
        <v>3.8910999999999998</v>
      </c>
      <c r="Z157" s="24">
        <v>3.8906999999999998</v>
      </c>
      <c r="AA157" s="24">
        <v>3.9725000000000001</v>
      </c>
      <c r="AB157" s="24">
        <v>3.9782000000000002</v>
      </c>
      <c r="AC157" s="24">
        <v>3.7406000000000001</v>
      </c>
      <c r="AD157" s="24">
        <v>3.9588999999999999</v>
      </c>
      <c r="AE157" s="24">
        <v>3.9716</v>
      </c>
      <c r="AF157" s="24" t="s">
        <v>94</v>
      </c>
      <c r="AG157" s="23" t="s">
        <v>119</v>
      </c>
    </row>
    <row r="158" spans="1:34" ht="18" customHeight="1" x14ac:dyDescent="0.25">
      <c r="A158" s="25" t="s">
        <v>106</v>
      </c>
      <c r="B158" s="23" t="s">
        <v>134</v>
      </c>
      <c r="C158" s="24" t="s">
        <v>94</v>
      </c>
      <c r="D158" s="24" t="s">
        <v>94</v>
      </c>
      <c r="E158" s="24" t="s">
        <v>94</v>
      </c>
      <c r="F158" s="24" t="s">
        <v>94</v>
      </c>
      <c r="G158" s="24" t="s">
        <v>94</v>
      </c>
      <c r="H158" s="24" t="s">
        <v>94</v>
      </c>
      <c r="I158" s="24" t="s">
        <v>94</v>
      </c>
      <c r="J158" s="24" t="s">
        <v>94</v>
      </c>
      <c r="K158" s="24" t="s">
        <v>94</v>
      </c>
      <c r="L158" s="24" t="s">
        <v>94</v>
      </c>
      <c r="M158" s="24" t="s">
        <v>94</v>
      </c>
      <c r="N158" s="24" t="s">
        <v>94</v>
      </c>
      <c r="O158" s="24" t="s">
        <v>94</v>
      </c>
      <c r="P158" s="24" t="s">
        <v>94</v>
      </c>
      <c r="Q158" s="24" t="s">
        <v>94</v>
      </c>
      <c r="R158" s="24" t="s">
        <v>94</v>
      </c>
      <c r="S158" s="24" t="s">
        <v>94</v>
      </c>
      <c r="T158" s="24" t="s">
        <v>94</v>
      </c>
      <c r="U158" s="24">
        <v>2.3586</v>
      </c>
      <c r="V158" s="24">
        <v>2.0367000000000002</v>
      </c>
      <c r="W158" s="24">
        <v>2.0851999999999999</v>
      </c>
      <c r="X158" s="24">
        <v>2.0644999999999998</v>
      </c>
      <c r="Y158" s="24">
        <v>2.1187999999999998</v>
      </c>
      <c r="Z158" s="24">
        <v>2.1185999999999998</v>
      </c>
      <c r="AA158" s="24">
        <v>2.1631999999999998</v>
      </c>
      <c r="AB158" s="24">
        <v>2.1663000000000001</v>
      </c>
      <c r="AC158" s="24">
        <v>2.0369000000000002</v>
      </c>
      <c r="AD158" s="24">
        <v>2.1558000000000002</v>
      </c>
      <c r="AE158" s="24">
        <v>2.1627000000000001</v>
      </c>
      <c r="AF158" s="24" t="s">
        <v>94</v>
      </c>
      <c r="AG158" s="23" t="s">
        <v>119</v>
      </c>
    </row>
    <row r="159" spans="1:34" ht="18" customHeight="1" x14ac:dyDescent="0.25">
      <c r="A159" s="25" t="s">
        <v>98</v>
      </c>
      <c r="B159" s="23" t="s">
        <v>134</v>
      </c>
      <c r="C159" s="24" t="s">
        <v>94</v>
      </c>
      <c r="D159" s="24" t="s">
        <v>94</v>
      </c>
      <c r="E159" s="24" t="s">
        <v>94</v>
      </c>
      <c r="F159" s="24" t="s">
        <v>94</v>
      </c>
      <c r="G159" s="24" t="s">
        <v>94</v>
      </c>
      <c r="H159" s="24" t="s">
        <v>94</v>
      </c>
      <c r="I159" s="24" t="s">
        <v>94</v>
      </c>
      <c r="J159" s="24" t="s">
        <v>94</v>
      </c>
      <c r="K159" s="24" t="s">
        <v>94</v>
      </c>
      <c r="L159" s="24" t="s">
        <v>94</v>
      </c>
      <c r="M159" s="24" t="s">
        <v>94</v>
      </c>
      <c r="N159" s="24" t="s">
        <v>94</v>
      </c>
      <c r="O159" s="24" t="s">
        <v>94</v>
      </c>
      <c r="P159" s="24" t="s">
        <v>94</v>
      </c>
      <c r="Q159" s="24" t="s">
        <v>94</v>
      </c>
      <c r="R159" s="24" t="s">
        <v>94</v>
      </c>
      <c r="S159" s="24" t="s">
        <v>94</v>
      </c>
      <c r="T159" s="24" t="s">
        <v>94</v>
      </c>
      <c r="U159" s="24">
        <v>1.0005999999999999</v>
      </c>
      <c r="V159" s="24">
        <v>0.86409999999999998</v>
      </c>
      <c r="W159" s="24">
        <v>0.88460000000000005</v>
      </c>
      <c r="X159" s="24">
        <v>0.87580000000000002</v>
      </c>
      <c r="Y159" s="24">
        <v>0.89890000000000003</v>
      </c>
      <c r="Z159" s="24">
        <v>0.89880000000000004</v>
      </c>
      <c r="AA159" s="24">
        <v>0.91769999999999996</v>
      </c>
      <c r="AB159" s="24">
        <v>0.91900000000000004</v>
      </c>
      <c r="AC159" s="24">
        <v>0.86419999999999997</v>
      </c>
      <c r="AD159" s="24">
        <v>0.91459999999999997</v>
      </c>
      <c r="AE159" s="24">
        <v>0.91749999999999998</v>
      </c>
      <c r="AF159" s="24" t="s">
        <v>94</v>
      </c>
      <c r="AG159" s="23" t="s">
        <v>119</v>
      </c>
    </row>
    <row r="160" spans="1:34" ht="18" customHeight="1" x14ac:dyDescent="0.25">
      <c r="A160" s="25" t="s">
        <v>104</v>
      </c>
      <c r="B160" s="23" t="s">
        <v>134</v>
      </c>
      <c r="C160" s="24" t="s">
        <v>94</v>
      </c>
      <c r="D160" s="24" t="s">
        <v>94</v>
      </c>
      <c r="E160" s="24" t="s">
        <v>94</v>
      </c>
      <c r="F160" s="24" t="s">
        <v>94</v>
      </c>
      <c r="G160" s="24" t="s">
        <v>94</v>
      </c>
      <c r="H160" s="24" t="s">
        <v>94</v>
      </c>
      <c r="I160" s="24" t="s">
        <v>94</v>
      </c>
      <c r="J160" s="24" t="s">
        <v>94</v>
      </c>
      <c r="K160" s="24" t="s">
        <v>94</v>
      </c>
      <c r="L160" s="24" t="s">
        <v>94</v>
      </c>
      <c r="M160" s="24" t="s">
        <v>94</v>
      </c>
      <c r="N160" s="24" t="s">
        <v>94</v>
      </c>
      <c r="O160" s="24" t="s">
        <v>94</v>
      </c>
      <c r="P160" s="24" t="s">
        <v>94</v>
      </c>
      <c r="Q160" s="24" t="s">
        <v>94</v>
      </c>
      <c r="R160" s="24" t="s">
        <v>94</v>
      </c>
      <c r="S160" s="24" t="s">
        <v>94</v>
      </c>
      <c r="T160" s="24" t="s">
        <v>94</v>
      </c>
      <c r="U160" s="24">
        <v>1.8252999999999999</v>
      </c>
      <c r="V160" s="24">
        <v>1.5762</v>
      </c>
      <c r="W160" s="24">
        <v>1.6136999999999999</v>
      </c>
      <c r="X160" s="24">
        <v>1.5976999999999999</v>
      </c>
      <c r="Y160" s="24">
        <v>1.6396999999999999</v>
      </c>
      <c r="Z160" s="24">
        <v>1.6395999999999999</v>
      </c>
      <c r="AA160" s="24">
        <v>1.6740999999999999</v>
      </c>
      <c r="AB160" s="24">
        <v>1.6765000000000001</v>
      </c>
      <c r="AC160" s="24">
        <v>1.5763</v>
      </c>
      <c r="AD160" s="24">
        <v>1.6682999999999999</v>
      </c>
      <c r="AE160" s="24">
        <v>1.6737</v>
      </c>
      <c r="AF160" s="24" t="s">
        <v>94</v>
      </c>
      <c r="AG160" s="23" t="s">
        <v>119</v>
      </c>
    </row>
    <row r="161" spans="1:34" ht="18" customHeight="1" x14ac:dyDescent="0.25">
      <c r="A161" s="25" t="s">
        <v>102</v>
      </c>
      <c r="B161" s="23" t="s">
        <v>134</v>
      </c>
      <c r="C161" s="24" t="s">
        <v>94</v>
      </c>
      <c r="D161" s="24" t="s">
        <v>94</v>
      </c>
      <c r="E161" s="24" t="s">
        <v>94</v>
      </c>
      <c r="F161" s="24" t="s">
        <v>94</v>
      </c>
      <c r="G161" s="24" t="s">
        <v>94</v>
      </c>
      <c r="H161" s="24" t="s">
        <v>94</v>
      </c>
      <c r="I161" s="24" t="s">
        <v>94</v>
      </c>
      <c r="J161" s="24" t="s">
        <v>94</v>
      </c>
      <c r="K161" s="24" t="s">
        <v>94</v>
      </c>
      <c r="L161" s="24" t="s">
        <v>94</v>
      </c>
      <c r="M161" s="24" t="s">
        <v>94</v>
      </c>
      <c r="N161" s="24" t="s">
        <v>94</v>
      </c>
      <c r="O161" s="24" t="s">
        <v>94</v>
      </c>
      <c r="P161" s="24" t="s">
        <v>94</v>
      </c>
      <c r="Q161" s="24" t="s">
        <v>94</v>
      </c>
      <c r="R161" s="24" t="s">
        <v>94</v>
      </c>
      <c r="S161" s="24" t="s">
        <v>94</v>
      </c>
      <c r="T161" s="24" t="s">
        <v>94</v>
      </c>
      <c r="U161" s="24">
        <v>0.51060000000000005</v>
      </c>
      <c r="V161" s="24">
        <v>0.44090000000000001</v>
      </c>
      <c r="W161" s="24">
        <v>0.45140000000000002</v>
      </c>
      <c r="X161" s="24">
        <v>0.44690000000000002</v>
      </c>
      <c r="Y161" s="24">
        <v>0.4587</v>
      </c>
      <c r="Z161" s="24">
        <v>0.45860000000000001</v>
      </c>
      <c r="AA161" s="24">
        <v>0.46829999999999999</v>
      </c>
      <c r="AB161" s="24">
        <v>0.46889999999999998</v>
      </c>
      <c r="AC161" s="24">
        <v>0.44090000000000001</v>
      </c>
      <c r="AD161" s="24">
        <v>0.4667</v>
      </c>
      <c r="AE161" s="24">
        <v>0.46820000000000001</v>
      </c>
      <c r="AF161" s="24" t="s">
        <v>94</v>
      </c>
      <c r="AG161" s="23" t="s">
        <v>119</v>
      </c>
    </row>
    <row r="163" spans="1:34" ht="18" customHeight="1" x14ac:dyDescent="0.25">
      <c r="A163" s="23" t="s">
        <v>152</v>
      </c>
    </row>
    <row r="164" spans="1:34" ht="18" customHeight="1" x14ac:dyDescent="0.25">
      <c r="B164" s="23" t="s">
        <v>109</v>
      </c>
      <c r="C164" s="26">
        <v>1990</v>
      </c>
      <c r="D164" s="26">
        <v>1991</v>
      </c>
      <c r="E164" s="26">
        <v>1992</v>
      </c>
      <c r="F164" s="26">
        <v>1993</v>
      </c>
      <c r="G164" s="26">
        <v>1994</v>
      </c>
      <c r="H164" s="26">
        <v>1995</v>
      </c>
      <c r="I164" s="26">
        <v>1996</v>
      </c>
      <c r="J164" s="26">
        <v>1997</v>
      </c>
      <c r="K164" s="26">
        <v>1998</v>
      </c>
      <c r="L164" s="26">
        <v>1999</v>
      </c>
      <c r="M164" s="26">
        <v>2000</v>
      </c>
      <c r="N164" s="26">
        <v>2001</v>
      </c>
      <c r="O164" s="26">
        <v>2002</v>
      </c>
      <c r="P164" s="26">
        <v>2003</v>
      </c>
      <c r="Q164" s="26">
        <v>2004</v>
      </c>
      <c r="R164" s="26">
        <v>2005</v>
      </c>
      <c r="S164" s="26">
        <v>2006</v>
      </c>
      <c r="T164" s="26">
        <v>2007</v>
      </c>
      <c r="U164" s="26">
        <v>2008</v>
      </c>
      <c r="V164" s="26">
        <v>2009</v>
      </c>
      <c r="W164" s="26">
        <v>2010</v>
      </c>
      <c r="X164" s="26">
        <v>2011</v>
      </c>
      <c r="Y164" s="26">
        <v>2012</v>
      </c>
      <c r="Z164" s="26">
        <v>2013</v>
      </c>
      <c r="AA164" s="26">
        <v>2014</v>
      </c>
      <c r="AB164" s="26">
        <v>2015</v>
      </c>
      <c r="AC164" s="26">
        <v>2016</v>
      </c>
      <c r="AD164" s="26">
        <v>2017</v>
      </c>
      <c r="AE164" s="26">
        <v>2018</v>
      </c>
      <c r="AF164" s="26">
        <v>2019</v>
      </c>
      <c r="AG164" s="23" t="s">
        <v>108</v>
      </c>
      <c r="AH164" s="23" t="s">
        <v>107</v>
      </c>
    </row>
    <row r="165" spans="1:34" ht="18" customHeight="1" x14ac:dyDescent="0.25">
      <c r="A165" s="25" t="s">
        <v>100</v>
      </c>
      <c r="C165" s="24" t="s">
        <v>94</v>
      </c>
      <c r="D165" s="24" t="s">
        <v>94</v>
      </c>
      <c r="E165" s="24" t="s">
        <v>94</v>
      </c>
      <c r="F165" s="24" t="s">
        <v>94</v>
      </c>
      <c r="G165" s="24" t="s">
        <v>94</v>
      </c>
      <c r="H165" s="24" t="s">
        <v>94</v>
      </c>
      <c r="I165" s="24" t="s">
        <v>94</v>
      </c>
      <c r="J165" s="24" t="s">
        <v>94</v>
      </c>
      <c r="K165" s="24" t="s">
        <v>94</v>
      </c>
      <c r="L165" s="24" t="s">
        <v>94</v>
      </c>
      <c r="M165" s="24" t="s">
        <v>94</v>
      </c>
      <c r="N165" s="24" t="s">
        <v>94</v>
      </c>
      <c r="O165" s="24" t="s">
        <v>94</v>
      </c>
      <c r="P165" s="24" t="s">
        <v>94</v>
      </c>
      <c r="Q165" s="24" t="s">
        <v>94</v>
      </c>
      <c r="R165" s="24" t="s">
        <v>94</v>
      </c>
      <c r="S165" s="24" t="s">
        <v>94</v>
      </c>
      <c r="T165" s="24" t="s">
        <v>94</v>
      </c>
      <c r="U165" s="24" t="s">
        <v>94</v>
      </c>
      <c r="V165" s="24" t="s">
        <v>94</v>
      </c>
      <c r="W165" s="24" t="s">
        <v>94</v>
      </c>
      <c r="X165" s="24" t="s">
        <v>94</v>
      </c>
      <c r="Y165" s="24" t="s">
        <v>94</v>
      </c>
      <c r="Z165" s="24" t="s">
        <v>94</v>
      </c>
      <c r="AA165" s="24" t="s">
        <v>94</v>
      </c>
      <c r="AB165" s="24" t="s">
        <v>94</v>
      </c>
      <c r="AC165" s="24" t="s">
        <v>94</v>
      </c>
      <c r="AD165" s="24" t="s">
        <v>94</v>
      </c>
      <c r="AE165" s="24" t="s">
        <v>94</v>
      </c>
      <c r="AF165" s="24" t="s">
        <v>94</v>
      </c>
    </row>
    <row r="166" spans="1:34" ht="18" customHeight="1" x14ac:dyDescent="0.25">
      <c r="A166" s="25" t="s">
        <v>96</v>
      </c>
      <c r="C166" s="24" t="s">
        <v>94</v>
      </c>
      <c r="D166" s="24" t="s">
        <v>94</v>
      </c>
      <c r="E166" s="24" t="s">
        <v>94</v>
      </c>
      <c r="F166" s="24" t="s">
        <v>94</v>
      </c>
      <c r="G166" s="24" t="s">
        <v>94</v>
      </c>
      <c r="H166" s="24" t="s">
        <v>94</v>
      </c>
      <c r="I166" s="24" t="s">
        <v>94</v>
      </c>
      <c r="J166" s="24" t="s">
        <v>94</v>
      </c>
      <c r="K166" s="24" t="s">
        <v>94</v>
      </c>
      <c r="L166" s="24" t="s">
        <v>94</v>
      </c>
      <c r="M166" s="24" t="s">
        <v>94</v>
      </c>
      <c r="N166" s="24" t="s">
        <v>94</v>
      </c>
      <c r="O166" s="24" t="s">
        <v>94</v>
      </c>
      <c r="P166" s="24" t="s">
        <v>94</v>
      </c>
      <c r="Q166" s="24" t="s">
        <v>94</v>
      </c>
      <c r="R166" s="24" t="s">
        <v>94</v>
      </c>
      <c r="S166" s="24" t="s">
        <v>94</v>
      </c>
      <c r="T166" s="24" t="s">
        <v>94</v>
      </c>
      <c r="U166" s="24" t="s">
        <v>94</v>
      </c>
      <c r="V166" s="24" t="s">
        <v>94</v>
      </c>
      <c r="W166" s="24" t="s">
        <v>94</v>
      </c>
      <c r="X166" s="24" t="s">
        <v>94</v>
      </c>
      <c r="Y166" s="24" t="s">
        <v>94</v>
      </c>
      <c r="Z166" s="24" t="s">
        <v>94</v>
      </c>
      <c r="AA166" s="24" t="s">
        <v>94</v>
      </c>
      <c r="AB166" s="24" t="s">
        <v>94</v>
      </c>
      <c r="AC166" s="24" t="s">
        <v>94</v>
      </c>
      <c r="AD166" s="24" t="s">
        <v>94</v>
      </c>
      <c r="AE166" s="24" t="s">
        <v>94</v>
      </c>
      <c r="AF166" s="24" t="s">
        <v>94</v>
      </c>
    </row>
    <row r="167" spans="1:34" ht="18" customHeight="1" x14ac:dyDescent="0.25">
      <c r="A167" s="25" t="s">
        <v>106</v>
      </c>
      <c r="C167" s="24" t="s">
        <v>94</v>
      </c>
      <c r="D167" s="24" t="s">
        <v>94</v>
      </c>
      <c r="E167" s="24" t="s">
        <v>94</v>
      </c>
      <c r="F167" s="24" t="s">
        <v>94</v>
      </c>
      <c r="G167" s="24" t="s">
        <v>94</v>
      </c>
      <c r="H167" s="24" t="s">
        <v>94</v>
      </c>
      <c r="I167" s="24" t="s">
        <v>94</v>
      </c>
      <c r="J167" s="24" t="s">
        <v>94</v>
      </c>
      <c r="K167" s="24" t="s">
        <v>94</v>
      </c>
      <c r="L167" s="24" t="s">
        <v>94</v>
      </c>
      <c r="M167" s="24" t="s">
        <v>94</v>
      </c>
      <c r="N167" s="24" t="s">
        <v>94</v>
      </c>
      <c r="O167" s="24" t="s">
        <v>94</v>
      </c>
      <c r="P167" s="24" t="s">
        <v>94</v>
      </c>
      <c r="Q167" s="24" t="s">
        <v>94</v>
      </c>
      <c r="R167" s="24" t="s">
        <v>94</v>
      </c>
      <c r="S167" s="24" t="s">
        <v>94</v>
      </c>
      <c r="T167" s="24" t="s">
        <v>94</v>
      </c>
      <c r="U167" s="24" t="s">
        <v>94</v>
      </c>
      <c r="V167" s="24" t="s">
        <v>94</v>
      </c>
      <c r="W167" s="24" t="s">
        <v>94</v>
      </c>
      <c r="X167" s="24" t="s">
        <v>94</v>
      </c>
      <c r="Y167" s="24" t="s">
        <v>94</v>
      </c>
      <c r="Z167" s="24" t="s">
        <v>94</v>
      </c>
      <c r="AA167" s="24" t="s">
        <v>94</v>
      </c>
      <c r="AB167" s="24" t="s">
        <v>94</v>
      </c>
      <c r="AC167" s="24" t="s">
        <v>94</v>
      </c>
      <c r="AD167" s="24" t="s">
        <v>94</v>
      </c>
      <c r="AE167" s="24" t="s">
        <v>94</v>
      </c>
      <c r="AF167" s="24" t="s">
        <v>94</v>
      </c>
    </row>
    <row r="168" spans="1:34" ht="18" customHeight="1" x14ac:dyDescent="0.25">
      <c r="A168" s="25" t="s">
        <v>98</v>
      </c>
      <c r="C168" s="24" t="s">
        <v>94</v>
      </c>
      <c r="D168" s="24" t="s">
        <v>94</v>
      </c>
      <c r="E168" s="24" t="s">
        <v>94</v>
      </c>
      <c r="F168" s="24" t="s">
        <v>94</v>
      </c>
      <c r="G168" s="24" t="s">
        <v>94</v>
      </c>
      <c r="H168" s="24" t="s">
        <v>94</v>
      </c>
      <c r="I168" s="24" t="s">
        <v>94</v>
      </c>
      <c r="J168" s="24" t="s">
        <v>94</v>
      </c>
      <c r="K168" s="24" t="s">
        <v>94</v>
      </c>
      <c r="L168" s="24" t="s">
        <v>94</v>
      </c>
      <c r="M168" s="24" t="s">
        <v>94</v>
      </c>
      <c r="N168" s="24" t="s">
        <v>94</v>
      </c>
      <c r="O168" s="24" t="s">
        <v>94</v>
      </c>
      <c r="P168" s="24" t="s">
        <v>94</v>
      </c>
      <c r="Q168" s="24" t="s">
        <v>94</v>
      </c>
      <c r="R168" s="24" t="s">
        <v>94</v>
      </c>
      <c r="S168" s="24" t="s">
        <v>94</v>
      </c>
      <c r="T168" s="24" t="s">
        <v>94</v>
      </c>
      <c r="U168" s="24" t="s">
        <v>94</v>
      </c>
      <c r="V168" s="24" t="s">
        <v>94</v>
      </c>
      <c r="W168" s="24" t="s">
        <v>94</v>
      </c>
      <c r="X168" s="24" t="s">
        <v>94</v>
      </c>
      <c r="Y168" s="24" t="s">
        <v>94</v>
      </c>
      <c r="Z168" s="24" t="s">
        <v>94</v>
      </c>
      <c r="AA168" s="24" t="s">
        <v>94</v>
      </c>
      <c r="AB168" s="24" t="s">
        <v>94</v>
      </c>
      <c r="AC168" s="24" t="s">
        <v>94</v>
      </c>
      <c r="AD168" s="24" t="s">
        <v>94</v>
      </c>
      <c r="AE168" s="24" t="s">
        <v>94</v>
      </c>
      <c r="AF168" s="24" t="s">
        <v>94</v>
      </c>
    </row>
    <row r="169" spans="1:34" ht="18" customHeight="1" x14ac:dyDescent="0.25">
      <c r="A169" s="25" t="s">
        <v>104</v>
      </c>
      <c r="C169" s="24" t="s">
        <v>94</v>
      </c>
      <c r="D169" s="24" t="s">
        <v>94</v>
      </c>
      <c r="E169" s="24" t="s">
        <v>94</v>
      </c>
      <c r="F169" s="24" t="s">
        <v>94</v>
      </c>
      <c r="G169" s="24" t="s">
        <v>94</v>
      </c>
      <c r="H169" s="24" t="s">
        <v>94</v>
      </c>
      <c r="I169" s="24" t="s">
        <v>94</v>
      </c>
      <c r="J169" s="24" t="s">
        <v>94</v>
      </c>
      <c r="K169" s="24" t="s">
        <v>94</v>
      </c>
      <c r="L169" s="24" t="s">
        <v>94</v>
      </c>
      <c r="M169" s="24" t="s">
        <v>94</v>
      </c>
      <c r="N169" s="24" t="s">
        <v>94</v>
      </c>
      <c r="O169" s="24" t="s">
        <v>94</v>
      </c>
      <c r="P169" s="24" t="s">
        <v>94</v>
      </c>
      <c r="Q169" s="24" t="s">
        <v>94</v>
      </c>
      <c r="R169" s="24" t="s">
        <v>94</v>
      </c>
      <c r="S169" s="24" t="s">
        <v>94</v>
      </c>
      <c r="T169" s="24" t="s">
        <v>94</v>
      </c>
      <c r="U169" s="24" t="s">
        <v>94</v>
      </c>
      <c r="V169" s="24" t="s">
        <v>94</v>
      </c>
      <c r="W169" s="24" t="s">
        <v>94</v>
      </c>
      <c r="X169" s="24" t="s">
        <v>94</v>
      </c>
      <c r="Y169" s="24" t="s">
        <v>94</v>
      </c>
      <c r="Z169" s="24" t="s">
        <v>94</v>
      </c>
      <c r="AA169" s="24" t="s">
        <v>94</v>
      </c>
      <c r="AB169" s="24" t="s">
        <v>94</v>
      </c>
      <c r="AC169" s="24" t="s">
        <v>94</v>
      </c>
      <c r="AD169" s="24" t="s">
        <v>94</v>
      </c>
      <c r="AE169" s="24" t="s">
        <v>94</v>
      </c>
      <c r="AF169" s="24" t="s">
        <v>94</v>
      </c>
    </row>
    <row r="170" spans="1:34" ht="18" customHeight="1" x14ac:dyDescent="0.25">
      <c r="A170" s="25" t="s">
        <v>102</v>
      </c>
      <c r="C170" s="24" t="s">
        <v>94</v>
      </c>
      <c r="D170" s="24" t="s">
        <v>94</v>
      </c>
      <c r="E170" s="24" t="s">
        <v>94</v>
      </c>
      <c r="F170" s="24" t="s">
        <v>94</v>
      </c>
      <c r="G170" s="24" t="s">
        <v>94</v>
      </c>
      <c r="H170" s="24" t="s">
        <v>94</v>
      </c>
      <c r="I170" s="24" t="s">
        <v>94</v>
      </c>
      <c r="J170" s="24" t="s">
        <v>94</v>
      </c>
      <c r="K170" s="24" t="s">
        <v>94</v>
      </c>
      <c r="L170" s="24" t="s">
        <v>94</v>
      </c>
      <c r="M170" s="24" t="s">
        <v>94</v>
      </c>
      <c r="N170" s="24" t="s">
        <v>94</v>
      </c>
      <c r="O170" s="24" t="s">
        <v>94</v>
      </c>
      <c r="P170" s="24" t="s">
        <v>94</v>
      </c>
      <c r="Q170" s="24" t="s">
        <v>94</v>
      </c>
      <c r="R170" s="24" t="s">
        <v>94</v>
      </c>
      <c r="S170" s="24" t="s">
        <v>94</v>
      </c>
      <c r="T170" s="24" t="s">
        <v>94</v>
      </c>
      <c r="U170" s="24" t="s">
        <v>94</v>
      </c>
      <c r="V170" s="24" t="s">
        <v>94</v>
      </c>
      <c r="W170" s="24" t="s">
        <v>94</v>
      </c>
      <c r="X170" s="24" t="s">
        <v>94</v>
      </c>
      <c r="Y170" s="24" t="s">
        <v>94</v>
      </c>
      <c r="Z170" s="24" t="s">
        <v>94</v>
      </c>
      <c r="AA170" s="24" t="s">
        <v>94</v>
      </c>
      <c r="AB170" s="24" t="s">
        <v>94</v>
      </c>
      <c r="AC170" s="24" t="s">
        <v>94</v>
      </c>
      <c r="AD170" s="24" t="s">
        <v>94</v>
      </c>
      <c r="AE170" s="24" t="s">
        <v>94</v>
      </c>
      <c r="AF170" s="24" t="s">
        <v>94</v>
      </c>
    </row>
    <row r="172" spans="1:34" ht="18" customHeight="1" x14ac:dyDescent="0.25">
      <c r="A172" s="23" t="s">
        <v>153</v>
      </c>
    </row>
    <row r="173" spans="1:34" ht="18" customHeight="1" x14ac:dyDescent="0.25">
      <c r="B173" s="23" t="s">
        <v>109</v>
      </c>
      <c r="C173" s="26">
        <v>1990</v>
      </c>
      <c r="D173" s="26">
        <v>1991</v>
      </c>
      <c r="E173" s="26">
        <v>1992</v>
      </c>
      <c r="F173" s="26">
        <v>1993</v>
      </c>
      <c r="G173" s="26">
        <v>1994</v>
      </c>
      <c r="H173" s="26">
        <v>1995</v>
      </c>
      <c r="I173" s="26">
        <v>1996</v>
      </c>
      <c r="J173" s="26">
        <v>1997</v>
      </c>
      <c r="K173" s="26">
        <v>1998</v>
      </c>
      <c r="L173" s="26">
        <v>1999</v>
      </c>
      <c r="M173" s="26">
        <v>2000</v>
      </c>
      <c r="N173" s="26">
        <v>2001</v>
      </c>
      <c r="O173" s="26">
        <v>2002</v>
      </c>
      <c r="P173" s="26">
        <v>2003</v>
      </c>
      <c r="Q173" s="26">
        <v>2004</v>
      </c>
      <c r="R173" s="26">
        <v>2005</v>
      </c>
      <c r="S173" s="26">
        <v>2006</v>
      </c>
      <c r="T173" s="26">
        <v>2007</v>
      </c>
      <c r="U173" s="26">
        <v>2008</v>
      </c>
      <c r="V173" s="26">
        <v>2009</v>
      </c>
      <c r="W173" s="26">
        <v>2010</v>
      </c>
      <c r="X173" s="26">
        <v>2011</v>
      </c>
      <c r="Y173" s="26">
        <v>2012</v>
      </c>
      <c r="Z173" s="26">
        <v>2013</v>
      </c>
      <c r="AA173" s="26">
        <v>2014</v>
      </c>
      <c r="AB173" s="26">
        <v>2015</v>
      </c>
      <c r="AC173" s="26">
        <v>2016</v>
      </c>
      <c r="AD173" s="26">
        <v>2017</v>
      </c>
      <c r="AE173" s="26">
        <v>2018</v>
      </c>
      <c r="AF173" s="26">
        <v>2019</v>
      </c>
      <c r="AG173" s="23" t="s">
        <v>108</v>
      </c>
      <c r="AH173" s="23" t="s">
        <v>107</v>
      </c>
    </row>
    <row r="174" spans="1:34" ht="18" customHeight="1" x14ac:dyDescent="0.25">
      <c r="A174" s="25" t="s">
        <v>100</v>
      </c>
      <c r="B174" s="23" t="s">
        <v>134</v>
      </c>
      <c r="C174" s="24" t="s">
        <v>94</v>
      </c>
      <c r="D174" s="24" t="s">
        <v>94</v>
      </c>
      <c r="E174" s="24" t="s">
        <v>94</v>
      </c>
      <c r="F174" s="24" t="s">
        <v>94</v>
      </c>
      <c r="G174" s="24">
        <v>1.8193999999999999</v>
      </c>
      <c r="H174" s="24">
        <v>1.9786999999999999</v>
      </c>
      <c r="I174" s="24">
        <v>2.1844000000000001</v>
      </c>
      <c r="J174" s="24">
        <v>2.387</v>
      </c>
      <c r="K174" s="24">
        <v>2.6793999999999998</v>
      </c>
      <c r="L174" s="24">
        <v>2.9257</v>
      </c>
      <c r="M174" s="24">
        <v>3.1907999999999999</v>
      </c>
      <c r="N174" s="24">
        <v>3.4855999999999998</v>
      </c>
      <c r="O174" s="24">
        <v>3.5459999999999998</v>
      </c>
      <c r="P174" s="24">
        <v>3.9925999999999999</v>
      </c>
      <c r="Q174" s="24">
        <v>4.1185</v>
      </c>
      <c r="R174" s="24">
        <v>4.2983000000000002</v>
      </c>
      <c r="S174" s="24">
        <v>4.7039999999999997</v>
      </c>
      <c r="T174" s="24">
        <v>4.5871000000000004</v>
      </c>
      <c r="U174" s="24">
        <v>4.3625999999999996</v>
      </c>
      <c r="V174" s="24">
        <v>4.5339999999999998</v>
      </c>
      <c r="W174" s="24">
        <v>4.3158000000000003</v>
      </c>
      <c r="X174" s="24">
        <v>4.0997000000000003</v>
      </c>
      <c r="Y174" s="24">
        <v>4.1764999999999999</v>
      </c>
      <c r="Z174" s="24">
        <v>3.9342000000000001</v>
      </c>
      <c r="AA174" s="24">
        <v>3.5985999999999998</v>
      </c>
      <c r="AB174" s="24">
        <v>3.1566999999999998</v>
      </c>
      <c r="AC174" s="24">
        <v>3.6846999999999999</v>
      </c>
      <c r="AD174" s="24">
        <v>3.4422999999999999</v>
      </c>
      <c r="AE174" s="24">
        <v>3.4624000000000001</v>
      </c>
      <c r="AF174" s="24" t="s">
        <v>94</v>
      </c>
      <c r="AG174" s="23" t="s">
        <v>118</v>
      </c>
    </row>
    <row r="175" spans="1:34" ht="18" customHeight="1" x14ac:dyDescent="0.25">
      <c r="A175" s="25" t="s">
        <v>96</v>
      </c>
      <c r="B175" s="23" t="s">
        <v>134</v>
      </c>
      <c r="C175" s="24" t="s">
        <v>94</v>
      </c>
      <c r="D175" s="24" t="s">
        <v>94</v>
      </c>
      <c r="E175" s="24" t="s">
        <v>94</v>
      </c>
      <c r="F175" s="24" t="s">
        <v>94</v>
      </c>
      <c r="G175" s="24" t="s">
        <v>94</v>
      </c>
      <c r="H175" s="24" t="s">
        <v>94</v>
      </c>
      <c r="I175" s="24" t="s">
        <v>94</v>
      </c>
      <c r="J175" s="24" t="s">
        <v>94</v>
      </c>
      <c r="K175" s="24" t="s">
        <v>94</v>
      </c>
      <c r="L175" s="24" t="s">
        <v>94</v>
      </c>
      <c r="M175" s="24" t="s">
        <v>94</v>
      </c>
      <c r="N175" s="24" t="s">
        <v>94</v>
      </c>
      <c r="O175" s="24" t="s">
        <v>94</v>
      </c>
      <c r="P175" s="24" t="s">
        <v>94</v>
      </c>
      <c r="Q175" s="24" t="s">
        <v>94</v>
      </c>
      <c r="R175" s="24" t="s">
        <v>94</v>
      </c>
      <c r="S175" s="24" t="s">
        <v>94</v>
      </c>
      <c r="T175" s="24" t="s">
        <v>94</v>
      </c>
      <c r="U175" s="24">
        <v>4.2393999999999998</v>
      </c>
      <c r="V175" s="24">
        <v>4.6296999999999997</v>
      </c>
      <c r="W175" s="24">
        <v>5.2252000000000001</v>
      </c>
      <c r="X175" s="24">
        <v>3.6131000000000002</v>
      </c>
      <c r="Y175" s="24">
        <v>3.3378000000000001</v>
      </c>
      <c r="Z175" s="24">
        <v>3.1021999999999998</v>
      </c>
      <c r="AA175" s="24">
        <v>2.9352999999999998</v>
      </c>
      <c r="AB175" s="24">
        <v>2.8445</v>
      </c>
      <c r="AC175" s="24">
        <v>4.3959999999999999</v>
      </c>
      <c r="AD175" s="24">
        <v>2.4253999999999998</v>
      </c>
      <c r="AE175" s="24">
        <v>3.5352000000000001</v>
      </c>
      <c r="AF175" s="24" t="s">
        <v>94</v>
      </c>
      <c r="AG175" s="23" t="s">
        <v>118</v>
      </c>
    </row>
    <row r="176" spans="1:34" ht="18" customHeight="1" x14ac:dyDescent="0.25">
      <c r="A176" s="25" t="s">
        <v>106</v>
      </c>
      <c r="B176" s="23" t="s">
        <v>134</v>
      </c>
      <c r="C176" s="24">
        <v>0</v>
      </c>
      <c r="D176" s="24">
        <v>0</v>
      </c>
      <c r="E176" s="24">
        <v>0</v>
      </c>
      <c r="F176" s="24">
        <v>0</v>
      </c>
      <c r="G176" s="24">
        <v>1.3239000000000001</v>
      </c>
      <c r="H176" s="24">
        <v>1.4504999999999999</v>
      </c>
      <c r="I176" s="24">
        <v>1.5552999999999999</v>
      </c>
      <c r="J176" s="24">
        <v>1.6214</v>
      </c>
      <c r="K176" s="24">
        <v>1.8355999999999999</v>
      </c>
      <c r="L176" s="24">
        <v>2.0400999999999998</v>
      </c>
      <c r="M176" s="24">
        <v>2.1600999999999999</v>
      </c>
      <c r="N176" s="24">
        <v>2.2189000000000001</v>
      </c>
      <c r="O176" s="24">
        <v>1.8887</v>
      </c>
      <c r="P176" s="24">
        <v>2.1204000000000001</v>
      </c>
      <c r="Q176" s="24">
        <v>2.206</v>
      </c>
      <c r="R176" s="24">
        <v>2.2229999999999999</v>
      </c>
      <c r="S176" s="24">
        <v>2.1749000000000001</v>
      </c>
      <c r="T176" s="24">
        <v>2.2433999999999998</v>
      </c>
      <c r="U176" s="24">
        <v>1.9968999999999999</v>
      </c>
      <c r="V176" s="24">
        <v>2.2088999999999999</v>
      </c>
      <c r="W176" s="24">
        <v>2.1858</v>
      </c>
      <c r="X176" s="24">
        <v>1.9803999999999999</v>
      </c>
      <c r="Y176" s="24">
        <v>1.7362</v>
      </c>
      <c r="Z176" s="24">
        <v>1.4550000000000001</v>
      </c>
      <c r="AA176" s="24">
        <v>1.3875999999999999</v>
      </c>
      <c r="AB176" s="24">
        <v>1.42</v>
      </c>
      <c r="AC176" s="24">
        <v>1.0259</v>
      </c>
      <c r="AD176" s="24">
        <v>1.8788</v>
      </c>
      <c r="AE176" s="24">
        <v>1.9157</v>
      </c>
      <c r="AF176" s="24" t="s">
        <v>94</v>
      </c>
      <c r="AG176" s="23" t="s">
        <v>118</v>
      </c>
    </row>
    <row r="177" spans="1:34" ht="18" customHeight="1" x14ac:dyDescent="0.25">
      <c r="A177" s="25" t="s">
        <v>98</v>
      </c>
      <c r="B177" s="23" t="s">
        <v>134</v>
      </c>
      <c r="C177" s="24" t="s">
        <v>94</v>
      </c>
      <c r="D177" s="24" t="s">
        <v>94</v>
      </c>
      <c r="E177" s="24" t="s">
        <v>94</v>
      </c>
      <c r="F177" s="24" t="s">
        <v>94</v>
      </c>
      <c r="G177" s="24" t="s">
        <v>94</v>
      </c>
      <c r="H177" s="24" t="s">
        <v>94</v>
      </c>
      <c r="I177" s="24" t="s">
        <v>94</v>
      </c>
      <c r="J177" s="24" t="s">
        <v>94</v>
      </c>
      <c r="K177" s="24" t="s">
        <v>94</v>
      </c>
      <c r="L177" s="24" t="s">
        <v>94</v>
      </c>
      <c r="M177" s="24" t="s">
        <v>94</v>
      </c>
      <c r="N177" s="24" t="s">
        <v>94</v>
      </c>
      <c r="O177" s="24" t="s">
        <v>94</v>
      </c>
      <c r="P177" s="24" t="s">
        <v>94</v>
      </c>
      <c r="Q177" s="24" t="s">
        <v>94</v>
      </c>
      <c r="R177" s="24" t="s">
        <v>94</v>
      </c>
      <c r="S177" s="24" t="s">
        <v>94</v>
      </c>
      <c r="T177" s="24" t="s">
        <v>94</v>
      </c>
      <c r="U177" s="24">
        <v>1.0267999999999999</v>
      </c>
      <c r="V177" s="24">
        <v>1.1154999999999999</v>
      </c>
      <c r="W177" s="24">
        <v>1.0611999999999999</v>
      </c>
      <c r="X177" s="24">
        <v>1.0399</v>
      </c>
      <c r="Y177" s="24">
        <v>1.0767</v>
      </c>
      <c r="Z177" s="24">
        <v>1.2797000000000001</v>
      </c>
      <c r="AA177" s="24">
        <v>1.7310000000000001</v>
      </c>
      <c r="AB177" s="24">
        <v>2.3262</v>
      </c>
      <c r="AC177" s="24">
        <v>1.4410000000000001</v>
      </c>
      <c r="AD177" s="24">
        <v>1.6587000000000001</v>
      </c>
      <c r="AE177" s="24">
        <v>1.6716</v>
      </c>
      <c r="AF177" s="24" t="s">
        <v>94</v>
      </c>
      <c r="AG177" s="23" t="s">
        <v>118</v>
      </c>
    </row>
    <row r="178" spans="1:34" ht="18" customHeight="1" x14ac:dyDescent="0.25">
      <c r="A178" s="25" t="s">
        <v>104</v>
      </c>
      <c r="B178" s="23" t="s">
        <v>134</v>
      </c>
      <c r="C178" s="24" t="s">
        <v>94</v>
      </c>
      <c r="D178" s="24" t="s">
        <v>94</v>
      </c>
      <c r="E178" s="24" t="s">
        <v>94</v>
      </c>
      <c r="F178" s="24" t="s">
        <v>94</v>
      </c>
      <c r="G178" s="24" t="s">
        <v>94</v>
      </c>
      <c r="H178" s="24" t="s">
        <v>94</v>
      </c>
      <c r="I178" s="24" t="s">
        <v>94</v>
      </c>
      <c r="J178" s="24" t="s">
        <v>94</v>
      </c>
      <c r="K178" s="24" t="s">
        <v>94</v>
      </c>
      <c r="L178" s="24" t="s">
        <v>94</v>
      </c>
      <c r="M178" s="24" t="s">
        <v>94</v>
      </c>
      <c r="N178" s="24" t="s">
        <v>94</v>
      </c>
      <c r="O178" s="24" t="s">
        <v>94</v>
      </c>
      <c r="P178" s="24" t="s">
        <v>94</v>
      </c>
      <c r="Q178" s="24" t="s">
        <v>94</v>
      </c>
      <c r="R178" s="24" t="s">
        <v>94</v>
      </c>
      <c r="S178" s="24" t="s">
        <v>94</v>
      </c>
      <c r="T178" s="24" t="s">
        <v>94</v>
      </c>
      <c r="U178" s="24">
        <v>0.78859999999999997</v>
      </c>
      <c r="V178" s="24">
        <v>0.86699999999999999</v>
      </c>
      <c r="W178" s="24">
        <v>0.91879999999999995</v>
      </c>
      <c r="X178" s="24">
        <v>0.94589999999999996</v>
      </c>
      <c r="Y178" s="24">
        <v>0.91930000000000001</v>
      </c>
      <c r="Z178" s="24">
        <v>0.85580000000000001</v>
      </c>
      <c r="AA178" s="24">
        <v>0.67430000000000001</v>
      </c>
      <c r="AB178" s="24">
        <v>0.71730000000000005</v>
      </c>
      <c r="AC178" s="24">
        <v>0.82779999999999998</v>
      </c>
      <c r="AD178" s="24">
        <v>0.76919999999999999</v>
      </c>
      <c r="AE178" s="24">
        <v>0.78059999999999996</v>
      </c>
      <c r="AF178" s="24" t="s">
        <v>94</v>
      </c>
      <c r="AG178" s="23" t="s">
        <v>118</v>
      </c>
    </row>
    <row r="179" spans="1:34" ht="18" customHeight="1" x14ac:dyDescent="0.25">
      <c r="A179" s="25" t="s">
        <v>102</v>
      </c>
      <c r="B179" s="23" t="s">
        <v>134</v>
      </c>
      <c r="C179" s="24" t="s">
        <v>94</v>
      </c>
      <c r="D179" s="24" t="s">
        <v>94</v>
      </c>
      <c r="E179" s="24" t="s">
        <v>94</v>
      </c>
      <c r="F179" s="24" t="s">
        <v>94</v>
      </c>
      <c r="G179" s="24" t="s">
        <v>94</v>
      </c>
      <c r="H179" s="24" t="s">
        <v>94</v>
      </c>
      <c r="I179" s="24" t="s">
        <v>94</v>
      </c>
      <c r="J179" s="24" t="s">
        <v>94</v>
      </c>
      <c r="K179" s="24" t="s">
        <v>94</v>
      </c>
      <c r="L179" s="24" t="s">
        <v>94</v>
      </c>
      <c r="M179" s="24" t="s">
        <v>94</v>
      </c>
      <c r="N179" s="24" t="s">
        <v>94</v>
      </c>
      <c r="O179" s="24" t="s">
        <v>94</v>
      </c>
      <c r="P179" s="24" t="s">
        <v>94</v>
      </c>
      <c r="Q179" s="24" t="s">
        <v>94</v>
      </c>
      <c r="R179" s="24" t="s">
        <v>94</v>
      </c>
      <c r="S179" s="24" t="s">
        <v>94</v>
      </c>
      <c r="T179" s="24" t="s">
        <v>94</v>
      </c>
      <c r="U179" s="24">
        <v>0.60360000000000003</v>
      </c>
      <c r="V179" s="24">
        <v>0.63029999999999997</v>
      </c>
      <c r="W179" s="24">
        <v>0.6331</v>
      </c>
      <c r="X179" s="24">
        <v>0.58819999999999995</v>
      </c>
      <c r="Y179" s="24">
        <v>0.51270000000000004</v>
      </c>
      <c r="Z179" s="24">
        <v>0.45440000000000003</v>
      </c>
      <c r="AA179" s="24">
        <v>0.3322</v>
      </c>
      <c r="AB179" s="24">
        <v>0.2455</v>
      </c>
      <c r="AC179" s="24">
        <v>0.52110000000000001</v>
      </c>
      <c r="AD179" s="24">
        <v>0.50029999999999997</v>
      </c>
      <c r="AE179" s="24">
        <v>0.51949999999999996</v>
      </c>
      <c r="AF179" s="24" t="s">
        <v>94</v>
      </c>
      <c r="AG179" s="23" t="s">
        <v>118</v>
      </c>
    </row>
    <row r="181" spans="1:34" ht="18" customHeight="1" x14ac:dyDescent="0.25">
      <c r="A181" s="23" t="s">
        <v>154</v>
      </c>
    </row>
    <row r="182" spans="1:34" ht="18" customHeight="1" x14ac:dyDescent="0.25">
      <c r="B182" s="23" t="s">
        <v>109</v>
      </c>
      <c r="C182" s="26">
        <v>1990</v>
      </c>
      <c r="D182" s="26">
        <v>1991</v>
      </c>
      <c r="E182" s="26">
        <v>1992</v>
      </c>
      <c r="F182" s="26">
        <v>1993</v>
      </c>
      <c r="G182" s="26">
        <v>1994</v>
      </c>
      <c r="H182" s="26">
        <v>1995</v>
      </c>
      <c r="I182" s="26">
        <v>1996</v>
      </c>
      <c r="J182" s="26">
        <v>1997</v>
      </c>
      <c r="K182" s="26">
        <v>1998</v>
      </c>
      <c r="L182" s="26">
        <v>1999</v>
      </c>
      <c r="M182" s="26">
        <v>2000</v>
      </c>
      <c r="N182" s="26">
        <v>2001</v>
      </c>
      <c r="O182" s="26">
        <v>2002</v>
      </c>
      <c r="P182" s="26">
        <v>2003</v>
      </c>
      <c r="Q182" s="26">
        <v>2004</v>
      </c>
      <c r="R182" s="26">
        <v>2005</v>
      </c>
      <c r="S182" s="26">
        <v>2006</v>
      </c>
      <c r="T182" s="26">
        <v>2007</v>
      </c>
      <c r="U182" s="26">
        <v>2008</v>
      </c>
      <c r="V182" s="26">
        <v>2009</v>
      </c>
      <c r="W182" s="26">
        <v>2010</v>
      </c>
      <c r="X182" s="26">
        <v>2011</v>
      </c>
      <c r="Y182" s="26">
        <v>2012</v>
      </c>
      <c r="Z182" s="26">
        <v>2013</v>
      </c>
      <c r="AA182" s="26">
        <v>2014</v>
      </c>
      <c r="AB182" s="26">
        <v>2015</v>
      </c>
      <c r="AC182" s="26">
        <v>2016</v>
      </c>
      <c r="AD182" s="26">
        <v>2017</v>
      </c>
      <c r="AE182" s="26">
        <v>2018</v>
      </c>
      <c r="AF182" s="26">
        <v>2019</v>
      </c>
      <c r="AG182" s="23" t="s">
        <v>108</v>
      </c>
      <c r="AH182" s="23" t="s">
        <v>107</v>
      </c>
    </row>
    <row r="183" spans="1:34" ht="18" customHeight="1" x14ac:dyDescent="0.25">
      <c r="A183" s="25" t="s">
        <v>100</v>
      </c>
      <c r="B183" s="23" t="s">
        <v>134</v>
      </c>
      <c r="C183" s="24" t="s">
        <v>94</v>
      </c>
      <c r="D183" s="24" t="s">
        <v>94</v>
      </c>
      <c r="E183" s="24" t="s">
        <v>94</v>
      </c>
      <c r="F183" s="24" t="s">
        <v>94</v>
      </c>
      <c r="G183" s="24" t="s">
        <v>94</v>
      </c>
      <c r="H183" s="24" t="s">
        <v>94</v>
      </c>
      <c r="I183" s="24" t="s">
        <v>94</v>
      </c>
      <c r="J183" s="24" t="s">
        <v>94</v>
      </c>
      <c r="K183" s="24" t="s">
        <v>94</v>
      </c>
      <c r="L183" s="24" t="s">
        <v>94</v>
      </c>
      <c r="M183" s="24" t="s">
        <v>94</v>
      </c>
      <c r="N183" s="24" t="s">
        <v>94</v>
      </c>
      <c r="O183" s="24" t="s">
        <v>94</v>
      </c>
      <c r="P183" s="24" t="s">
        <v>94</v>
      </c>
      <c r="Q183" s="24" t="s">
        <v>94</v>
      </c>
      <c r="R183" s="24" t="s">
        <v>94</v>
      </c>
      <c r="S183" s="24" t="s">
        <v>94</v>
      </c>
      <c r="T183" s="24" t="s">
        <v>94</v>
      </c>
      <c r="U183" s="24" t="s">
        <v>94</v>
      </c>
      <c r="V183" s="24" t="s">
        <v>94</v>
      </c>
      <c r="W183" s="24">
        <v>1.1574</v>
      </c>
      <c r="X183" s="24">
        <v>1.3426</v>
      </c>
      <c r="Y183" s="24">
        <v>1.4883999999999999</v>
      </c>
      <c r="Z183" s="24">
        <v>1.7558</v>
      </c>
      <c r="AA183" s="24">
        <v>1.8023</v>
      </c>
      <c r="AB183" s="24">
        <v>1.6368</v>
      </c>
      <c r="AC183" s="24">
        <v>1.7674000000000001</v>
      </c>
      <c r="AD183" s="24">
        <v>2.0581</v>
      </c>
      <c r="AE183" s="24">
        <v>2.2557999999999998</v>
      </c>
      <c r="AF183" s="24" t="s">
        <v>94</v>
      </c>
      <c r="AG183" s="23" t="s">
        <v>117</v>
      </c>
    </row>
    <row r="184" spans="1:34" ht="18" customHeight="1" x14ac:dyDescent="0.25">
      <c r="A184" s="25" t="s">
        <v>96</v>
      </c>
      <c r="C184" s="24" t="s">
        <v>94</v>
      </c>
      <c r="D184" s="24" t="s">
        <v>94</v>
      </c>
      <c r="E184" s="24" t="s">
        <v>94</v>
      </c>
      <c r="F184" s="24" t="s">
        <v>94</v>
      </c>
      <c r="G184" s="24" t="s">
        <v>94</v>
      </c>
      <c r="H184" s="24" t="s">
        <v>94</v>
      </c>
      <c r="I184" s="24" t="s">
        <v>94</v>
      </c>
      <c r="J184" s="24" t="s">
        <v>94</v>
      </c>
      <c r="K184" s="24" t="s">
        <v>94</v>
      </c>
      <c r="L184" s="24" t="s">
        <v>94</v>
      </c>
      <c r="M184" s="24" t="s">
        <v>94</v>
      </c>
      <c r="N184" s="24" t="s">
        <v>94</v>
      </c>
      <c r="O184" s="24" t="s">
        <v>94</v>
      </c>
      <c r="P184" s="24" t="s">
        <v>94</v>
      </c>
      <c r="Q184" s="24" t="s">
        <v>94</v>
      </c>
      <c r="R184" s="24" t="s">
        <v>94</v>
      </c>
      <c r="S184" s="24" t="s">
        <v>94</v>
      </c>
      <c r="T184" s="24" t="s">
        <v>94</v>
      </c>
      <c r="U184" s="24" t="s">
        <v>94</v>
      </c>
      <c r="V184" s="24" t="s">
        <v>94</v>
      </c>
      <c r="W184" s="24" t="s">
        <v>94</v>
      </c>
      <c r="X184" s="24" t="s">
        <v>94</v>
      </c>
      <c r="Y184" s="24" t="s">
        <v>94</v>
      </c>
      <c r="Z184" s="24" t="s">
        <v>94</v>
      </c>
      <c r="AA184" s="24" t="s">
        <v>94</v>
      </c>
      <c r="AB184" s="24" t="s">
        <v>94</v>
      </c>
      <c r="AC184" s="24" t="s">
        <v>94</v>
      </c>
      <c r="AD184" s="24" t="s">
        <v>94</v>
      </c>
      <c r="AE184" s="24" t="s">
        <v>94</v>
      </c>
      <c r="AF184" s="24" t="s">
        <v>94</v>
      </c>
    </row>
    <row r="185" spans="1:34" ht="18" customHeight="1" x14ac:dyDescent="0.25">
      <c r="A185" s="25" t="s">
        <v>106</v>
      </c>
      <c r="B185" s="23" t="s">
        <v>134</v>
      </c>
      <c r="C185" s="24" t="s">
        <v>94</v>
      </c>
      <c r="D185" s="24" t="s">
        <v>94</v>
      </c>
      <c r="E185" s="24" t="s">
        <v>94</v>
      </c>
      <c r="F185" s="24" t="s">
        <v>94</v>
      </c>
      <c r="G185" s="24" t="s">
        <v>94</v>
      </c>
      <c r="H185" s="24" t="s">
        <v>94</v>
      </c>
      <c r="I185" s="24" t="s">
        <v>94</v>
      </c>
      <c r="J185" s="24" t="s">
        <v>94</v>
      </c>
      <c r="K185" s="24" t="s">
        <v>94</v>
      </c>
      <c r="L185" s="24" t="s">
        <v>94</v>
      </c>
      <c r="M185" s="24" t="s">
        <v>94</v>
      </c>
      <c r="N185" s="24" t="s">
        <v>94</v>
      </c>
      <c r="O185" s="24" t="s">
        <v>94</v>
      </c>
      <c r="P185" s="24" t="s">
        <v>94</v>
      </c>
      <c r="Q185" s="24" t="s">
        <v>94</v>
      </c>
      <c r="R185" s="24" t="s">
        <v>94</v>
      </c>
      <c r="S185" s="24" t="s">
        <v>94</v>
      </c>
      <c r="T185" s="24" t="s">
        <v>94</v>
      </c>
      <c r="U185" s="24" t="s">
        <v>94</v>
      </c>
      <c r="V185" s="24" t="s">
        <v>94</v>
      </c>
      <c r="W185" s="24">
        <v>0.31009999999999999</v>
      </c>
      <c r="X185" s="24">
        <v>0.35980000000000001</v>
      </c>
      <c r="Y185" s="24">
        <v>0.26740000000000003</v>
      </c>
      <c r="Z185" s="24">
        <v>0.314</v>
      </c>
      <c r="AA185" s="24">
        <v>0.29070000000000001</v>
      </c>
      <c r="AB185" s="24">
        <v>0.312</v>
      </c>
      <c r="AC185" s="24">
        <v>0.3488</v>
      </c>
      <c r="AD185" s="24">
        <v>0.37209999999999999</v>
      </c>
      <c r="AE185" s="24">
        <v>0.36049999999999999</v>
      </c>
      <c r="AF185" s="24" t="s">
        <v>94</v>
      </c>
      <c r="AG185" s="23" t="s">
        <v>117</v>
      </c>
    </row>
    <row r="186" spans="1:34" ht="18" customHeight="1" x14ac:dyDescent="0.25">
      <c r="A186" s="25" t="s">
        <v>98</v>
      </c>
      <c r="B186" s="23" t="s">
        <v>134</v>
      </c>
      <c r="C186" s="24" t="s">
        <v>94</v>
      </c>
      <c r="D186" s="24" t="s">
        <v>94</v>
      </c>
      <c r="E186" s="24" t="s">
        <v>94</v>
      </c>
      <c r="F186" s="24" t="s">
        <v>94</v>
      </c>
      <c r="G186" s="24" t="s">
        <v>94</v>
      </c>
      <c r="H186" s="24" t="s">
        <v>94</v>
      </c>
      <c r="I186" s="24" t="s">
        <v>94</v>
      </c>
      <c r="J186" s="24" t="s">
        <v>94</v>
      </c>
      <c r="K186" s="24" t="s">
        <v>94</v>
      </c>
      <c r="L186" s="24" t="s">
        <v>94</v>
      </c>
      <c r="M186" s="24" t="s">
        <v>94</v>
      </c>
      <c r="N186" s="24" t="s">
        <v>94</v>
      </c>
      <c r="O186" s="24" t="s">
        <v>94</v>
      </c>
      <c r="P186" s="24" t="s">
        <v>94</v>
      </c>
      <c r="Q186" s="24" t="s">
        <v>94</v>
      </c>
      <c r="R186" s="24" t="s">
        <v>94</v>
      </c>
      <c r="S186" s="24" t="s">
        <v>94</v>
      </c>
      <c r="T186" s="24" t="s">
        <v>94</v>
      </c>
      <c r="U186" s="24" t="s">
        <v>94</v>
      </c>
      <c r="V186" s="24" t="s">
        <v>94</v>
      </c>
      <c r="W186" s="24">
        <v>0.63939999999999997</v>
      </c>
      <c r="X186" s="24">
        <v>0.74180000000000001</v>
      </c>
      <c r="Y186" s="24">
        <v>0.46510000000000001</v>
      </c>
      <c r="Z186" s="24">
        <v>0.47670000000000001</v>
      </c>
      <c r="AA186" s="24">
        <v>0.5</v>
      </c>
      <c r="AB186" s="24">
        <v>0.52380000000000004</v>
      </c>
      <c r="AC186" s="24">
        <v>0.43020000000000003</v>
      </c>
      <c r="AD186" s="24">
        <v>0.40699999999999997</v>
      </c>
      <c r="AE186" s="24">
        <v>0.53490000000000004</v>
      </c>
      <c r="AF186" s="24" t="s">
        <v>94</v>
      </c>
      <c r="AG186" s="23" t="s">
        <v>117</v>
      </c>
    </row>
    <row r="187" spans="1:34" ht="18" customHeight="1" x14ac:dyDescent="0.25">
      <c r="A187" s="25" t="s">
        <v>104</v>
      </c>
      <c r="B187" s="23" t="s">
        <v>134</v>
      </c>
      <c r="C187" s="24" t="s">
        <v>94</v>
      </c>
      <c r="D187" s="24" t="s">
        <v>94</v>
      </c>
      <c r="E187" s="24" t="s">
        <v>94</v>
      </c>
      <c r="F187" s="24" t="s">
        <v>94</v>
      </c>
      <c r="G187" s="24" t="s">
        <v>94</v>
      </c>
      <c r="H187" s="24" t="s">
        <v>94</v>
      </c>
      <c r="I187" s="24" t="s">
        <v>94</v>
      </c>
      <c r="J187" s="24" t="s">
        <v>94</v>
      </c>
      <c r="K187" s="24" t="s">
        <v>94</v>
      </c>
      <c r="L187" s="24" t="s">
        <v>94</v>
      </c>
      <c r="M187" s="24" t="s">
        <v>94</v>
      </c>
      <c r="N187" s="24" t="s">
        <v>94</v>
      </c>
      <c r="O187" s="24" t="s">
        <v>94</v>
      </c>
      <c r="P187" s="24" t="s">
        <v>94</v>
      </c>
      <c r="Q187" s="24" t="s">
        <v>94</v>
      </c>
      <c r="R187" s="24" t="s">
        <v>94</v>
      </c>
      <c r="S187" s="24" t="s">
        <v>94</v>
      </c>
      <c r="T187" s="24" t="s">
        <v>94</v>
      </c>
      <c r="U187" s="24" t="s">
        <v>94</v>
      </c>
      <c r="V187" s="24" t="s">
        <v>94</v>
      </c>
      <c r="W187" s="24">
        <v>0.2104</v>
      </c>
      <c r="X187" s="24">
        <v>0.24399999999999999</v>
      </c>
      <c r="Y187" s="24">
        <v>0.2442</v>
      </c>
      <c r="Z187" s="24">
        <v>0.26740000000000003</v>
      </c>
      <c r="AA187" s="24">
        <v>0.27910000000000001</v>
      </c>
      <c r="AB187" s="24">
        <v>0.30330000000000001</v>
      </c>
      <c r="AC187" s="24">
        <v>0.3256</v>
      </c>
      <c r="AD187" s="24">
        <v>0.36049999999999999</v>
      </c>
      <c r="AE187" s="24">
        <v>0.3488</v>
      </c>
      <c r="AF187" s="24" t="s">
        <v>94</v>
      </c>
      <c r="AG187" s="23" t="s">
        <v>117</v>
      </c>
    </row>
    <row r="188" spans="1:34" ht="18" customHeight="1" x14ac:dyDescent="0.25">
      <c r="A188" s="25" t="s">
        <v>102</v>
      </c>
      <c r="B188" s="23" t="s">
        <v>134</v>
      </c>
      <c r="C188" s="24" t="s">
        <v>94</v>
      </c>
      <c r="D188" s="24" t="s">
        <v>94</v>
      </c>
      <c r="E188" s="24" t="s">
        <v>94</v>
      </c>
      <c r="F188" s="24" t="s">
        <v>94</v>
      </c>
      <c r="G188" s="24" t="s">
        <v>94</v>
      </c>
      <c r="H188" s="24" t="s">
        <v>94</v>
      </c>
      <c r="I188" s="24" t="s">
        <v>94</v>
      </c>
      <c r="J188" s="24" t="s">
        <v>94</v>
      </c>
      <c r="K188" s="24" t="s">
        <v>94</v>
      </c>
      <c r="L188" s="24" t="s">
        <v>94</v>
      </c>
      <c r="M188" s="24" t="s">
        <v>94</v>
      </c>
      <c r="N188" s="24" t="s">
        <v>94</v>
      </c>
      <c r="O188" s="24" t="s">
        <v>94</v>
      </c>
      <c r="P188" s="24" t="s">
        <v>94</v>
      </c>
      <c r="Q188" s="24" t="s">
        <v>94</v>
      </c>
      <c r="R188" s="24" t="s">
        <v>94</v>
      </c>
      <c r="S188" s="24" t="s">
        <v>94</v>
      </c>
      <c r="T188" s="24" t="s">
        <v>94</v>
      </c>
      <c r="U188" s="24" t="s">
        <v>94</v>
      </c>
      <c r="V188" s="24" t="s">
        <v>94</v>
      </c>
      <c r="W188" s="24">
        <v>0.4234</v>
      </c>
      <c r="X188" s="24">
        <v>0.49109999999999998</v>
      </c>
      <c r="Y188" s="24">
        <v>0.3256</v>
      </c>
      <c r="Z188" s="24">
        <v>0.314</v>
      </c>
      <c r="AA188" s="24">
        <v>0.27910000000000001</v>
      </c>
      <c r="AB188" s="24">
        <v>0.27289999999999998</v>
      </c>
      <c r="AC188" s="24">
        <v>0.27910000000000001</v>
      </c>
      <c r="AD188" s="24">
        <v>0.27910000000000001</v>
      </c>
      <c r="AE188" s="24">
        <v>0.25580000000000003</v>
      </c>
      <c r="AF188" s="24" t="s">
        <v>94</v>
      </c>
      <c r="AG188" s="23" t="s">
        <v>117</v>
      </c>
    </row>
    <row r="190" spans="1:34" ht="18" customHeight="1" x14ac:dyDescent="0.25">
      <c r="A190" s="23" t="s">
        <v>155</v>
      </c>
    </row>
    <row r="191" spans="1:34" ht="18" customHeight="1" x14ac:dyDescent="0.25">
      <c r="B191" s="23" t="s">
        <v>109</v>
      </c>
      <c r="C191" s="26">
        <v>1990</v>
      </c>
      <c r="D191" s="26">
        <v>1991</v>
      </c>
      <c r="E191" s="26">
        <v>1992</v>
      </c>
      <c r="F191" s="26">
        <v>1993</v>
      </c>
      <c r="G191" s="26">
        <v>1994</v>
      </c>
      <c r="H191" s="26">
        <v>1995</v>
      </c>
      <c r="I191" s="26">
        <v>1996</v>
      </c>
      <c r="J191" s="26">
        <v>1997</v>
      </c>
      <c r="K191" s="26">
        <v>1998</v>
      </c>
      <c r="L191" s="26">
        <v>1999</v>
      </c>
      <c r="M191" s="26">
        <v>2000</v>
      </c>
      <c r="N191" s="26">
        <v>2001</v>
      </c>
      <c r="O191" s="26">
        <v>2002</v>
      </c>
      <c r="P191" s="26">
        <v>2003</v>
      </c>
      <c r="Q191" s="26">
        <v>2004</v>
      </c>
      <c r="R191" s="26">
        <v>2005</v>
      </c>
      <c r="S191" s="26">
        <v>2006</v>
      </c>
      <c r="T191" s="26">
        <v>2007</v>
      </c>
      <c r="U191" s="26">
        <v>2008</v>
      </c>
      <c r="V191" s="26">
        <v>2009</v>
      </c>
      <c r="W191" s="26">
        <v>2010</v>
      </c>
      <c r="X191" s="26">
        <v>2011</v>
      </c>
      <c r="Y191" s="26">
        <v>2012</v>
      </c>
      <c r="Z191" s="26">
        <v>2013</v>
      </c>
      <c r="AA191" s="26">
        <v>2014</v>
      </c>
      <c r="AB191" s="26">
        <v>2015</v>
      </c>
      <c r="AC191" s="26">
        <v>2016</v>
      </c>
      <c r="AD191" s="26">
        <v>2017</v>
      </c>
      <c r="AE191" s="26">
        <v>2018</v>
      </c>
      <c r="AF191" s="26">
        <v>2019</v>
      </c>
      <c r="AG191" s="23" t="s">
        <v>108</v>
      </c>
      <c r="AH191" s="23" t="s">
        <v>107</v>
      </c>
    </row>
    <row r="192" spans="1:34" ht="18" customHeight="1" x14ac:dyDescent="0.25">
      <c r="A192" s="25" t="s">
        <v>100</v>
      </c>
      <c r="C192" s="24" t="s">
        <v>94</v>
      </c>
      <c r="D192" s="24" t="s">
        <v>94</v>
      </c>
      <c r="E192" s="24" t="s">
        <v>94</v>
      </c>
      <c r="F192" s="24" t="s">
        <v>94</v>
      </c>
      <c r="G192" s="24" t="s">
        <v>94</v>
      </c>
      <c r="H192" s="24" t="s">
        <v>94</v>
      </c>
      <c r="I192" s="24" t="s">
        <v>94</v>
      </c>
      <c r="J192" s="24" t="s">
        <v>94</v>
      </c>
      <c r="K192" s="24" t="s">
        <v>94</v>
      </c>
      <c r="L192" s="24" t="s">
        <v>94</v>
      </c>
      <c r="M192" s="24" t="s">
        <v>94</v>
      </c>
      <c r="N192" s="24" t="s">
        <v>94</v>
      </c>
      <c r="O192" s="24" t="s">
        <v>94</v>
      </c>
      <c r="P192" s="24" t="s">
        <v>94</v>
      </c>
      <c r="Q192" s="24" t="s">
        <v>94</v>
      </c>
      <c r="R192" s="24" t="s">
        <v>94</v>
      </c>
      <c r="S192" s="24" t="s">
        <v>94</v>
      </c>
      <c r="T192" s="24" t="s">
        <v>94</v>
      </c>
      <c r="U192" s="24" t="s">
        <v>94</v>
      </c>
      <c r="V192" s="24" t="s">
        <v>94</v>
      </c>
      <c r="W192" s="24" t="s">
        <v>94</v>
      </c>
      <c r="X192" s="24" t="s">
        <v>94</v>
      </c>
      <c r="Y192" s="24" t="s">
        <v>94</v>
      </c>
      <c r="Z192" s="24" t="s">
        <v>94</v>
      </c>
      <c r="AA192" s="24" t="s">
        <v>94</v>
      </c>
      <c r="AB192" s="24" t="s">
        <v>94</v>
      </c>
      <c r="AC192" s="24" t="s">
        <v>94</v>
      </c>
      <c r="AD192" s="24" t="s">
        <v>94</v>
      </c>
      <c r="AE192" s="24" t="s">
        <v>94</v>
      </c>
      <c r="AF192" s="24" t="s">
        <v>94</v>
      </c>
    </row>
    <row r="193" spans="1:34" ht="18" customHeight="1" x14ac:dyDescent="0.25">
      <c r="A193" s="25" t="s">
        <v>96</v>
      </c>
      <c r="C193" s="24" t="s">
        <v>94</v>
      </c>
      <c r="D193" s="24" t="s">
        <v>94</v>
      </c>
      <c r="E193" s="24" t="s">
        <v>94</v>
      </c>
      <c r="F193" s="24" t="s">
        <v>94</v>
      </c>
      <c r="G193" s="24" t="s">
        <v>94</v>
      </c>
      <c r="H193" s="24" t="s">
        <v>94</v>
      </c>
      <c r="I193" s="24" t="s">
        <v>94</v>
      </c>
      <c r="J193" s="24" t="s">
        <v>94</v>
      </c>
      <c r="K193" s="24" t="s">
        <v>94</v>
      </c>
      <c r="L193" s="24" t="s">
        <v>94</v>
      </c>
      <c r="M193" s="24" t="s">
        <v>94</v>
      </c>
      <c r="N193" s="24" t="s">
        <v>94</v>
      </c>
      <c r="O193" s="24" t="s">
        <v>94</v>
      </c>
      <c r="P193" s="24" t="s">
        <v>94</v>
      </c>
      <c r="Q193" s="24" t="s">
        <v>94</v>
      </c>
      <c r="R193" s="24" t="s">
        <v>94</v>
      </c>
      <c r="S193" s="24" t="s">
        <v>94</v>
      </c>
      <c r="T193" s="24" t="s">
        <v>94</v>
      </c>
      <c r="U193" s="24" t="s">
        <v>94</v>
      </c>
      <c r="V193" s="24" t="s">
        <v>94</v>
      </c>
      <c r="W193" s="24" t="s">
        <v>94</v>
      </c>
      <c r="X193" s="24" t="s">
        <v>94</v>
      </c>
      <c r="Y193" s="24" t="s">
        <v>94</v>
      </c>
      <c r="Z193" s="24" t="s">
        <v>94</v>
      </c>
      <c r="AA193" s="24" t="s">
        <v>94</v>
      </c>
      <c r="AB193" s="24" t="s">
        <v>94</v>
      </c>
      <c r="AC193" s="24" t="s">
        <v>94</v>
      </c>
      <c r="AD193" s="24" t="s">
        <v>94</v>
      </c>
      <c r="AE193" s="24" t="s">
        <v>94</v>
      </c>
      <c r="AF193" s="24" t="s">
        <v>94</v>
      </c>
    </row>
    <row r="194" spans="1:34" ht="18" customHeight="1" x14ac:dyDescent="0.25">
      <c r="A194" s="25" t="s">
        <v>106</v>
      </c>
      <c r="C194" s="24" t="s">
        <v>94</v>
      </c>
      <c r="D194" s="24" t="s">
        <v>94</v>
      </c>
      <c r="E194" s="24" t="s">
        <v>94</v>
      </c>
      <c r="F194" s="24" t="s">
        <v>94</v>
      </c>
      <c r="G194" s="24" t="s">
        <v>94</v>
      </c>
      <c r="H194" s="24" t="s">
        <v>94</v>
      </c>
      <c r="I194" s="24" t="s">
        <v>94</v>
      </c>
      <c r="J194" s="24" t="s">
        <v>94</v>
      </c>
      <c r="K194" s="24" t="s">
        <v>94</v>
      </c>
      <c r="L194" s="24" t="s">
        <v>94</v>
      </c>
      <c r="M194" s="24" t="s">
        <v>94</v>
      </c>
      <c r="N194" s="24" t="s">
        <v>94</v>
      </c>
      <c r="O194" s="24" t="s">
        <v>94</v>
      </c>
      <c r="P194" s="24" t="s">
        <v>94</v>
      </c>
      <c r="Q194" s="24" t="s">
        <v>94</v>
      </c>
      <c r="R194" s="24" t="s">
        <v>94</v>
      </c>
      <c r="S194" s="24" t="s">
        <v>94</v>
      </c>
      <c r="T194" s="24" t="s">
        <v>94</v>
      </c>
      <c r="U194" s="24" t="s">
        <v>94</v>
      </c>
      <c r="V194" s="24" t="s">
        <v>94</v>
      </c>
      <c r="W194" s="24" t="s">
        <v>94</v>
      </c>
      <c r="X194" s="24" t="s">
        <v>94</v>
      </c>
      <c r="Y194" s="24" t="s">
        <v>94</v>
      </c>
      <c r="Z194" s="24" t="s">
        <v>94</v>
      </c>
      <c r="AA194" s="24" t="s">
        <v>94</v>
      </c>
      <c r="AB194" s="24" t="s">
        <v>94</v>
      </c>
      <c r="AC194" s="24" t="s">
        <v>94</v>
      </c>
      <c r="AD194" s="24" t="s">
        <v>94</v>
      </c>
      <c r="AE194" s="24" t="s">
        <v>94</v>
      </c>
      <c r="AF194" s="24" t="s">
        <v>94</v>
      </c>
    </row>
    <row r="195" spans="1:34" ht="18" customHeight="1" x14ac:dyDescent="0.25">
      <c r="A195" s="25" t="s">
        <v>98</v>
      </c>
      <c r="C195" s="24" t="s">
        <v>94</v>
      </c>
      <c r="D195" s="24" t="s">
        <v>94</v>
      </c>
      <c r="E195" s="24" t="s">
        <v>94</v>
      </c>
      <c r="F195" s="24" t="s">
        <v>94</v>
      </c>
      <c r="G195" s="24" t="s">
        <v>94</v>
      </c>
      <c r="H195" s="24" t="s">
        <v>94</v>
      </c>
      <c r="I195" s="24" t="s">
        <v>94</v>
      </c>
      <c r="J195" s="24" t="s">
        <v>94</v>
      </c>
      <c r="K195" s="24" t="s">
        <v>94</v>
      </c>
      <c r="L195" s="24" t="s">
        <v>94</v>
      </c>
      <c r="M195" s="24" t="s">
        <v>94</v>
      </c>
      <c r="N195" s="24" t="s">
        <v>94</v>
      </c>
      <c r="O195" s="24" t="s">
        <v>94</v>
      </c>
      <c r="P195" s="24" t="s">
        <v>94</v>
      </c>
      <c r="Q195" s="24" t="s">
        <v>94</v>
      </c>
      <c r="R195" s="24" t="s">
        <v>94</v>
      </c>
      <c r="S195" s="24" t="s">
        <v>94</v>
      </c>
      <c r="T195" s="24" t="s">
        <v>94</v>
      </c>
      <c r="U195" s="24" t="s">
        <v>94</v>
      </c>
      <c r="V195" s="24" t="s">
        <v>94</v>
      </c>
      <c r="W195" s="24" t="s">
        <v>94</v>
      </c>
      <c r="X195" s="24" t="s">
        <v>94</v>
      </c>
      <c r="Y195" s="24" t="s">
        <v>94</v>
      </c>
      <c r="Z195" s="24" t="s">
        <v>94</v>
      </c>
      <c r="AA195" s="24" t="s">
        <v>94</v>
      </c>
      <c r="AB195" s="24" t="s">
        <v>94</v>
      </c>
      <c r="AC195" s="24" t="s">
        <v>94</v>
      </c>
      <c r="AD195" s="24" t="s">
        <v>94</v>
      </c>
      <c r="AE195" s="24" t="s">
        <v>94</v>
      </c>
      <c r="AF195" s="24" t="s">
        <v>94</v>
      </c>
    </row>
    <row r="196" spans="1:34" ht="18" customHeight="1" x14ac:dyDescent="0.25">
      <c r="A196" s="25" t="s">
        <v>104</v>
      </c>
      <c r="C196" s="24" t="s">
        <v>94</v>
      </c>
      <c r="D196" s="24" t="s">
        <v>94</v>
      </c>
      <c r="E196" s="24" t="s">
        <v>94</v>
      </c>
      <c r="F196" s="24" t="s">
        <v>94</v>
      </c>
      <c r="G196" s="24" t="s">
        <v>94</v>
      </c>
      <c r="H196" s="24" t="s">
        <v>94</v>
      </c>
      <c r="I196" s="24" t="s">
        <v>94</v>
      </c>
      <c r="J196" s="24" t="s">
        <v>94</v>
      </c>
      <c r="K196" s="24" t="s">
        <v>94</v>
      </c>
      <c r="L196" s="24" t="s">
        <v>94</v>
      </c>
      <c r="M196" s="24" t="s">
        <v>94</v>
      </c>
      <c r="N196" s="24" t="s">
        <v>94</v>
      </c>
      <c r="O196" s="24" t="s">
        <v>94</v>
      </c>
      <c r="P196" s="24" t="s">
        <v>94</v>
      </c>
      <c r="Q196" s="24" t="s">
        <v>94</v>
      </c>
      <c r="R196" s="24" t="s">
        <v>94</v>
      </c>
      <c r="S196" s="24" t="s">
        <v>94</v>
      </c>
      <c r="T196" s="24" t="s">
        <v>94</v>
      </c>
      <c r="U196" s="24" t="s">
        <v>94</v>
      </c>
      <c r="V196" s="24" t="s">
        <v>94</v>
      </c>
      <c r="W196" s="24" t="s">
        <v>94</v>
      </c>
      <c r="X196" s="24" t="s">
        <v>94</v>
      </c>
      <c r="Y196" s="24" t="s">
        <v>94</v>
      </c>
      <c r="Z196" s="24" t="s">
        <v>94</v>
      </c>
      <c r="AA196" s="24" t="s">
        <v>94</v>
      </c>
      <c r="AB196" s="24" t="s">
        <v>94</v>
      </c>
      <c r="AC196" s="24" t="s">
        <v>94</v>
      </c>
      <c r="AD196" s="24" t="s">
        <v>94</v>
      </c>
      <c r="AE196" s="24" t="s">
        <v>94</v>
      </c>
      <c r="AF196" s="24" t="s">
        <v>94</v>
      </c>
    </row>
    <row r="197" spans="1:34" ht="18" customHeight="1" x14ac:dyDescent="0.25">
      <c r="A197" s="25" t="s">
        <v>102</v>
      </c>
      <c r="C197" s="24" t="s">
        <v>94</v>
      </c>
      <c r="D197" s="24" t="s">
        <v>94</v>
      </c>
      <c r="E197" s="24" t="s">
        <v>94</v>
      </c>
      <c r="F197" s="24" t="s">
        <v>94</v>
      </c>
      <c r="G197" s="24" t="s">
        <v>94</v>
      </c>
      <c r="H197" s="24" t="s">
        <v>94</v>
      </c>
      <c r="I197" s="24" t="s">
        <v>94</v>
      </c>
      <c r="J197" s="24" t="s">
        <v>94</v>
      </c>
      <c r="K197" s="24" t="s">
        <v>94</v>
      </c>
      <c r="L197" s="24" t="s">
        <v>94</v>
      </c>
      <c r="M197" s="24" t="s">
        <v>94</v>
      </c>
      <c r="N197" s="24" t="s">
        <v>94</v>
      </c>
      <c r="O197" s="24" t="s">
        <v>94</v>
      </c>
      <c r="P197" s="24" t="s">
        <v>94</v>
      </c>
      <c r="Q197" s="24" t="s">
        <v>94</v>
      </c>
      <c r="R197" s="24" t="s">
        <v>94</v>
      </c>
      <c r="S197" s="24" t="s">
        <v>94</v>
      </c>
      <c r="T197" s="24" t="s">
        <v>94</v>
      </c>
      <c r="U197" s="24" t="s">
        <v>94</v>
      </c>
      <c r="V197" s="24" t="s">
        <v>94</v>
      </c>
      <c r="W197" s="24" t="s">
        <v>94</v>
      </c>
      <c r="X197" s="24" t="s">
        <v>94</v>
      </c>
      <c r="Y197" s="24" t="s">
        <v>94</v>
      </c>
      <c r="Z197" s="24" t="s">
        <v>94</v>
      </c>
      <c r="AA197" s="24" t="s">
        <v>94</v>
      </c>
      <c r="AB197" s="24" t="s">
        <v>94</v>
      </c>
      <c r="AC197" s="24" t="s">
        <v>94</v>
      </c>
      <c r="AD197" s="24" t="s">
        <v>94</v>
      </c>
      <c r="AE197" s="24" t="s">
        <v>94</v>
      </c>
      <c r="AF197" s="24" t="s">
        <v>94</v>
      </c>
    </row>
    <row r="199" spans="1:34" ht="18" customHeight="1" x14ac:dyDescent="0.25">
      <c r="A199" s="23" t="s">
        <v>156</v>
      </c>
    </row>
    <row r="200" spans="1:34" ht="18" customHeight="1" x14ac:dyDescent="0.25">
      <c r="B200" s="23" t="s">
        <v>109</v>
      </c>
      <c r="C200" s="26">
        <v>1990</v>
      </c>
      <c r="D200" s="26">
        <v>1991</v>
      </c>
      <c r="E200" s="26">
        <v>1992</v>
      </c>
      <c r="F200" s="26">
        <v>1993</v>
      </c>
      <c r="G200" s="26">
        <v>1994</v>
      </c>
      <c r="H200" s="26">
        <v>1995</v>
      </c>
      <c r="I200" s="26">
        <v>1996</v>
      </c>
      <c r="J200" s="26">
        <v>1997</v>
      </c>
      <c r="K200" s="26">
        <v>1998</v>
      </c>
      <c r="L200" s="26">
        <v>1999</v>
      </c>
      <c r="M200" s="26">
        <v>2000</v>
      </c>
      <c r="N200" s="26">
        <v>2001</v>
      </c>
      <c r="O200" s="26">
        <v>2002</v>
      </c>
      <c r="P200" s="26">
        <v>2003</v>
      </c>
      <c r="Q200" s="26">
        <v>2004</v>
      </c>
      <c r="R200" s="26">
        <v>2005</v>
      </c>
      <c r="S200" s="26">
        <v>2006</v>
      </c>
      <c r="T200" s="26">
        <v>2007</v>
      </c>
      <c r="U200" s="26">
        <v>2008</v>
      </c>
      <c r="V200" s="26">
        <v>2009</v>
      </c>
      <c r="W200" s="26">
        <v>2010</v>
      </c>
      <c r="X200" s="26">
        <v>2011</v>
      </c>
      <c r="Y200" s="26">
        <v>2012</v>
      </c>
      <c r="Z200" s="26">
        <v>2013</v>
      </c>
      <c r="AA200" s="26">
        <v>2014</v>
      </c>
      <c r="AB200" s="26">
        <v>2015</v>
      </c>
      <c r="AC200" s="26">
        <v>2016</v>
      </c>
      <c r="AD200" s="26">
        <v>2017</v>
      </c>
      <c r="AE200" s="26">
        <v>2018</v>
      </c>
      <c r="AF200" s="26">
        <v>2019</v>
      </c>
      <c r="AG200" s="23" t="s">
        <v>108</v>
      </c>
      <c r="AH200" s="23" t="s">
        <v>107</v>
      </c>
    </row>
    <row r="201" spans="1:34" ht="18" customHeight="1" x14ac:dyDescent="0.25">
      <c r="A201" s="25" t="s">
        <v>100</v>
      </c>
      <c r="C201" s="24" t="s">
        <v>94</v>
      </c>
      <c r="D201" s="24" t="s">
        <v>94</v>
      </c>
      <c r="E201" s="24" t="s">
        <v>94</v>
      </c>
      <c r="F201" s="24" t="s">
        <v>94</v>
      </c>
      <c r="G201" s="24" t="s">
        <v>94</v>
      </c>
      <c r="H201" s="24" t="s">
        <v>94</v>
      </c>
      <c r="I201" s="24" t="s">
        <v>94</v>
      </c>
      <c r="J201" s="24" t="s">
        <v>94</v>
      </c>
      <c r="K201" s="24" t="s">
        <v>94</v>
      </c>
      <c r="L201" s="24" t="s">
        <v>94</v>
      </c>
      <c r="M201" s="24" t="s">
        <v>94</v>
      </c>
      <c r="N201" s="24" t="s">
        <v>94</v>
      </c>
      <c r="O201" s="24" t="s">
        <v>94</v>
      </c>
      <c r="P201" s="24" t="s">
        <v>94</v>
      </c>
      <c r="Q201" s="24" t="s">
        <v>94</v>
      </c>
      <c r="R201" s="24" t="s">
        <v>94</v>
      </c>
      <c r="S201" s="24" t="s">
        <v>94</v>
      </c>
      <c r="T201" s="24" t="s">
        <v>94</v>
      </c>
      <c r="U201" s="24" t="s">
        <v>94</v>
      </c>
      <c r="V201" s="24" t="s">
        <v>94</v>
      </c>
      <c r="W201" s="24" t="s">
        <v>94</v>
      </c>
      <c r="X201" s="24" t="s">
        <v>94</v>
      </c>
      <c r="Y201" s="24" t="s">
        <v>94</v>
      </c>
      <c r="Z201" s="24" t="s">
        <v>94</v>
      </c>
      <c r="AA201" s="24" t="s">
        <v>94</v>
      </c>
      <c r="AB201" s="24" t="s">
        <v>94</v>
      </c>
      <c r="AC201" s="24" t="s">
        <v>94</v>
      </c>
      <c r="AD201" s="24" t="s">
        <v>94</v>
      </c>
      <c r="AE201" s="24" t="s">
        <v>94</v>
      </c>
      <c r="AF201" s="24" t="s">
        <v>94</v>
      </c>
    </row>
    <row r="202" spans="1:34" ht="18" customHeight="1" x14ac:dyDescent="0.25">
      <c r="A202" s="25" t="s">
        <v>96</v>
      </c>
      <c r="C202" s="24" t="s">
        <v>94</v>
      </c>
      <c r="D202" s="24" t="s">
        <v>94</v>
      </c>
      <c r="E202" s="24" t="s">
        <v>94</v>
      </c>
      <c r="F202" s="24" t="s">
        <v>94</v>
      </c>
      <c r="G202" s="24" t="s">
        <v>94</v>
      </c>
      <c r="H202" s="24" t="s">
        <v>94</v>
      </c>
      <c r="I202" s="24" t="s">
        <v>94</v>
      </c>
      <c r="J202" s="24" t="s">
        <v>94</v>
      </c>
      <c r="K202" s="24" t="s">
        <v>94</v>
      </c>
      <c r="L202" s="24" t="s">
        <v>94</v>
      </c>
      <c r="M202" s="24" t="s">
        <v>94</v>
      </c>
      <c r="N202" s="24" t="s">
        <v>94</v>
      </c>
      <c r="O202" s="24" t="s">
        <v>94</v>
      </c>
      <c r="P202" s="24" t="s">
        <v>94</v>
      </c>
      <c r="Q202" s="24" t="s">
        <v>94</v>
      </c>
      <c r="R202" s="24" t="s">
        <v>94</v>
      </c>
      <c r="S202" s="24" t="s">
        <v>94</v>
      </c>
      <c r="T202" s="24" t="s">
        <v>94</v>
      </c>
      <c r="U202" s="24" t="s">
        <v>94</v>
      </c>
      <c r="V202" s="24" t="s">
        <v>94</v>
      </c>
      <c r="W202" s="24" t="s">
        <v>94</v>
      </c>
      <c r="X202" s="24" t="s">
        <v>94</v>
      </c>
      <c r="Y202" s="24" t="s">
        <v>94</v>
      </c>
      <c r="Z202" s="24" t="s">
        <v>94</v>
      </c>
      <c r="AA202" s="24" t="s">
        <v>94</v>
      </c>
      <c r="AB202" s="24" t="s">
        <v>94</v>
      </c>
      <c r="AC202" s="24" t="s">
        <v>94</v>
      </c>
      <c r="AD202" s="24" t="s">
        <v>94</v>
      </c>
      <c r="AE202" s="24" t="s">
        <v>94</v>
      </c>
      <c r="AF202" s="24" t="s">
        <v>94</v>
      </c>
    </row>
    <row r="203" spans="1:34" ht="18" customHeight="1" x14ac:dyDescent="0.25">
      <c r="A203" s="25" t="s">
        <v>106</v>
      </c>
      <c r="C203" s="24" t="s">
        <v>94</v>
      </c>
      <c r="D203" s="24" t="s">
        <v>94</v>
      </c>
      <c r="E203" s="24" t="s">
        <v>94</v>
      </c>
      <c r="F203" s="24" t="s">
        <v>94</v>
      </c>
      <c r="G203" s="24" t="s">
        <v>94</v>
      </c>
      <c r="H203" s="24" t="s">
        <v>94</v>
      </c>
      <c r="I203" s="24" t="s">
        <v>94</v>
      </c>
      <c r="J203" s="24" t="s">
        <v>94</v>
      </c>
      <c r="K203" s="24" t="s">
        <v>94</v>
      </c>
      <c r="L203" s="24" t="s">
        <v>94</v>
      </c>
      <c r="M203" s="24" t="s">
        <v>94</v>
      </c>
      <c r="N203" s="24" t="s">
        <v>94</v>
      </c>
      <c r="O203" s="24" t="s">
        <v>94</v>
      </c>
      <c r="P203" s="24" t="s">
        <v>94</v>
      </c>
      <c r="Q203" s="24" t="s">
        <v>94</v>
      </c>
      <c r="R203" s="24" t="s">
        <v>94</v>
      </c>
      <c r="S203" s="24" t="s">
        <v>94</v>
      </c>
      <c r="T203" s="24" t="s">
        <v>94</v>
      </c>
      <c r="U203" s="24" t="s">
        <v>94</v>
      </c>
      <c r="V203" s="24" t="s">
        <v>94</v>
      </c>
      <c r="W203" s="24" t="s">
        <v>94</v>
      </c>
      <c r="X203" s="24" t="s">
        <v>94</v>
      </c>
      <c r="Y203" s="24" t="s">
        <v>94</v>
      </c>
      <c r="Z203" s="24" t="s">
        <v>94</v>
      </c>
      <c r="AA203" s="24" t="s">
        <v>94</v>
      </c>
      <c r="AB203" s="24" t="s">
        <v>94</v>
      </c>
      <c r="AC203" s="24" t="s">
        <v>94</v>
      </c>
      <c r="AD203" s="24" t="s">
        <v>94</v>
      </c>
      <c r="AE203" s="24" t="s">
        <v>94</v>
      </c>
      <c r="AF203" s="24" t="s">
        <v>94</v>
      </c>
    </row>
    <row r="204" spans="1:34" ht="18" customHeight="1" x14ac:dyDescent="0.25">
      <c r="A204" s="25" t="s">
        <v>98</v>
      </c>
      <c r="C204" s="24" t="s">
        <v>94</v>
      </c>
      <c r="D204" s="24" t="s">
        <v>94</v>
      </c>
      <c r="E204" s="24" t="s">
        <v>94</v>
      </c>
      <c r="F204" s="24" t="s">
        <v>94</v>
      </c>
      <c r="G204" s="24" t="s">
        <v>94</v>
      </c>
      <c r="H204" s="24" t="s">
        <v>94</v>
      </c>
      <c r="I204" s="24" t="s">
        <v>94</v>
      </c>
      <c r="J204" s="24" t="s">
        <v>94</v>
      </c>
      <c r="K204" s="24" t="s">
        <v>94</v>
      </c>
      <c r="L204" s="24" t="s">
        <v>94</v>
      </c>
      <c r="M204" s="24" t="s">
        <v>94</v>
      </c>
      <c r="N204" s="24" t="s">
        <v>94</v>
      </c>
      <c r="O204" s="24" t="s">
        <v>94</v>
      </c>
      <c r="P204" s="24" t="s">
        <v>94</v>
      </c>
      <c r="Q204" s="24" t="s">
        <v>94</v>
      </c>
      <c r="R204" s="24" t="s">
        <v>94</v>
      </c>
      <c r="S204" s="24" t="s">
        <v>94</v>
      </c>
      <c r="T204" s="24" t="s">
        <v>94</v>
      </c>
      <c r="U204" s="24" t="s">
        <v>94</v>
      </c>
      <c r="V204" s="24" t="s">
        <v>94</v>
      </c>
      <c r="W204" s="24" t="s">
        <v>94</v>
      </c>
      <c r="X204" s="24" t="s">
        <v>94</v>
      </c>
      <c r="Y204" s="24" t="s">
        <v>94</v>
      </c>
      <c r="Z204" s="24" t="s">
        <v>94</v>
      </c>
      <c r="AA204" s="24" t="s">
        <v>94</v>
      </c>
      <c r="AB204" s="24" t="s">
        <v>94</v>
      </c>
      <c r="AC204" s="24" t="s">
        <v>94</v>
      </c>
      <c r="AD204" s="24" t="s">
        <v>94</v>
      </c>
      <c r="AE204" s="24" t="s">
        <v>94</v>
      </c>
      <c r="AF204" s="24" t="s">
        <v>94</v>
      </c>
    </row>
    <row r="205" spans="1:34" ht="18" customHeight="1" x14ac:dyDescent="0.25">
      <c r="A205" s="25" t="s">
        <v>104</v>
      </c>
      <c r="C205" s="24" t="s">
        <v>94</v>
      </c>
      <c r="D205" s="24" t="s">
        <v>94</v>
      </c>
      <c r="E205" s="24" t="s">
        <v>94</v>
      </c>
      <c r="F205" s="24" t="s">
        <v>94</v>
      </c>
      <c r="G205" s="24" t="s">
        <v>94</v>
      </c>
      <c r="H205" s="24" t="s">
        <v>94</v>
      </c>
      <c r="I205" s="24" t="s">
        <v>94</v>
      </c>
      <c r="J205" s="24" t="s">
        <v>94</v>
      </c>
      <c r="K205" s="24" t="s">
        <v>94</v>
      </c>
      <c r="L205" s="24" t="s">
        <v>94</v>
      </c>
      <c r="M205" s="24" t="s">
        <v>94</v>
      </c>
      <c r="N205" s="24" t="s">
        <v>94</v>
      </c>
      <c r="O205" s="24" t="s">
        <v>94</v>
      </c>
      <c r="P205" s="24" t="s">
        <v>94</v>
      </c>
      <c r="Q205" s="24" t="s">
        <v>94</v>
      </c>
      <c r="R205" s="24" t="s">
        <v>94</v>
      </c>
      <c r="S205" s="24" t="s">
        <v>94</v>
      </c>
      <c r="T205" s="24" t="s">
        <v>94</v>
      </c>
      <c r="U205" s="24" t="s">
        <v>94</v>
      </c>
      <c r="V205" s="24" t="s">
        <v>94</v>
      </c>
      <c r="W205" s="24" t="s">
        <v>94</v>
      </c>
      <c r="X205" s="24" t="s">
        <v>94</v>
      </c>
      <c r="Y205" s="24" t="s">
        <v>94</v>
      </c>
      <c r="Z205" s="24" t="s">
        <v>94</v>
      </c>
      <c r="AA205" s="24" t="s">
        <v>94</v>
      </c>
      <c r="AB205" s="24" t="s">
        <v>94</v>
      </c>
      <c r="AC205" s="24" t="s">
        <v>94</v>
      </c>
      <c r="AD205" s="24" t="s">
        <v>94</v>
      </c>
      <c r="AE205" s="24" t="s">
        <v>94</v>
      </c>
      <c r="AF205" s="24" t="s">
        <v>94</v>
      </c>
    </row>
    <row r="206" spans="1:34" ht="18" customHeight="1" x14ac:dyDescent="0.25">
      <c r="A206" s="25" t="s">
        <v>102</v>
      </c>
      <c r="C206" s="24" t="s">
        <v>94</v>
      </c>
      <c r="D206" s="24" t="s">
        <v>94</v>
      </c>
      <c r="E206" s="24" t="s">
        <v>94</v>
      </c>
      <c r="F206" s="24" t="s">
        <v>94</v>
      </c>
      <c r="G206" s="24" t="s">
        <v>94</v>
      </c>
      <c r="H206" s="24" t="s">
        <v>94</v>
      </c>
      <c r="I206" s="24" t="s">
        <v>94</v>
      </c>
      <c r="J206" s="24" t="s">
        <v>94</v>
      </c>
      <c r="K206" s="24" t="s">
        <v>94</v>
      </c>
      <c r="L206" s="24" t="s">
        <v>94</v>
      </c>
      <c r="M206" s="24" t="s">
        <v>94</v>
      </c>
      <c r="N206" s="24" t="s">
        <v>94</v>
      </c>
      <c r="O206" s="24" t="s">
        <v>94</v>
      </c>
      <c r="P206" s="24" t="s">
        <v>94</v>
      </c>
      <c r="Q206" s="24" t="s">
        <v>94</v>
      </c>
      <c r="R206" s="24" t="s">
        <v>94</v>
      </c>
      <c r="S206" s="24" t="s">
        <v>94</v>
      </c>
      <c r="T206" s="24" t="s">
        <v>94</v>
      </c>
      <c r="U206" s="24" t="s">
        <v>94</v>
      </c>
      <c r="V206" s="24" t="s">
        <v>94</v>
      </c>
      <c r="W206" s="24" t="s">
        <v>94</v>
      </c>
      <c r="X206" s="24" t="s">
        <v>94</v>
      </c>
      <c r="Y206" s="24" t="s">
        <v>94</v>
      </c>
      <c r="Z206" s="24" t="s">
        <v>94</v>
      </c>
      <c r="AA206" s="24" t="s">
        <v>94</v>
      </c>
      <c r="AB206" s="24" t="s">
        <v>94</v>
      </c>
      <c r="AC206" s="24" t="s">
        <v>94</v>
      </c>
      <c r="AD206" s="24" t="s">
        <v>94</v>
      </c>
      <c r="AE206" s="24" t="s">
        <v>94</v>
      </c>
      <c r="AF206" s="24" t="s">
        <v>94</v>
      </c>
    </row>
    <row r="208" spans="1:34" ht="18" customHeight="1" x14ac:dyDescent="0.25">
      <c r="A208" s="23" t="s">
        <v>157</v>
      </c>
    </row>
    <row r="209" spans="1:34" ht="18" customHeight="1" x14ac:dyDescent="0.25">
      <c r="B209" s="23" t="s">
        <v>109</v>
      </c>
      <c r="C209" s="26">
        <v>1990</v>
      </c>
      <c r="D209" s="26">
        <v>1991</v>
      </c>
      <c r="E209" s="26">
        <v>1992</v>
      </c>
      <c r="F209" s="26">
        <v>1993</v>
      </c>
      <c r="G209" s="26">
        <v>1994</v>
      </c>
      <c r="H209" s="26">
        <v>1995</v>
      </c>
      <c r="I209" s="26">
        <v>1996</v>
      </c>
      <c r="J209" s="26">
        <v>1997</v>
      </c>
      <c r="K209" s="26">
        <v>1998</v>
      </c>
      <c r="L209" s="26">
        <v>1999</v>
      </c>
      <c r="M209" s="26">
        <v>2000</v>
      </c>
      <c r="N209" s="26">
        <v>2001</v>
      </c>
      <c r="O209" s="26">
        <v>2002</v>
      </c>
      <c r="P209" s="26">
        <v>2003</v>
      </c>
      <c r="Q209" s="26">
        <v>2004</v>
      </c>
      <c r="R209" s="26">
        <v>2005</v>
      </c>
      <c r="S209" s="26">
        <v>2006</v>
      </c>
      <c r="T209" s="26">
        <v>2007</v>
      </c>
      <c r="U209" s="26">
        <v>2008</v>
      </c>
      <c r="V209" s="26">
        <v>2009</v>
      </c>
      <c r="W209" s="26">
        <v>2010</v>
      </c>
      <c r="X209" s="26">
        <v>2011</v>
      </c>
      <c r="Y209" s="26">
        <v>2012</v>
      </c>
      <c r="Z209" s="26">
        <v>2013</v>
      </c>
      <c r="AA209" s="26">
        <v>2014</v>
      </c>
      <c r="AB209" s="26">
        <v>2015</v>
      </c>
      <c r="AC209" s="26">
        <v>2016</v>
      </c>
      <c r="AD209" s="26">
        <v>2017</v>
      </c>
      <c r="AE209" s="26">
        <v>2018</v>
      </c>
      <c r="AF209" s="26">
        <v>2019</v>
      </c>
      <c r="AG209" s="23" t="s">
        <v>108</v>
      </c>
      <c r="AH209" s="23" t="s">
        <v>107</v>
      </c>
    </row>
    <row r="210" spans="1:34" ht="18" customHeight="1" x14ac:dyDescent="0.25">
      <c r="A210" s="25" t="s">
        <v>100</v>
      </c>
      <c r="C210" s="24" t="s">
        <v>94</v>
      </c>
      <c r="D210" s="24" t="s">
        <v>94</v>
      </c>
      <c r="E210" s="24" t="s">
        <v>94</v>
      </c>
      <c r="F210" s="24" t="s">
        <v>94</v>
      </c>
      <c r="G210" s="24" t="s">
        <v>94</v>
      </c>
      <c r="H210" s="24" t="s">
        <v>94</v>
      </c>
      <c r="I210" s="24" t="s">
        <v>94</v>
      </c>
      <c r="J210" s="24" t="s">
        <v>94</v>
      </c>
      <c r="K210" s="24" t="s">
        <v>94</v>
      </c>
      <c r="L210" s="24" t="s">
        <v>94</v>
      </c>
      <c r="M210" s="24" t="s">
        <v>94</v>
      </c>
      <c r="N210" s="24" t="s">
        <v>94</v>
      </c>
      <c r="O210" s="24" t="s">
        <v>94</v>
      </c>
      <c r="P210" s="24" t="s">
        <v>94</v>
      </c>
      <c r="Q210" s="24" t="s">
        <v>94</v>
      </c>
      <c r="R210" s="24" t="s">
        <v>94</v>
      </c>
      <c r="S210" s="24" t="s">
        <v>94</v>
      </c>
      <c r="T210" s="24" t="s">
        <v>94</v>
      </c>
      <c r="U210" s="24" t="s">
        <v>94</v>
      </c>
      <c r="V210" s="24" t="s">
        <v>94</v>
      </c>
      <c r="W210" s="24" t="s">
        <v>94</v>
      </c>
      <c r="X210" s="24" t="s">
        <v>94</v>
      </c>
      <c r="Y210" s="24" t="s">
        <v>94</v>
      </c>
      <c r="Z210" s="24" t="s">
        <v>94</v>
      </c>
      <c r="AA210" s="24" t="s">
        <v>94</v>
      </c>
      <c r="AB210" s="24" t="s">
        <v>94</v>
      </c>
      <c r="AC210" s="24" t="s">
        <v>94</v>
      </c>
      <c r="AD210" s="24" t="s">
        <v>94</v>
      </c>
      <c r="AE210" s="24" t="s">
        <v>94</v>
      </c>
      <c r="AF210" s="24" t="s">
        <v>94</v>
      </c>
    </row>
    <row r="211" spans="1:34" ht="18" customHeight="1" x14ac:dyDescent="0.25">
      <c r="A211" s="25" t="s">
        <v>96</v>
      </c>
      <c r="C211" s="24" t="s">
        <v>94</v>
      </c>
      <c r="D211" s="24" t="s">
        <v>94</v>
      </c>
      <c r="E211" s="24" t="s">
        <v>94</v>
      </c>
      <c r="F211" s="24" t="s">
        <v>94</v>
      </c>
      <c r="G211" s="24" t="s">
        <v>94</v>
      </c>
      <c r="H211" s="24" t="s">
        <v>94</v>
      </c>
      <c r="I211" s="24" t="s">
        <v>94</v>
      </c>
      <c r="J211" s="24" t="s">
        <v>94</v>
      </c>
      <c r="K211" s="24" t="s">
        <v>94</v>
      </c>
      <c r="L211" s="24" t="s">
        <v>94</v>
      </c>
      <c r="M211" s="24" t="s">
        <v>94</v>
      </c>
      <c r="N211" s="24" t="s">
        <v>94</v>
      </c>
      <c r="O211" s="24" t="s">
        <v>94</v>
      </c>
      <c r="P211" s="24" t="s">
        <v>94</v>
      </c>
      <c r="Q211" s="24" t="s">
        <v>94</v>
      </c>
      <c r="R211" s="24" t="s">
        <v>94</v>
      </c>
      <c r="S211" s="24" t="s">
        <v>94</v>
      </c>
      <c r="T211" s="24" t="s">
        <v>94</v>
      </c>
      <c r="U211" s="24" t="s">
        <v>94</v>
      </c>
      <c r="V211" s="24" t="s">
        <v>94</v>
      </c>
      <c r="W211" s="24" t="s">
        <v>94</v>
      </c>
      <c r="X211" s="24" t="s">
        <v>94</v>
      </c>
      <c r="Y211" s="24" t="s">
        <v>94</v>
      </c>
      <c r="Z211" s="24" t="s">
        <v>94</v>
      </c>
      <c r="AA211" s="24" t="s">
        <v>94</v>
      </c>
      <c r="AB211" s="24" t="s">
        <v>94</v>
      </c>
      <c r="AC211" s="24" t="s">
        <v>94</v>
      </c>
      <c r="AD211" s="24" t="s">
        <v>94</v>
      </c>
      <c r="AE211" s="24" t="s">
        <v>94</v>
      </c>
      <c r="AF211" s="24" t="s">
        <v>94</v>
      </c>
    </row>
    <row r="212" spans="1:34" ht="18" customHeight="1" x14ac:dyDescent="0.25">
      <c r="A212" s="25" t="s">
        <v>106</v>
      </c>
      <c r="C212" s="24" t="s">
        <v>94</v>
      </c>
      <c r="D212" s="24" t="s">
        <v>94</v>
      </c>
      <c r="E212" s="24" t="s">
        <v>94</v>
      </c>
      <c r="F212" s="24" t="s">
        <v>94</v>
      </c>
      <c r="G212" s="24" t="s">
        <v>94</v>
      </c>
      <c r="H212" s="24" t="s">
        <v>94</v>
      </c>
      <c r="I212" s="24" t="s">
        <v>94</v>
      </c>
      <c r="J212" s="24" t="s">
        <v>94</v>
      </c>
      <c r="K212" s="24" t="s">
        <v>94</v>
      </c>
      <c r="L212" s="24" t="s">
        <v>94</v>
      </c>
      <c r="M212" s="24" t="s">
        <v>94</v>
      </c>
      <c r="N212" s="24" t="s">
        <v>94</v>
      </c>
      <c r="O212" s="24" t="s">
        <v>94</v>
      </c>
      <c r="P212" s="24" t="s">
        <v>94</v>
      </c>
      <c r="Q212" s="24" t="s">
        <v>94</v>
      </c>
      <c r="R212" s="24" t="s">
        <v>94</v>
      </c>
      <c r="S212" s="24" t="s">
        <v>94</v>
      </c>
      <c r="T212" s="24" t="s">
        <v>94</v>
      </c>
      <c r="U212" s="24" t="s">
        <v>94</v>
      </c>
      <c r="V212" s="24" t="s">
        <v>94</v>
      </c>
      <c r="W212" s="24" t="s">
        <v>94</v>
      </c>
      <c r="X212" s="24" t="s">
        <v>94</v>
      </c>
      <c r="Y212" s="24" t="s">
        <v>94</v>
      </c>
      <c r="Z212" s="24" t="s">
        <v>94</v>
      </c>
      <c r="AA212" s="24" t="s">
        <v>94</v>
      </c>
      <c r="AB212" s="24" t="s">
        <v>94</v>
      </c>
      <c r="AC212" s="24" t="s">
        <v>94</v>
      </c>
      <c r="AD212" s="24" t="s">
        <v>94</v>
      </c>
      <c r="AE212" s="24" t="s">
        <v>94</v>
      </c>
      <c r="AF212" s="24" t="s">
        <v>94</v>
      </c>
    </row>
    <row r="213" spans="1:34" ht="18" customHeight="1" x14ac:dyDescent="0.25">
      <c r="A213" s="25" t="s">
        <v>98</v>
      </c>
      <c r="C213" s="24" t="s">
        <v>94</v>
      </c>
      <c r="D213" s="24" t="s">
        <v>94</v>
      </c>
      <c r="E213" s="24" t="s">
        <v>94</v>
      </c>
      <c r="F213" s="24" t="s">
        <v>94</v>
      </c>
      <c r="G213" s="24" t="s">
        <v>94</v>
      </c>
      <c r="H213" s="24" t="s">
        <v>94</v>
      </c>
      <c r="I213" s="24" t="s">
        <v>94</v>
      </c>
      <c r="J213" s="24" t="s">
        <v>94</v>
      </c>
      <c r="K213" s="24" t="s">
        <v>94</v>
      </c>
      <c r="L213" s="24" t="s">
        <v>94</v>
      </c>
      <c r="M213" s="24" t="s">
        <v>94</v>
      </c>
      <c r="N213" s="24" t="s">
        <v>94</v>
      </c>
      <c r="O213" s="24" t="s">
        <v>94</v>
      </c>
      <c r="P213" s="24" t="s">
        <v>94</v>
      </c>
      <c r="Q213" s="24" t="s">
        <v>94</v>
      </c>
      <c r="R213" s="24" t="s">
        <v>94</v>
      </c>
      <c r="S213" s="24" t="s">
        <v>94</v>
      </c>
      <c r="T213" s="24" t="s">
        <v>94</v>
      </c>
      <c r="U213" s="24" t="s">
        <v>94</v>
      </c>
      <c r="V213" s="24" t="s">
        <v>94</v>
      </c>
      <c r="W213" s="24" t="s">
        <v>94</v>
      </c>
      <c r="X213" s="24" t="s">
        <v>94</v>
      </c>
      <c r="Y213" s="24" t="s">
        <v>94</v>
      </c>
      <c r="Z213" s="24" t="s">
        <v>94</v>
      </c>
      <c r="AA213" s="24" t="s">
        <v>94</v>
      </c>
      <c r="AB213" s="24" t="s">
        <v>94</v>
      </c>
      <c r="AC213" s="24" t="s">
        <v>94</v>
      </c>
      <c r="AD213" s="24" t="s">
        <v>94</v>
      </c>
      <c r="AE213" s="24" t="s">
        <v>94</v>
      </c>
      <c r="AF213" s="24" t="s">
        <v>94</v>
      </c>
    </row>
    <row r="214" spans="1:34" ht="18" customHeight="1" x14ac:dyDescent="0.25">
      <c r="A214" s="25" t="s">
        <v>104</v>
      </c>
      <c r="C214" s="24" t="s">
        <v>94</v>
      </c>
      <c r="D214" s="24" t="s">
        <v>94</v>
      </c>
      <c r="E214" s="24" t="s">
        <v>94</v>
      </c>
      <c r="F214" s="24" t="s">
        <v>94</v>
      </c>
      <c r="G214" s="24" t="s">
        <v>94</v>
      </c>
      <c r="H214" s="24" t="s">
        <v>94</v>
      </c>
      <c r="I214" s="24" t="s">
        <v>94</v>
      </c>
      <c r="J214" s="24" t="s">
        <v>94</v>
      </c>
      <c r="K214" s="24" t="s">
        <v>94</v>
      </c>
      <c r="L214" s="24" t="s">
        <v>94</v>
      </c>
      <c r="M214" s="24" t="s">
        <v>94</v>
      </c>
      <c r="N214" s="24" t="s">
        <v>94</v>
      </c>
      <c r="O214" s="24" t="s">
        <v>94</v>
      </c>
      <c r="P214" s="24" t="s">
        <v>94</v>
      </c>
      <c r="Q214" s="24" t="s">
        <v>94</v>
      </c>
      <c r="R214" s="24" t="s">
        <v>94</v>
      </c>
      <c r="S214" s="24" t="s">
        <v>94</v>
      </c>
      <c r="T214" s="24" t="s">
        <v>94</v>
      </c>
      <c r="U214" s="24" t="s">
        <v>94</v>
      </c>
      <c r="V214" s="24" t="s">
        <v>94</v>
      </c>
      <c r="W214" s="24" t="s">
        <v>94</v>
      </c>
      <c r="X214" s="24" t="s">
        <v>94</v>
      </c>
      <c r="Y214" s="24" t="s">
        <v>94</v>
      </c>
      <c r="Z214" s="24" t="s">
        <v>94</v>
      </c>
      <c r="AA214" s="24" t="s">
        <v>94</v>
      </c>
      <c r="AB214" s="24" t="s">
        <v>94</v>
      </c>
      <c r="AC214" s="24" t="s">
        <v>94</v>
      </c>
      <c r="AD214" s="24" t="s">
        <v>94</v>
      </c>
      <c r="AE214" s="24" t="s">
        <v>94</v>
      </c>
      <c r="AF214" s="24" t="s">
        <v>94</v>
      </c>
    </row>
    <row r="215" spans="1:34" ht="18" customHeight="1" x14ac:dyDescent="0.25">
      <c r="A215" s="25" t="s">
        <v>102</v>
      </c>
      <c r="C215" s="24" t="s">
        <v>94</v>
      </c>
      <c r="D215" s="24" t="s">
        <v>94</v>
      </c>
      <c r="E215" s="24" t="s">
        <v>94</v>
      </c>
      <c r="F215" s="24" t="s">
        <v>94</v>
      </c>
      <c r="G215" s="24" t="s">
        <v>94</v>
      </c>
      <c r="H215" s="24" t="s">
        <v>94</v>
      </c>
      <c r="I215" s="24" t="s">
        <v>94</v>
      </c>
      <c r="J215" s="24" t="s">
        <v>94</v>
      </c>
      <c r="K215" s="24" t="s">
        <v>94</v>
      </c>
      <c r="L215" s="24" t="s">
        <v>94</v>
      </c>
      <c r="M215" s="24" t="s">
        <v>94</v>
      </c>
      <c r="N215" s="24" t="s">
        <v>94</v>
      </c>
      <c r="O215" s="24" t="s">
        <v>94</v>
      </c>
      <c r="P215" s="24" t="s">
        <v>94</v>
      </c>
      <c r="Q215" s="24" t="s">
        <v>94</v>
      </c>
      <c r="R215" s="24" t="s">
        <v>94</v>
      </c>
      <c r="S215" s="24" t="s">
        <v>94</v>
      </c>
      <c r="T215" s="24" t="s">
        <v>94</v>
      </c>
      <c r="U215" s="24" t="s">
        <v>94</v>
      </c>
      <c r="V215" s="24" t="s">
        <v>94</v>
      </c>
      <c r="W215" s="24" t="s">
        <v>94</v>
      </c>
      <c r="X215" s="24" t="s">
        <v>94</v>
      </c>
      <c r="Y215" s="24" t="s">
        <v>94</v>
      </c>
      <c r="Z215" s="24" t="s">
        <v>94</v>
      </c>
      <c r="AA215" s="24" t="s">
        <v>94</v>
      </c>
      <c r="AB215" s="24" t="s">
        <v>94</v>
      </c>
      <c r="AC215" s="24" t="s">
        <v>94</v>
      </c>
      <c r="AD215" s="24" t="s">
        <v>94</v>
      </c>
      <c r="AE215" s="24" t="s">
        <v>94</v>
      </c>
      <c r="AF215" s="24" t="s">
        <v>94</v>
      </c>
    </row>
    <row r="217" spans="1:34" ht="18" customHeight="1" x14ac:dyDescent="0.25">
      <c r="A217" s="23" t="s">
        <v>158</v>
      </c>
    </row>
    <row r="218" spans="1:34" ht="18" customHeight="1" x14ac:dyDescent="0.25">
      <c r="B218" s="23" t="s">
        <v>109</v>
      </c>
      <c r="C218" s="26">
        <v>1990</v>
      </c>
      <c r="D218" s="26">
        <v>1991</v>
      </c>
      <c r="E218" s="26">
        <v>1992</v>
      </c>
      <c r="F218" s="26">
        <v>1993</v>
      </c>
      <c r="G218" s="26">
        <v>1994</v>
      </c>
      <c r="H218" s="26">
        <v>1995</v>
      </c>
      <c r="I218" s="26">
        <v>1996</v>
      </c>
      <c r="J218" s="26">
        <v>1997</v>
      </c>
      <c r="K218" s="26">
        <v>1998</v>
      </c>
      <c r="L218" s="26">
        <v>1999</v>
      </c>
      <c r="M218" s="26">
        <v>2000</v>
      </c>
      <c r="N218" s="26">
        <v>2001</v>
      </c>
      <c r="O218" s="26">
        <v>2002</v>
      </c>
      <c r="P218" s="26">
        <v>2003</v>
      </c>
      <c r="Q218" s="26">
        <v>2004</v>
      </c>
      <c r="R218" s="26">
        <v>2005</v>
      </c>
      <c r="S218" s="26">
        <v>2006</v>
      </c>
      <c r="T218" s="26">
        <v>2007</v>
      </c>
      <c r="U218" s="26">
        <v>2008</v>
      </c>
      <c r="V218" s="26">
        <v>2009</v>
      </c>
      <c r="W218" s="26">
        <v>2010</v>
      </c>
      <c r="X218" s="26">
        <v>2011</v>
      </c>
      <c r="Y218" s="26">
        <v>2012</v>
      </c>
      <c r="Z218" s="26">
        <v>2013</v>
      </c>
      <c r="AA218" s="26">
        <v>2014</v>
      </c>
      <c r="AB218" s="26">
        <v>2015</v>
      </c>
      <c r="AC218" s="26">
        <v>2016</v>
      </c>
      <c r="AD218" s="26">
        <v>2017</v>
      </c>
      <c r="AE218" s="26">
        <v>2018</v>
      </c>
      <c r="AF218" s="26">
        <v>2019</v>
      </c>
      <c r="AG218" s="23" t="s">
        <v>108</v>
      </c>
      <c r="AH218" s="23" t="s">
        <v>107</v>
      </c>
    </row>
    <row r="219" spans="1:34" ht="18" customHeight="1" x14ac:dyDescent="0.25">
      <c r="A219" s="25" t="s">
        <v>100</v>
      </c>
      <c r="B219" s="23" t="s">
        <v>134</v>
      </c>
      <c r="C219" s="24">
        <v>4.9850000000000003</v>
      </c>
      <c r="D219" s="24">
        <v>5.0780000000000003</v>
      </c>
      <c r="E219" s="24">
        <v>5.1203000000000003</v>
      </c>
      <c r="F219" s="24">
        <v>5.173</v>
      </c>
      <c r="G219" s="24">
        <v>5.1859999999999999</v>
      </c>
      <c r="H219" s="24">
        <v>5.3101000000000003</v>
      </c>
      <c r="I219" s="24">
        <v>5.5990000000000002</v>
      </c>
      <c r="J219" s="24">
        <v>5.5529000000000002</v>
      </c>
      <c r="K219" s="24">
        <v>5.5278999999999998</v>
      </c>
      <c r="L219" s="24">
        <v>5.6406000000000001</v>
      </c>
      <c r="M219" s="24">
        <v>5.8548999999999998</v>
      </c>
      <c r="N219" s="24">
        <v>5.9619</v>
      </c>
      <c r="O219" s="24">
        <v>5.8648999999999996</v>
      </c>
      <c r="P219" s="24">
        <v>5.9128999999999996</v>
      </c>
      <c r="Q219" s="24">
        <v>5.8658999999999999</v>
      </c>
      <c r="R219" s="24">
        <v>5.7290000000000001</v>
      </c>
      <c r="S219" s="24">
        <v>5.8129999999999997</v>
      </c>
      <c r="T219" s="24">
        <v>5.8929</v>
      </c>
      <c r="U219" s="24">
        <v>5.8178999999999998</v>
      </c>
      <c r="V219" s="24">
        <v>5.7690000000000001</v>
      </c>
      <c r="W219" s="24">
        <v>5.7969999999999997</v>
      </c>
      <c r="X219" s="24">
        <v>5.8019999999999996</v>
      </c>
      <c r="Y219" s="24">
        <v>5.9119000000000002</v>
      </c>
      <c r="Z219" s="24">
        <v>5.8228999999999997</v>
      </c>
      <c r="AA219" s="24">
        <v>5.665</v>
      </c>
      <c r="AB219" s="24">
        <v>5.9419000000000004</v>
      </c>
      <c r="AC219" s="24">
        <v>6.0388999999999999</v>
      </c>
      <c r="AD219" s="24">
        <v>5.5940000000000003</v>
      </c>
      <c r="AE219" s="24">
        <v>5.6920000000000002</v>
      </c>
      <c r="AF219" s="24" t="s">
        <v>94</v>
      </c>
      <c r="AG219" s="23" t="s">
        <v>116</v>
      </c>
    </row>
    <row r="220" spans="1:34" ht="18" customHeight="1" x14ac:dyDescent="0.25">
      <c r="A220" s="25" t="s">
        <v>96</v>
      </c>
      <c r="B220" s="23" t="s">
        <v>134</v>
      </c>
      <c r="C220" s="24" t="s">
        <v>94</v>
      </c>
      <c r="D220" s="24" t="s">
        <v>94</v>
      </c>
      <c r="E220" s="24" t="s">
        <v>94</v>
      </c>
      <c r="F220" s="24">
        <v>9.2693999999999992</v>
      </c>
      <c r="G220" s="24">
        <v>9.4733000000000001</v>
      </c>
      <c r="H220" s="24">
        <v>9.6813000000000002</v>
      </c>
      <c r="I220" s="24">
        <v>10.216200000000001</v>
      </c>
      <c r="J220" s="24">
        <v>9.3253000000000004</v>
      </c>
      <c r="K220" s="24">
        <v>9.7832000000000008</v>
      </c>
      <c r="L220" s="24">
        <v>9.2149999999999999</v>
      </c>
      <c r="M220" s="24">
        <v>4.0243000000000002</v>
      </c>
      <c r="N220" s="24">
        <v>4.4551999999999996</v>
      </c>
      <c r="O220" s="24">
        <v>4.0792999999999999</v>
      </c>
      <c r="P220" s="24">
        <v>3.9033000000000002</v>
      </c>
      <c r="Q220" s="24">
        <v>3.8893</v>
      </c>
      <c r="R220" s="24">
        <v>4.0092999999999996</v>
      </c>
      <c r="S220" s="24">
        <v>3.9883000000000002</v>
      </c>
      <c r="T220" s="24">
        <v>3.8163</v>
      </c>
      <c r="U220" s="24">
        <v>3.9523000000000001</v>
      </c>
      <c r="V220" s="24">
        <v>3.5764</v>
      </c>
      <c r="W220" s="24">
        <v>4.0602999999999998</v>
      </c>
      <c r="X220" s="24">
        <v>3.7523</v>
      </c>
      <c r="Y220" s="24">
        <v>3.6522999999999999</v>
      </c>
      <c r="Z220" s="24">
        <v>3.7663000000000002</v>
      </c>
      <c r="AA220" s="24">
        <v>3.8443000000000001</v>
      </c>
      <c r="AB220" s="24">
        <v>3.8332999999999999</v>
      </c>
      <c r="AC220" s="24">
        <v>3.9222999999999999</v>
      </c>
      <c r="AD220" s="24">
        <v>4.2851999999999997</v>
      </c>
      <c r="AE220" s="24">
        <v>4.1233000000000004</v>
      </c>
      <c r="AF220" s="24" t="s">
        <v>94</v>
      </c>
      <c r="AG220" s="23" t="s">
        <v>116</v>
      </c>
    </row>
    <row r="221" spans="1:34" ht="18" customHeight="1" x14ac:dyDescent="0.25">
      <c r="A221" s="25" t="s">
        <v>106</v>
      </c>
      <c r="B221" s="23" t="s">
        <v>134</v>
      </c>
      <c r="C221" s="24" t="s">
        <v>94</v>
      </c>
      <c r="D221" s="24" t="s">
        <v>94</v>
      </c>
      <c r="E221" s="24" t="s">
        <v>94</v>
      </c>
      <c r="F221" s="24">
        <v>1.0247999999999999</v>
      </c>
      <c r="G221" s="24">
        <v>1.2378</v>
      </c>
      <c r="H221" s="24">
        <v>1.1016999999999999</v>
      </c>
      <c r="I221" s="24">
        <v>1.1628000000000001</v>
      </c>
      <c r="J221" s="24">
        <v>1.2386999999999999</v>
      </c>
      <c r="K221" s="24">
        <v>1.3758999999999999</v>
      </c>
      <c r="L221" s="24">
        <v>1.3387</v>
      </c>
      <c r="M221" s="24">
        <v>1.3328</v>
      </c>
      <c r="N221" s="24">
        <v>1.4467000000000001</v>
      </c>
      <c r="O221" s="24">
        <v>1.4457</v>
      </c>
      <c r="P221" s="24">
        <v>1.3927</v>
      </c>
      <c r="Q221" s="24">
        <v>1.4307000000000001</v>
      </c>
      <c r="R221" s="24">
        <v>1.4447000000000001</v>
      </c>
      <c r="S221" s="24">
        <v>1.4577</v>
      </c>
      <c r="T221" s="24">
        <v>1.4806999999999999</v>
      </c>
      <c r="U221" s="24">
        <v>1.6737</v>
      </c>
      <c r="V221" s="24">
        <v>1.5987</v>
      </c>
      <c r="W221" s="24">
        <v>1.6647000000000001</v>
      </c>
      <c r="X221" s="24">
        <v>1.6356999999999999</v>
      </c>
      <c r="Y221" s="24">
        <v>1.7257</v>
      </c>
      <c r="Z221" s="24">
        <v>1.7397</v>
      </c>
      <c r="AA221" s="24">
        <v>1.7286999999999999</v>
      </c>
      <c r="AB221" s="24">
        <v>1.9357</v>
      </c>
      <c r="AC221" s="24">
        <v>2.0196000000000001</v>
      </c>
      <c r="AD221" s="24">
        <v>2.0015999999999998</v>
      </c>
      <c r="AE221" s="24">
        <v>2.0246</v>
      </c>
      <c r="AF221" s="24" t="s">
        <v>94</v>
      </c>
      <c r="AG221" s="23" t="s">
        <v>116</v>
      </c>
    </row>
    <row r="222" spans="1:34" ht="18" customHeight="1" x14ac:dyDescent="0.25">
      <c r="A222" s="25" t="s">
        <v>98</v>
      </c>
      <c r="B222" s="23" t="s">
        <v>134</v>
      </c>
      <c r="C222" s="24">
        <v>3.6221000000000001</v>
      </c>
      <c r="D222" s="24">
        <v>3.7509999999999999</v>
      </c>
      <c r="E222" s="24">
        <v>3.7082999999999999</v>
      </c>
      <c r="F222" s="24">
        <v>4.2039</v>
      </c>
      <c r="G222" s="24">
        <v>4.1352000000000002</v>
      </c>
      <c r="H222" s="24">
        <v>4.2770999999999999</v>
      </c>
      <c r="I222" s="24">
        <v>4.4176000000000002</v>
      </c>
      <c r="J222" s="24">
        <v>4.2731000000000003</v>
      </c>
      <c r="K222" s="24">
        <v>4.5340999999999996</v>
      </c>
      <c r="L222" s="24">
        <v>4.4489000000000001</v>
      </c>
      <c r="M222" s="24">
        <v>1.5137</v>
      </c>
      <c r="N222" s="24">
        <v>1.6507000000000001</v>
      </c>
      <c r="O222" s="24">
        <v>1.6967000000000001</v>
      </c>
      <c r="P222" s="24">
        <v>1.7557</v>
      </c>
      <c r="Q222" s="24">
        <v>1.7987</v>
      </c>
      <c r="R222" s="24">
        <v>1.5317000000000001</v>
      </c>
      <c r="S222" s="24">
        <v>1.4746999999999999</v>
      </c>
      <c r="T222" s="24">
        <v>1.5547</v>
      </c>
      <c r="U222" s="24">
        <v>1.0768</v>
      </c>
      <c r="V222" s="24">
        <v>1.0038</v>
      </c>
      <c r="W222" s="24">
        <v>1.1468</v>
      </c>
      <c r="X222" s="24">
        <v>1.4067000000000001</v>
      </c>
      <c r="Y222" s="24">
        <v>1.4786999999999999</v>
      </c>
      <c r="Z222" s="24">
        <v>1.4377</v>
      </c>
      <c r="AA222" s="24">
        <v>1.4157</v>
      </c>
      <c r="AB222" s="24">
        <v>1.3896999999999999</v>
      </c>
      <c r="AC222" s="24">
        <v>1.4507000000000001</v>
      </c>
      <c r="AD222" s="24">
        <v>1.6107</v>
      </c>
      <c r="AE222" s="24">
        <v>1.6667000000000001</v>
      </c>
      <c r="AF222" s="24" t="s">
        <v>94</v>
      </c>
      <c r="AG222" s="23" t="s">
        <v>116</v>
      </c>
    </row>
    <row r="223" spans="1:34" ht="18" customHeight="1" x14ac:dyDescent="0.25">
      <c r="A223" s="25" t="s">
        <v>104</v>
      </c>
      <c r="B223" s="23" t="s">
        <v>134</v>
      </c>
      <c r="C223" s="24">
        <v>2.9845999999999999</v>
      </c>
      <c r="D223" s="24">
        <v>3.0019999999999998</v>
      </c>
      <c r="E223" s="24">
        <v>3.0531999999999999</v>
      </c>
      <c r="F223" s="24">
        <v>3.1583000000000001</v>
      </c>
      <c r="G223" s="24">
        <v>3.1625000000000001</v>
      </c>
      <c r="H223" s="24">
        <v>3.1404999999999998</v>
      </c>
      <c r="I223" s="24">
        <v>3.0375000000000001</v>
      </c>
      <c r="J223" s="24">
        <v>3.1894</v>
      </c>
      <c r="K223" s="24">
        <v>3.0095000000000001</v>
      </c>
      <c r="L223" s="24">
        <v>2.9077999999999999</v>
      </c>
      <c r="M223" s="24">
        <v>3.0554999999999999</v>
      </c>
      <c r="N223" s="24">
        <v>3.1053999999999999</v>
      </c>
      <c r="O223" s="24">
        <v>3.2303999999999999</v>
      </c>
      <c r="P223" s="24">
        <v>3.2294</v>
      </c>
      <c r="Q223" s="24">
        <v>3.3574000000000002</v>
      </c>
      <c r="R223" s="24">
        <v>3.3984000000000001</v>
      </c>
      <c r="S223" s="24">
        <v>3.3094000000000001</v>
      </c>
      <c r="T223" s="24">
        <v>3.2654000000000001</v>
      </c>
      <c r="U223" s="24">
        <v>3.3523999999999998</v>
      </c>
      <c r="V223" s="24">
        <v>2.7885</v>
      </c>
      <c r="W223" s="24">
        <v>2.9384999999999999</v>
      </c>
      <c r="X223" s="24">
        <v>2.6884999999999999</v>
      </c>
      <c r="Y223" s="24">
        <v>2.5895000000000001</v>
      </c>
      <c r="Z223" s="24">
        <v>2.6364999999999998</v>
      </c>
      <c r="AA223" s="24">
        <v>2.5314999999999999</v>
      </c>
      <c r="AB223" s="24">
        <v>2.5335000000000001</v>
      </c>
      <c r="AC223" s="24">
        <v>2.6055000000000001</v>
      </c>
      <c r="AD223" s="24">
        <v>2.6335000000000002</v>
      </c>
      <c r="AE223" s="24">
        <v>2.6335000000000002</v>
      </c>
      <c r="AF223" s="24" t="s">
        <v>94</v>
      </c>
      <c r="AG223" s="23" t="s">
        <v>116</v>
      </c>
    </row>
    <row r="224" spans="1:34" ht="18" customHeight="1" x14ac:dyDescent="0.25">
      <c r="A224" s="25" t="s">
        <v>102</v>
      </c>
      <c r="B224" s="23" t="s">
        <v>134</v>
      </c>
      <c r="C224" s="24">
        <v>2.2250999999999999</v>
      </c>
      <c r="D224" s="24">
        <v>2.3010000000000002</v>
      </c>
      <c r="E224" s="24">
        <v>2.3757999999999999</v>
      </c>
      <c r="F224" s="24">
        <v>2.4416000000000002</v>
      </c>
      <c r="G224" s="24">
        <v>2.4506000000000001</v>
      </c>
      <c r="H224" s="24">
        <v>2.5804999999999998</v>
      </c>
      <c r="I224" s="24">
        <v>2.4874999999999998</v>
      </c>
      <c r="J224" s="24">
        <v>2.4096000000000002</v>
      </c>
      <c r="K224" s="24">
        <v>2.4815999999999998</v>
      </c>
      <c r="L224" s="24">
        <v>2.4634</v>
      </c>
      <c r="M224" s="24">
        <v>2.4306000000000001</v>
      </c>
      <c r="N224" s="24">
        <v>2.4596</v>
      </c>
      <c r="O224" s="24">
        <v>2.4216000000000002</v>
      </c>
      <c r="P224" s="24">
        <v>2.2835999999999999</v>
      </c>
      <c r="Q224" s="24">
        <v>2.4165999999999999</v>
      </c>
      <c r="R224" s="24">
        <v>2.2886000000000002</v>
      </c>
      <c r="S224" s="24">
        <v>2.2595999999999998</v>
      </c>
      <c r="T224" s="24">
        <v>2.1105999999999998</v>
      </c>
      <c r="U224" s="24">
        <v>2.5895000000000001</v>
      </c>
      <c r="V224" s="24">
        <v>2.5474999999999999</v>
      </c>
      <c r="W224" s="24">
        <v>2.5785</v>
      </c>
      <c r="X224" s="24">
        <v>2.3666</v>
      </c>
      <c r="Y224" s="24">
        <v>2.2896000000000001</v>
      </c>
      <c r="Z224" s="24">
        <v>2.1726000000000001</v>
      </c>
      <c r="AA224" s="24">
        <v>2.0876000000000001</v>
      </c>
      <c r="AB224" s="24">
        <v>2.1505999999999998</v>
      </c>
      <c r="AC224" s="24">
        <v>2.0726</v>
      </c>
      <c r="AD224" s="24">
        <v>2.1196000000000002</v>
      </c>
      <c r="AE224" s="24">
        <v>2.1446000000000001</v>
      </c>
      <c r="AF224" s="24" t="s">
        <v>94</v>
      </c>
      <c r="AG224" s="23" t="s">
        <v>116</v>
      </c>
    </row>
    <row r="226" spans="1:34" ht="18" customHeight="1" x14ac:dyDescent="0.25">
      <c r="A226" s="23" t="s">
        <v>159</v>
      </c>
    </row>
    <row r="227" spans="1:34" ht="18" customHeight="1" x14ac:dyDescent="0.25">
      <c r="B227" s="23" t="s">
        <v>109</v>
      </c>
      <c r="C227" s="26">
        <v>1990</v>
      </c>
      <c r="D227" s="26">
        <v>1991</v>
      </c>
      <c r="E227" s="26">
        <v>1992</v>
      </c>
      <c r="F227" s="26">
        <v>1993</v>
      </c>
      <c r="G227" s="26">
        <v>1994</v>
      </c>
      <c r="H227" s="26">
        <v>1995</v>
      </c>
      <c r="I227" s="26">
        <v>1996</v>
      </c>
      <c r="J227" s="26">
        <v>1997</v>
      </c>
      <c r="K227" s="26">
        <v>1998</v>
      </c>
      <c r="L227" s="26">
        <v>1999</v>
      </c>
      <c r="M227" s="26">
        <v>2000</v>
      </c>
      <c r="N227" s="26">
        <v>2001</v>
      </c>
      <c r="O227" s="26">
        <v>2002</v>
      </c>
      <c r="P227" s="26">
        <v>2003</v>
      </c>
      <c r="Q227" s="26">
        <v>2004</v>
      </c>
      <c r="R227" s="26">
        <v>2005</v>
      </c>
      <c r="S227" s="26">
        <v>2006</v>
      </c>
      <c r="T227" s="26">
        <v>2007</v>
      </c>
      <c r="U227" s="26">
        <v>2008</v>
      </c>
      <c r="V227" s="26">
        <v>2009</v>
      </c>
      <c r="W227" s="26">
        <v>2010</v>
      </c>
      <c r="X227" s="26">
        <v>2011</v>
      </c>
      <c r="Y227" s="26">
        <v>2012</v>
      </c>
      <c r="Z227" s="26">
        <v>2013</v>
      </c>
      <c r="AA227" s="26">
        <v>2014</v>
      </c>
      <c r="AB227" s="26">
        <v>2015</v>
      </c>
      <c r="AC227" s="26">
        <v>2016</v>
      </c>
      <c r="AD227" s="26">
        <v>2017</v>
      </c>
      <c r="AE227" s="26">
        <v>2018</v>
      </c>
      <c r="AF227" s="26">
        <v>2019</v>
      </c>
      <c r="AG227" s="23" t="s">
        <v>108</v>
      </c>
      <c r="AH227" s="23" t="s">
        <v>107</v>
      </c>
    </row>
    <row r="228" spans="1:34" ht="18" customHeight="1" x14ac:dyDescent="0.25">
      <c r="A228" s="25" t="s">
        <v>100</v>
      </c>
      <c r="B228" s="23" t="s">
        <v>134</v>
      </c>
      <c r="C228" s="24" t="s">
        <v>94</v>
      </c>
      <c r="D228" s="24" t="s">
        <v>94</v>
      </c>
      <c r="E228" s="24" t="s">
        <v>94</v>
      </c>
      <c r="F228" s="24" t="s">
        <v>94</v>
      </c>
      <c r="G228" s="24" t="s">
        <v>94</v>
      </c>
      <c r="H228" s="24" t="s">
        <v>94</v>
      </c>
      <c r="I228" s="24" t="s">
        <v>94</v>
      </c>
      <c r="J228" s="24" t="s">
        <v>94</v>
      </c>
      <c r="K228" s="24" t="s">
        <v>94</v>
      </c>
      <c r="L228" s="24" t="s">
        <v>94</v>
      </c>
      <c r="M228" s="24" t="s">
        <v>94</v>
      </c>
      <c r="N228" s="24" t="s">
        <v>94</v>
      </c>
      <c r="O228" s="24" t="s">
        <v>94</v>
      </c>
      <c r="P228" s="24" t="s">
        <v>94</v>
      </c>
      <c r="Q228" s="24" t="s">
        <v>94</v>
      </c>
      <c r="R228" s="24">
        <v>40.561700000000002</v>
      </c>
      <c r="S228" s="24">
        <v>40.561700000000002</v>
      </c>
      <c r="T228" s="24">
        <v>40.716000000000001</v>
      </c>
      <c r="U228" s="24">
        <v>34.935000000000002</v>
      </c>
      <c r="V228" s="24">
        <v>36.185400000000001</v>
      </c>
      <c r="W228" s="24">
        <v>43.2622</v>
      </c>
      <c r="X228" s="24">
        <v>42.812800000000003</v>
      </c>
      <c r="Y228" s="24">
        <v>43.257300000000001</v>
      </c>
      <c r="Z228" s="24">
        <v>43.677300000000002</v>
      </c>
      <c r="AA228" s="24">
        <v>30.539200000000001</v>
      </c>
      <c r="AB228" s="24">
        <v>27.7486</v>
      </c>
      <c r="AC228" s="24">
        <v>27.523800000000001</v>
      </c>
      <c r="AD228" s="24">
        <v>27.117899999999999</v>
      </c>
      <c r="AE228" s="24">
        <v>26.754999999999999</v>
      </c>
      <c r="AF228" s="24" t="s">
        <v>94</v>
      </c>
      <c r="AG228" s="23" t="s">
        <v>113</v>
      </c>
      <c r="AH228" s="23" t="s">
        <v>114</v>
      </c>
    </row>
    <row r="229" spans="1:34" ht="18" customHeight="1" x14ac:dyDescent="0.25">
      <c r="A229" s="25" t="s">
        <v>96</v>
      </c>
      <c r="B229" s="23" t="s">
        <v>134</v>
      </c>
      <c r="C229" s="24" t="s">
        <v>94</v>
      </c>
      <c r="D229" s="24" t="s">
        <v>94</v>
      </c>
      <c r="E229" s="24" t="s">
        <v>94</v>
      </c>
      <c r="F229" s="24" t="s">
        <v>94</v>
      </c>
      <c r="G229" s="24" t="s">
        <v>94</v>
      </c>
      <c r="H229" s="24" t="s">
        <v>94</v>
      </c>
      <c r="I229" s="24" t="s">
        <v>94</v>
      </c>
      <c r="J229" s="24" t="s">
        <v>94</v>
      </c>
      <c r="K229" s="24" t="s">
        <v>94</v>
      </c>
      <c r="L229" s="24" t="s">
        <v>94</v>
      </c>
      <c r="M229" s="24" t="s">
        <v>94</v>
      </c>
      <c r="N229" s="24" t="s">
        <v>94</v>
      </c>
      <c r="O229" s="24" t="s">
        <v>94</v>
      </c>
      <c r="P229" s="24" t="s">
        <v>94</v>
      </c>
      <c r="Q229" s="24" t="s">
        <v>94</v>
      </c>
      <c r="R229" s="24">
        <v>9.8688000000000002</v>
      </c>
      <c r="S229" s="24">
        <v>9.2895000000000003</v>
      </c>
      <c r="T229" s="24">
        <v>9.3247999999999998</v>
      </c>
      <c r="U229" s="24">
        <v>8.0007999999999999</v>
      </c>
      <c r="V229" s="24">
        <v>8.2872000000000003</v>
      </c>
      <c r="W229" s="24">
        <v>9.048</v>
      </c>
      <c r="X229" s="24">
        <v>8.9540000000000006</v>
      </c>
      <c r="Y229" s="24">
        <v>9.0470000000000006</v>
      </c>
      <c r="Z229" s="24">
        <v>9.1348000000000003</v>
      </c>
      <c r="AA229" s="24">
        <v>8.6730999999999998</v>
      </c>
      <c r="AB229" s="24">
        <v>21.476500000000001</v>
      </c>
      <c r="AC229" s="24">
        <v>21.650600000000001</v>
      </c>
      <c r="AD229" s="24">
        <v>21.331299999999999</v>
      </c>
      <c r="AE229" s="24">
        <v>21.0458</v>
      </c>
      <c r="AF229" s="24" t="s">
        <v>94</v>
      </c>
      <c r="AG229" s="23" t="s">
        <v>113</v>
      </c>
      <c r="AH229" s="23" t="s">
        <v>114</v>
      </c>
    </row>
    <row r="230" spans="1:34" ht="18" customHeight="1" x14ac:dyDescent="0.25">
      <c r="A230" s="25" t="s">
        <v>106</v>
      </c>
      <c r="B230" s="23" t="s">
        <v>134</v>
      </c>
      <c r="C230" s="24" t="s">
        <v>94</v>
      </c>
      <c r="D230" s="24" t="s">
        <v>94</v>
      </c>
      <c r="E230" s="24" t="s">
        <v>94</v>
      </c>
      <c r="F230" s="24" t="s">
        <v>94</v>
      </c>
      <c r="G230" s="24" t="s">
        <v>94</v>
      </c>
      <c r="H230" s="24" t="s">
        <v>94</v>
      </c>
      <c r="I230" s="24" t="s">
        <v>94</v>
      </c>
      <c r="J230" s="24" t="s">
        <v>94</v>
      </c>
      <c r="K230" s="24" t="s">
        <v>94</v>
      </c>
      <c r="L230" s="24" t="s">
        <v>94</v>
      </c>
      <c r="M230" s="24" t="s">
        <v>94</v>
      </c>
      <c r="N230" s="24" t="s">
        <v>94</v>
      </c>
      <c r="O230" s="24" t="s">
        <v>94</v>
      </c>
      <c r="P230" s="24" t="s">
        <v>94</v>
      </c>
      <c r="Q230" s="24" t="s">
        <v>94</v>
      </c>
      <c r="R230" s="24">
        <v>10.958500000000001</v>
      </c>
      <c r="S230" s="24">
        <v>11.014799999999999</v>
      </c>
      <c r="T230" s="24">
        <v>11.056699999999999</v>
      </c>
      <c r="U230" s="24">
        <v>9.4868000000000006</v>
      </c>
      <c r="V230" s="24">
        <v>9.8263999999999996</v>
      </c>
      <c r="W230" s="24">
        <v>11.1759</v>
      </c>
      <c r="X230" s="24">
        <v>11.059799999999999</v>
      </c>
      <c r="Y230" s="24">
        <v>11.1746</v>
      </c>
      <c r="Z230" s="24">
        <v>11.283099999999999</v>
      </c>
      <c r="AA230" s="24">
        <v>10.712899999999999</v>
      </c>
      <c r="AB230" s="24">
        <v>11.212899999999999</v>
      </c>
      <c r="AC230" s="24">
        <v>11.303900000000001</v>
      </c>
      <c r="AD230" s="24">
        <v>11.1372</v>
      </c>
      <c r="AE230" s="24">
        <v>10.988099999999999</v>
      </c>
      <c r="AF230" s="24" t="s">
        <v>94</v>
      </c>
      <c r="AG230" s="23" t="s">
        <v>113</v>
      </c>
      <c r="AH230" s="23" t="s">
        <v>114</v>
      </c>
    </row>
    <row r="231" spans="1:34" ht="18" customHeight="1" x14ac:dyDescent="0.25">
      <c r="A231" s="25" t="s">
        <v>98</v>
      </c>
      <c r="B231" s="23" t="s">
        <v>134</v>
      </c>
      <c r="C231" s="24" t="s">
        <v>94</v>
      </c>
      <c r="D231" s="24" t="s">
        <v>94</v>
      </c>
      <c r="E231" s="24" t="s">
        <v>94</v>
      </c>
      <c r="F231" s="24" t="s">
        <v>94</v>
      </c>
      <c r="G231" s="24" t="s">
        <v>94</v>
      </c>
      <c r="H231" s="24" t="s">
        <v>94</v>
      </c>
      <c r="I231" s="24" t="s">
        <v>94</v>
      </c>
      <c r="J231" s="24" t="s">
        <v>94</v>
      </c>
      <c r="K231" s="24" t="s">
        <v>94</v>
      </c>
      <c r="L231" s="24" t="s">
        <v>94</v>
      </c>
      <c r="M231" s="24" t="s">
        <v>94</v>
      </c>
      <c r="N231" s="24" t="s">
        <v>94</v>
      </c>
      <c r="O231" s="24" t="s">
        <v>94</v>
      </c>
      <c r="P231" s="24" t="s">
        <v>94</v>
      </c>
      <c r="Q231" s="24" t="s">
        <v>94</v>
      </c>
      <c r="R231" s="24" t="s">
        <v>94</v>
      </c>
      <c r="S231" s="24">
        <v>3.3815</v>
      </c>
      <c r="T231" s="24">
        <v>2.5996000000000001</v>
      </c>
      <c r="U231" s="24">
        <v>5.5579999999999998</v>
      </c>
      <c r="V231" s="24">
        <v>5.3879999999999999</v>
      </c>
      <c r="W231" s="24">
        <v>6.2088999999999999</v>
      </c>
      <c r="X231" s="24">
        <v>5.9798</v>
      </c>
      <c r="Y231" s="24">
        <v>6.1444999999999999</v>
      </c>
      <c r="Z231" s="24">
        <v>6.1120000000000001</v>
      </c>
      <c r="AA231" s="24">
        <v>1.4441999999999999</v>
      </c>
      <c r="AB231" s="24">
        <v>2.6549</v>
      </c>
      <c r="AC231" s="24">
        <v>2.6764999999999999</v>
      </c>
      <c r="AD231" s="24">
        <v>2.637</v>
      </c>
      <c r="AE231" s="24">
        <v>2.6017000000000001</v>
      </c>
      <c r="AF231" s="24" t="s">
        <v>94</v>
      </c>
      <c r="AG231" s="23" t="s">
        <v>113</v>
      </c>
      <c r="AH231" s="23" t="s">
        <v>115</v>
      </c>
    </row>
    <row r="232" spans="1:34" ht="18" customHeight="1" x14ac:dyDescent="0.25">
      <c r="A232" s="25" t="s">
        <v>104</v>
      </c>
      <c r="B232" s="23" t="s">
        <v>134</v>
      </c>
      <c r="C232" s="24" t="s">
        <v>94</v>
      </c>
      <c r="D232" s="24" t="s">
        <v>94</v>
      </c>
      <c r="E232" s="24" t="s">
        <v>94</v>
      </c>
      <c r="F232" s="24" t="s">
        <v>94</v>
      </c>
      <c r="G232" s="24" t="s">
        <v>94</v>
      </c>
      <c r="H232" s="24" t="s">
        <v>94</v>
      </c>
      <c r="I232" s="24" t="s">
        <v>94</v>
      </c>
      <c r="J232" s="24" t="s">
        <v>94</v>
      </c>
      <c r="K232" s="24" t="s">
        <v>94</v>
      </c>
      <c r="L232" s="24" t="s">
        <v>94</v>
      </c>
      <c r="M232" s="24" t="s">
        <v>94</v>
      </c>
      <c r="N232" s="24" t="s">
        <v>94</v>
      </c>
      <c r="O232" s="24" t="s">
        <v>94</v>
      </c>
      <c r="P232" s="24" t="s">
        <v>94</v>
      </c>
      <c r="Q232" s="24" t="s">
        <v>94</v>
      </c>
      <c r="R232" s="24">
        <v>2.6617000000000002</v>
      </c>
      <c r="S232" s="24">
        <v>2.4228000000000001</v>
      </c>
      <c r="T232" s="24">
        <v>2.4321000000000002</v>
      </c>
      <c r="U232" s="24">
        <v>3.9823</v>
      </c>
      <c r="V232" s="24">
        <v>3.8605</v>
      </c>
      <c r="W232" s="24">
        <v>4.1573000000000002</v>
      </c>
      <c r="X232" s="24">
        <v>4.0039999999999996</v>
      </c>
      <c r="Y232" s="24">
        <v>4.1142000000000003</v>
      </c>
      <c r="Z232" s="24">
        <v>4.0923999999999996</v>
      </c>
      <c r="AA232" s="24">
        <v>4.0270000000000001</v>
      </c>
      <c r="AB232" s="24">
        <v>7.9870000000000001</v>
      </c>
      <c r="AC232" s="24">
        <v>8.0517000000000003</v>
      </c>
      <c r="AD232" s="24">
        <v>7.9329999999999998</v>
      </c>
      <c r="AE232" s="24">
        <v>7.8268000000000004</v>
      </c>
      <c r="AF232" s="24" t="s">
        <v>94</v>
      </c>
      <c r="AG232" s="23" t="s">
        <v>113</v>
      </c>
      <c r="AH232" s="23" t="s">
        <v>114</v>
      </c>
    </row>
    <row r="233" spans="1:34" ht="18" customHeight="1" x14ac:dyDescent="0.25">
      <c r="A233" s="25" t="s">
        <v>102</v>
      </c>
      <c r="B233" s="23" t="s">
        <v>134</v>
      </c>
      <c r="C233" s="24" t="s">
        <v>94</v>
      </c>
      <c r="D233" s="24" t="s">
        <v>94</v>
      </c>
      <c r="E233" s="24" t="s">
        <v>94</v>
      </c>
      <c r="F233" s="24" t="s">
        <v>94</v>
      </c>
      <c r="G233" s="24" t="s">
        <v>94</v>
      </c>
      <c r="H233" s="24" t="s">
        <v>94</v>
      </c>
      <c r="I233" s="24" t="s">
        <v>94</v>
      </c>
      <c r="J233" s="24" t="s">
        <v>94</v>
      </c>
      <c r="K233" s="24" t="s">
        <v>94</v>
      </c>
      <c r="L233" s="24" t="s">
        <v>94</v>
      </c>
      <c r="M233" s="24" t="s">
        <v>94</v>
      </c>
      <c r="N233" s="24" t="s">
        <v>94</v>
      </c>
      <c r="O233" s="24" t="s">
        <v>94</v>
      </c>
      <c r="P233" s="24" t="s">
        <v>94</v>
      </c>
      <c r="Q233" s="24" t="s">
        <v>94</v>
      </c>
      <c r="R233" s="24" t="s">
        <v>94</v>
      </c>
      <c r="S233" s="24">
        <v>5.0890000000000004</v>
      </c>
      <c r="T233" s="24">
        <v>5.1083999999999996</v>
      </c>
      <c r="U233" s="24">
        <v>8.3644999999999996</v>
      </c>
      <c r="V233" s="24">
        <v>8.1087000000000007</v>
      </c>
      <c r="W233" s="24">
        <v>5.0890000000000004</v>
      </c>
      <c r="X233" s="24">
        <v>5.1083999999999996</v>
      </c>
      <c r="Y233" s="24">
        <v>8.3644999999999996</v>
      </c>
      <c r="Z233" s="24">
        <v>8.1087000000000007</v>
      </c>
      <c r="AA233" s="24">
        <v>8.7309000000000001</v>
      </c>
      <c r="AB233" s="24">
        <v>6.3087</v>
      </c>
      <c r="AC233" s="24">
        <v>6.36</v>
      </c>
      <c r="AD233" s="24">
        <v>6.2662000000000004</v>
      </c>
      <c r="AE233" s="24">
        <v>6.1822999999999997</v>
      </c>
      <c r="AF233" s="24" t="s">
        <v>94</v>
      </c>
      <c r="AG233" s="23" t="s">
        <v>113</v>
      </c>
      <c r="AH233" s="23" t="s">
        <v>115</v>
      </c>
    </row>
    <row r="235" spans="1:34" ht="18" customHeight="1" x14ac:dyDescent="0.25">
      <c r="A235" s="23" t="s">
        <v>160</v>
      </c>
    </row>
    <row r="236" spans="1:34" ht="18" customHeight="1" x14ac:dyDescent="0.25">
      <c r="B236" s="23" t="s">
        <v>109</v>
      </c>
      <c r="C236" s="26">
        <v>1990</v>
      </c>
      <c r="D236" s="26">
        <v>1991</v>
      </c>
      <c r="E236" s="26">
        <v>1992</v>
      </c>
      <c r="F236" s="26">
        <v>1993</v>
      </c>
      <c r="G236" s="26">
        <v>1994</v>
      </c>
      <c r="H236" s="26">
        <v>1995</v>
      </c>
      <c r="I236" s="26">
        <v>1996</v>
      </c>
      <c r="J236" s="26">
        <v>1997</v>
      </c>
      <c r="K236" s="26">
        <v>1998</v>
      </c>
      <c r="L236" s="26">
        <v>1999</v>
      </c>
      <c r="M236" s="26">
        <v>2000</v>
      </c>
      <c r="N236" s="26">
        <v>2001</v>
      </c>
      <c r="O236" s="26">
        <v>2002</v>
      </c>
      <c r="P236" s="26">
        <v>2003</v>
      </c>
      <c r="Q236" s="26">
        <v>2004</v>
      </c>
      <c r="R236" s="26">
        <v>2005</v>
      </c>
      <c r="S236" s="26">
        <v>2006</v>
      </c>
      <c r="T236" s="26">
        <v>2007</v>
      </c>
      <c r="U236" s="26">
        <v>2008</v>
      </c>
      <c r="V236" s="26">
        <v>2009</v>
      </c>
      <c r="W236" s="26">
        <v>2010</v>
      </c>
      <c r="X236" s="26">
        <v>2011</v>
      </c>
      <c r="Y236" s="26">
        <v>2012</v>
      </c>
      <c r="Z236" s="26">
        <v>2013</v>
      </c>
      <c r="AA236" s="26">
        <v>2014</v>
      </c>
      <c r="AB236" s="26">
        <v>2015</v>
      </c>
      <c r="AC236" s="26">
        <v>2016</v>
      </c>
      <c r="AD236" s="26">
        <v>2017</v>
      </c>
      <c r="AE236" s="26">
        <v>2018</v>
      </c>
      <c r="AF236" s="26">
        <v>2019</v>
      </c>
      <c r="AG236" s="23" t="s">
        <v>108</v>
      </c>
      <c r="AH236" s="23" t="s">
        <v>107</v>
      </c>
    </row>
    <row r="237" spans="1:34" ht="18" customHeight="1" x14ac:dyDescent="0.25">
      <c r="A237" s="25" t="s">
        <v>100</v>
      </c>
      <c r="B237" s="23" t="s">
        <v>134</v>
      </c>
      <c r="C237" s="24">
        <v>4.9212999999999996</v>
      </c>
      <c r="D237" s="24">
        <v>4.5769000000000002</v>
      </c>
      <c r="E237" s="24">
        <v>3.9445999999999999</v>
      </c>
      <c r="F237" s="24">
        <v>4.7976000000000001</v>
      </c>
      <c r="G237" s="24">
        <v>4.4028</v>
      </c>
      <c r="H237" s="24">
        <v>4.2968999999999999</v>
      </c>
      <c r="I237" s="24">
        <v>4.7606000000000002</v>
      </c>
      <c r="J237" s="24">
        <v>5.1045999999999996</v>
      </c>
      <c r="K237" s="24">
        <v>5.2990000000000004</v>
      </c>
      <c r="L237" s="24">
        <v>5.3453999999999997</v>
      </c>
      <c r="M237" s="24">
        <v>5.8159000000000001</v>
      </c>
      <c r="N237" s="24">
        <v>5.4043000000000001</v>
      </c>
      <c r="O237" s="24">
        <v>5.4320000000000004</v>
      </c>
      <c r="P237" s="24">
        <v>5.0678000000000001</v>
      </c>
      <c r="Q237" s="24">
        <v>4.6303999999999998</v>
      </c>
      <c r="R237" s="24">
        <v>5.2380000000000004</v>
      </c>
      <c r="S237" s="24">
        <v>6.0717999999999996</v>
      </c>
      <c r="T237" s="24">
        <v>5.2953999999999999</v>
      </c>
      <c r="U237" s="24">
        <v>4.5814000000000004</v>
      </c>
      <c r="V237" s="24">
        <v>4.9549000000000003</v>
      </c>
      <c r="W237" s="24">
        <v>5.0972</v>
      </c>
      <c r="X237" s="24">
        <v>4.9105999999999996</v>
      </c>
      <c r="Y237" s="24">
        <v>5.0213000000000001</v>
      </c>
      <c r="Z237" s="24">
        <v>4.9970999999999997</v>
      </c>
      <c r="AA237" s="24">
        <v>4.7022000000000004</v>
      </c>
      <c r="AB237" s="24">
        <v>4.6380999999999997</v>
      </c>
      <c r="AC237" s="24">
        <v>4.6874000000000002</v>
      </c>
      <c r="AD237" s="24">
        <v>4.5884</v>
      </c>
      <c r="AE237" s="24">
        <v>4.6734</v>
      </c>
      <c r="AF237" s="24" t="s">
        <v>94</v>
      </c>
      <c r="AG237" s="23" t="s">
        <v>111</v>
      </c>
      <c r="AH237" s="23" t="s">
        <v>112</v>
      </c>
    </row>
    <row r="238" spans="1:34" ht="18" customHeight="1" x14ac:dyDescent="0.25">
      <c r="A238" s="25" t="s">
        <v>96</v>
      </c>
      <c r="B238" s="23" t="s">
        <v>134</v>
      </c>
      <c r="C238" s="24">
        <v>2.3472</v>
      </c>
      <c r="D238" s="24">
        <v>2.3384</v>
      </c>
      <c r="E238" s="24">
        <v>2.669</v>
      </c>
      <c r="F238" s="24">
        <v>2.5977000000000001</v>
      </c>
      <c r="G238" s="24">
        <v>2.5463</v>
      </c>
      <c r="H238" s="24">
        <v>2.6343000000000001</v>
      </c>
      <c r="I238" s="24">
        <v>2.9935</v>
      </c>
      <c r="J238" s="24">
        <v>2.9502999999999999</v>
      </c>
      <c r="K238" s="24">
        <v>3.1122999999999998</v>
      </c>
      <c r="L238" s="24">
        <v>3.1718000000000002</v>
      </c>
      <c r="M238" s="24">
        <v>2.9742999999999999</v>
      </c>
      <c r="N238" s="24">
        <v>3.1886000000000001</v>
      </c>
      <c r="O238" s="24">
        <v>3.1215999999999999</v>
      </c>
      <c r="P238" s="24">
        <v>2.9609000000000001</v>
      </c>
      <c r="Q238" s="24">
        <v>2.8157999999999999</v>
      </c>
      <c r="R238" s="24">
        <v>2.7854999999999999</v>
      </c>
      <c r="S238" s="24">
        <v>2.8492000000000002</v>
      </c>
      <c r="T238" s="24">
        <v>3.359</v>
      </c>
      <c r="U238" s="24">
        <v>6.3890000000000002</v>
      </c>
      <c r="V238" s="24">
        <v>7.7373000000000003</v>
      </c>
      <c r="W238" s="24">
        <v>8.1385000000000005</v>
      </c>
      <c r="X238" s="24">
        <v>7.7935999999999996</v>
      </c>
      <c r="Y238" s="24">
        <v>8.0358999999999998</v>
      </c>
      <c r="Z238" s="24">
        <v>8.3972999999999995</v>
      </c>
      <c r="AA238" s="24">
        <v>8.1114999999999995</v>
      </c>
      <c r="AB238" s="24">
        <v>8.1592000000000002</v>
      </c>
      <c r="AC238" s="24">
        <v>8.4772999999999996</v>
      </c>
      <c r="AD238" s="24">
        <v>8.5254999999999992</v>
      </c>
      <c r="AE238" s="24">
        <v>9.2449999999999992</v>
      </c>
      <c r="AF238" s="24" t="s">
        <v>94</v>
      </c>
      <c r="AG238" s="23" t="s">
        <v>111</v>
      </c>
      <c r="AH238" s="23" t="s">
        <v>112</v>
      </c>
    </row>
    <row r="239" spans="1:34" ht="18" customHeight="1" x14ac:dyDescent="0.25">
      <c r="A239" s="25" t="s">
        <v>106</v>
      </c>
      <c r="B239" s="23" t="s">
        <v>134</v>
      </c>
      <c r="C239" s="24">
        <v>1.242</v>
      </c>
      <c r="D239" s="24">
        <v>1.2815000000000001</v>
      </c>
      <c r="E239" s="24">
        <v>1.2637</v>
      </c>
      <c r="F239" s="24">
        <v>1.1796</v>
      </c>
      <c r="G239" s="24">
        <v>1.2301</v>
      </c>
      <c r="H239" s="24">
        <v>1.1915</v>
      </c>
      <c r="I239" s="24">
        <v>1.2613000000000001</v>
      </c>
      <c r="J239" s="24">
        <v>1.3536999999999999</v>
      </c>
      <c r="K239" s="24">
        <v>1.3923000000000001</v>
      </c>
      <c r="L239" s="24">
        <v>1.3832</v>
      </c>
      <c r="M239" s="24">
        <v>1.6220000000000001</v>
      </c>
      <c r="N239" s="24">
        <v>1.6616</v>
      </c>
      <c r="O239" s="24">
        <v>1.5725</v>
      </c>
      <c r="P239" s="24">
        <v>1.4854000000000001</v>
      </c>
      <c r="Q239" s="24">
        <v>1.4488000000000001</v>
      </c>
      <c r="R239" s="24">
        <v>1.5665</v>
      </c>
      <c r="S239" s="24">
        <v>1.6632</v>
      </c>
      <c r="T239" s="24">
        <v>1.5773999999999999</v>
      </c>
      <c r="U239" s="24">
        <v>1.5317000000000001</v>
      </c>
      <c r="V239" s="24">
        <v>1.6534</v>
      </c>
      <c r="W239" s="24">
        <v>1.7018</v>
      </c>
      <c r="X239" s="24">
        <v>1.5840000000000001</v>
      </c>
      <c r="Y239" s="24">
        <v>1.6696</v>
      </c>
      <c r="Z239" s="24">
        <v>1.6762999999999999</v>
      </c>
      <c r="AA239" s="24">
        <v>1.5980000000000001</v>
      </c>
      <c r="AB239" s="24">
        <v>1.6229</v>
      </c>
      <c r="AC239" s="24">
        <v>1.6619999999999999</v>
      </c>
      <c r="AD239" s="24">
        <v>1.6387</v>
      </c>
      <c r="AE239" s="24">
        <v>1.6733</v>
      </c>
      <c r="AF239" s="24" t="s">
        <v>94</v>
      </c>
      <c r="AG239" s="23" t="s">
        <v>111</v>
      </c>
      <c r="AH239" s="23" t="s">
        <v>112</v>
      </c>
    </row>
    <row r="240" spans="1:34" ht="18" customHeight="1" x14ac:dyDescent="0.25">
      <c r="A240" s="25" t="s">
        <v>98</v>
      </c>
      <c r="B240" s="23" t="s">
        <v>134</v>
      </c>
      <c r="C240" s="24">
        <v>2.2016</v>
      </c>
      <c r="D240" s="24">
        <v>2.5849000000000002</v>
      </c>
      <c r="E240" s="24">
        <v>2.5895999999999999</v>
      </c>
      <c r="F240" s="24">
        <v>2.8292999999999999</v>
      </c>
      <c r="G240" s="24">
        <v>2.9420999999999999</v>
      </c>
      <c r="H240" s="24">
        <v>2.9386999999999999</v>
      </c>
      <c r="I240" s="24">
        <v>3.0211000000000001</v>
      </c>
      <c r="J240" s="24">
        <v>3.0714000000000001</v>
      </c>
      <c r="K240" s="24">
        <v>3.3469000000000002</v>
      </c>
      <c r="L240" s="24">
        <v>3.22</v>
      </c>
      <c r="M240" s="24">
        <v>2.7805</v>
      </c>
      <c r="N240" s="24">
        <v>3.2065999999999999</v>
      </c>
      <c r="O240" s="24">
        <v>2.9417</v>
      </c>
      <c r="P240" s="24">
        <v>2.7904</v>
      </c>
      <c r="Q240" s="24">
        <v>2.9064999999999999</v>
      </c>
      <c r="R240" s="24">
        <v>2.9535</v>
      </c>
      <c r="S240" s="24">
        <v>2.8336000000000001</v>
      </c>
      <c r="T240" s="24">
        <v>3.5697999999999999</v>
      </c>
      <c r="U240" s="24">
        <v>4.0968999999999998</v>
      </c>
      <c r="V240" s="24">
        <v>4.5507</v>
      </c>
      <c r="W240" s="24">
        <v>4.6216999999999997</v>
      </c>
      <c r="X240" s="24">
        <v>4.5250000000000004</v>
      </c>
      <c r="Y240" s="24">
        <v>4.8239999999999998</v>
      </c>
      <c r="Z240" s="24">
        <v>4.9303999999999997</v>
      </c>
      <c r="AA240" s="24">
        <v>4.7012</v>
      </c>
      <c r="AB240" s="24">
        <v>4.8071000000000002</v>
      </c>
      <c r="AC240" s="24">
        <v>4.9454000000000002</v>
      </c>
      <c r="AD240" s="24">
        <v>5.0274999999999999</v>
      </c>
      <c r="AE240" s="24">
        <v>5.1332000000000004</v>
      </c>
      <c r="AF240" s="24" t="s">
        <v>94</v>
      </c>
      <c r="AG240" s="23" t="s">
        <v>111</v>
      </c>
      <c r="AH240" s="23" t="s">
        <v>112</v>
      </c>
    </row>
    <row r="241" spans="1:34" ht="18" customHeight="1" x14ac:dyDescent="0.25">
      <c r="A241" s="25" t="s">
        <v>104</v>
      </c>
      <c r="B241" s="23" t="s">
        <v>134</v>
      </c>
      <c r="C241" s="24">
        <v>3.3151999999999999</v>
      </c>
      <c r="D241" s="24">
        <v>3.3586999999999998</v>
      </c>
      <c r="E241" s="24">
        <v>4.4183000000000003</v>
      </c>
      <c r="F241" s="24">
        <v>3.1707000000000001</v>
      </c>
      <c r="G241" s="24">
        <v>2.8125</v>
      </c>
      <c r="H241" s="24">
        <v>2.6669999999999998</v>
      </c>
      <c r="I241" s="24">
        <v>2.7677999999999998</v>
      </c>
      <c r="J241" s="24">
        <v>2.8933</v>
      </c>
      <c r="K241" s="24">
        <v>2.4051</v>
      </c>
      <c r="L241" s="24">
        <v>2.2881</v>
      </c>
      <c r="M241" s="24">
        <v>2.0322</v>
      </c>
      <c r="N241" s="24">
        <v>1.9873000000000001</v>
      </c>
      <c r="O241" s="24">
        <v>1.8111999999999999</v>
      </c>
      <c r="P241" s="24">
        <v>1.6897</v>
      </c>
      <c r="Q241" s="24">
        <v>2.2178</v>
      </c>
      <c r="R241" s="24">
        <v>2.0678999999999998</v>
      </c>
      <c r="S241" s="24">
        <v>1.6045</v>
      </c>
      <c r="T241" s="24">
        <v>1.8665</v>
      </c>
      <c r="U241" s="24">
        <v>1.9256</v>
      </c>
      <c r="V241" s="24">
        <v>2.0575999999999999</v>
      </c>
      <c r="W241" s="24">
        <v>2.1272000000000002</v>
      </c>
      <c r="X241" s="24">
        <v>1.9685999999999999</v>
      </c>
      <c r="Y241" s="24">
        <v>2.0931999999999999</v>
      </c>
      <c r="Z241" s="24">
        <v>2.0459000000000001</v>
      </c>
      <c r="AA241" s="24">
        <v>1.9373</v>
      </c>
      <c r="AB241" s="24">
        <v>1.9274</v>
      </c>
      <c r="AC241" s="24">
        <v>1.9677</v>
      </c>
      <c r="AD241" s="24">
        <v>1.9134</v>
      </c>
      <c r="AE241" s="24">
        <v>1.9137</v>
      </c>
      <c r="AF241" s="24" t="s">
        <v>94</v>
      </c>
      <c r="AG241" s="23" t="s">
        <v>111</v>
      </c>
      <c r="AH241" s="23" t="s">
        <v>112</v>
      </c>
    </row>
    <row r="242" spans="1:34" ht="18" customHeight="1" x14ac:dyDescent="0.25">
      <c r="A242" s="25" t="s">
        <v>102</v>
      </c>
      <c r="B242" s="23" t="s">
        <v>134</v>
      </c>
      <c r="C242" s="24">
        <v>3.0489999999999999</v>
      </c>
      <c r="D242" s="24">
        <v>2.9866000000000001</v>
      </c>
      <c r="E242" s="24">
        <v>3.1825999999999999</v>
      </c>
      <c r="F242" s="24">
        <v>2.2938999999999998</v>
      </c>
      <c r="G242" s="24">
        <v>2.383</v>
      </c>
      <c r="H242" s="24">
        <v>2.2622</v>
      </c>
      <c r="I242" s="24">
        <v>2.4487000000000001</v>
      </c>
      <c r="J242" s="24">
        <v>2.5789</v>
      </c>
      <c r="K242" s="24">
        <v>2.8258999999999999</v>
      </c>
      <c r="L242" s="24">
        <v>2.7372999999999998</v>
      </c>
      <c r="M242" s="24">
        <v>2.2328999999999999</v>
      </c>
      <c r="N242" s="24">
        <v>2.3279000000000001</v>
      </c>
      <c r="O242" s="24">
        <v>2.09</v>
      </c>
      <c r="P242" s="24">
        <v>1.9518</v>
      </c>
      <c r="Q242" s="24">
        <v>2.4066000000000001</v>
      </c>
      <c r="R242" s="24">
        <v>2.1859000000000002</v>
      </c>
      <c r="S242" s="24">
        <v>1.7879</v>
      </c>
      <c r="T242" s="24">
        <v>2.056</v>
      </c>
      <c r="U242" s="24">
        <v>2.1156999999999999</v>
      </c>
      <c r="V242" s="24">
        <v>2.1516000000000002</v>
      </c>
      <c r="W242" s="24">
        <v>2.1252</v>
      </c>
      <c r="X242" s="24">
        <v>1.8608</v>
      </c>
      <c r="Y242" s="24">
        <v>1.9178999999999999</v>
      </c>
      <c r="Z242" s="24">
        <v>1.8371999999999999</v>
      </c>
      <c r="AA242" s="24">
        <v>1.6302000000000001</v>
      </c>
      <c r="AB242" s="24">
        <v>1.6020000000000001</v>
      </c>
      <c r="AC242" s="24">
        <v>1.5995999999999999</v>
      </c>
      <c r="AD242" s="24">
        <v>1.5471999999999999</v>
      </c>
      <c r="AE242" s="24">
        <v>1.5253000000000001</v>
      </c>
      <c r="AF242" s="24" t="s">
        <v>94</v>
      </c>
      <c r="AG242" s="23" t="s">
        <v>111</v>
      </c>
      <c r="AH242" s="23" t="s">
        <v>112</v>
      </c>
    </row>
    <row r="244" spans="1:34" ht="18" customHeight="1" x14ac:dyDescent="0.25">
      <c r="A244" s="23" t="s">
        <v>161</v>
      </c>
    </row>
    <row r="245" spans="1:34" ht="18" customHeight="1" x14ac:dyDescent="0.25">
      <c r="B245" s="23" t="s">
        <v>109</v>
      </c>
      <c r="C245" s="26">
        <v>1990</v>
      </c>
      <c r="D245" s="26">
        <v>1991</v>
      </c>
      <c r="E245" s="26">
        <v>1992</v>
      </c>
      <c r="F245" s="26">
        <v>1993</v>
      </c>
      <c r="G245" s="26">
        <v>1994</v>
      </c>
      <c r="H245" s="26">
        <v>1995</v>
      </c>
      <c r="I245" s="26">
        <v>1996</v>
      </c>
      <c r="J245" s="26">
        <v>1997</v>
      </c>
      <c r="K245" s="26">
        <v>1998</v>
      </c>
      <c r="L245" s="26">
        <v>1999</v>
      </c>
      <c r="M245" s="26">
        <v>2000</v>
      </c>
      <c r="N245" s="26">
        <v>2001</v>
      </c>
      <c r="O245" s="26">
        <v>2002</v>
      </c>
      <c r="P245" s="26">
        <v>2003</v>
      </c>
      <c r="Q245" s="26">
        <v>2004</v>
      </c>
      <c r="R245" s="26">
        <v>2005</v>
      </c>
      <c r="S245" s="26">
        <v>2006</v>
      </c>
      <c r="T245" s="26">
        <v>2007</v>
      </c>
      <c r="U245" s="26">
        <v>2008</v>
      </c>
      <c r="V245" s="26">
        <v>2009</v>
      </c>
      <c r="W245" s="26">
        <v>2010</v>
      </c>
      <c r="X245" s="26">
        <v>2011</v>
      </c>
      <c r="Y245" s="26">
        <v>2012</v>
      </c>
      <c r="Z245" s="26">
        <v>2013</v>
      </c>
      <c r="AA245" s="26">
        <v>2014</v>
      </c>
      <c r="AB245" s="26">
        <v>2015</v>
      </c>
      <c r="AC245" s="26">
        <v>2016</v>
      </c>
      <c r="AD245" s="26">
        <v>2017</v>
      </c>
      <c r="AE245" s="26">
        <v>2018</v>
      </c>
      <c r="AF245" s="26">
        <v>2019</v>
      </c>
      <c r="AG245" s="23" t="s">
        <v>108</v>
      </c>
      <c r="AH245" s="23" t="s">
        <v>107</v>
      </c>
    </row>
    <row r="246" spans="1:34" ht="18" customHeight="1" x14ac:dyDescent="0.25">
      <c r="A246" s="25" t="s">
        <v>100</v>
      </c>
      <c r="B246" s="23" t="s">
        <v>134</v>
      </c>
      <c r="C246" s="24" t="s">
        <v>94</v>
      </c>
      <c r="D246" s="24" t="s">
        <v>94</v>
      </c>
      <c r="E246" s="24" t="s">
        <v>94</v>
      </c>
      <c r="F246" s="24" t="s">
        <v>94</v>
      </c>
      <c r="G246" s="24" t="s">
        <v>94</v>
      </c>
      <c r="H246" s="24" t="s">
        <v>94</v>
      </c>
      <c r="I246" s="24" t="s">
        <v>94</v>
      </c>
      <c r="J246" s="24" t="s">
        <v>94</v>
      </c>
      <c r="K246" s="24" t="s">
        <v>94</v>
      </c>
      <c r="L246" s="24" t="s">
        <v>94</v>
      </c>
      <c r="M246" s="24">
        <v>3.5733999999999999</v>
      </c>
      <c r="N246" s="24">
        <v>3.6886999999999999</v>
      </c>
      <c r="O246" s="24">
        <v>3.6951000000000001</v>
      </c>
      <c r="P246" s="24">
        <v>3.8329</v>
      </c>
      <c r="Q246" s="24">
        <v>3.9597000000000002</v>
      </c>
      <c r="R246" s="24">
        <v>4.0754999999999999</v>
      </c>
      <c r="S246" s="24">
        <v>4.3163999999999998</v>
      </c>
      <c r="T246" s="24">
        <v>4.1684000000000001</v>
      </c>
      <c r="U246" s="24">
        <v>3.8094999999999999</v>
      </c>
      <c r="V246" s="24">
        <v>3.4822000000000002</v>
      </c>
      <c r="W246" s="24">
        <v>3.6522999999999999</v>
      </c>
      <c r="X246" s="24">
        <v>3.7492999999999999</v>
      </c>
      <c r="Y246" s="24">
        <v>3.8178000000000001</v>
      </c>
      <c r="Z246" s="24">
        <v>3.6575000000000002</v>
      </c>
      <c r="AA246" s="24">
        <v>3.4483000000000001</v>
      </c>
      <c r="AB246" s="24">
        <v>3.6949000000000001</v>
      </c>
      <c r="AC246" s="24">
        <v>3.7854999999999999</v>
      </c>
      <c r="AD246" s="24">
        <v>3.9447999999999999</v>
      </c>
      <c r="AE246" s="24">
        <v>3.4516</v>
      </c>
      <c r="AF246" s="24" t="s">
        <v>94</v>
      </c>
      <c r="AG246" s="23" t="s">
        <v>110</v>
      </c>
    </row>
    <row r="247" spans="1:34" ht="18" customHeight="1" x14ac:dyDescent="0.25">
      <c r="A247" s="25" t="s">
        <v>96</v>
      </c>
      <c r="B247" s="23" t="s">
        <v>134</v>
      </c>
      <c r="C247" s="24" t="s">
        <v>94</v>
      </c>
      <c r="D247" s="24" t="s">
        <v>94</v>
      </c>
      <c r="E247" s="24" t="s">
        <v>94</v>
      </c>
      <c r="F247" s="24" t="s">
        <v>94</v>
      </c>
      <c r="G247" s="24" t="s">
        <v>94</v>
      </c>
      <c r="H247" s="24" t="s">
        <v>94</v>
      </c>
      <c r="I247" s="24" t="s">
        <v>94</v>
      </c>
      <c r="J247" s="24" t="s">
        <v>94</v>
      </c>
      <c r="K247" s="24" t="s">
        <v>94</v>
      </c>
      <c r="L247" s="24" t="s">
        <v>94</v>
      </c>
      <c r="M247" s="24">
        <v>6.5221999999999998</v>
      </c>
      <c r="N247" s="24">
        <v>6.7188999999999997</v>
      </c>
      <c r="O247" s="24">
        <v>6.7530000000000001</v>
      </c>
      <c r="P247" s="24">
        <v>7.2275999999999998</v>
      </c>
      <c r="Q247" s="24">
        <v>7.5141999999999998</v>
      </c>
      <c r="R247" s="24">
        <v>7.8421000000000003</v>
      </c>
      <c r="S247" s="24">
        <v>7.6143999999999998</v>
      </c>
      <c r="T247" s="24">
        <v>7.4414999999999996</v>
      </c>
      <c r="U247" s="24">
        <v>7.7409999999999997</v>
      </c>
      <c r="V247" s="24">
        <v>7.9054000000000002</v>
      </c>
      <c r="W247" s="24">
        <v>8.3017000000000003</v>
      </c>
      <c r="X247" s="24">
        <v>7.7416999999999998</v>
      </c>
      <c r="Y247" s="24">
        <v>7.452</v>
      </c>
      <c r="Z247" s="24">
        <v>7.9153000000000002</v>
      </c>
      <c r="AA247" s="24">
        <v>7.8875000000000002</v>
      </c>
      <c r="AB247" s="24">
        <v>8.0213999999999999</v>
      </c>
      <c r="AC247" s="24">
        <v>8.218</v>
      </c>
      <c r="AD247" s="24">
        <v>7.1894999999999998</v>
      </c>
      <c r="AE247" s="24">
        <v>6.1563999999999997</v>
      </c>
      <c r="AF247" s="24" t="s">
        <v>94</v>
      </c>
      <c r="AG247" s="23" t="s">
        <v>110</v>
      </c>
    </row>
    <row r="248" spans="1:34" ht="18" customHeight="1" x14ac:dyDescent="0.25">
      <c r="A248" s="25" t="s">
        <v>106</v>
      </c>
      <c r="B248" s="23" t="s">
        <v>134</v>
      </c>
      <c r="C248" s="24" t="s">
        <v>94</v>
      </c>
      <c r="D248" s="24" t="s">
        <v>94</v>
      </c>
      <c r="E248" s="24" t="s">
        <v>94</v>
      </c>
      <c r="F248" s="24" t="s">
        <v>94</v>
      </c>
      <c r="G248" s="24" t="s">
        <v>94</v>
      </c>
      <c r="H248" s="24" t="s">
        <v>94</v>
      </c>
      <c r="I248" s="24" t="s">
        <v>94</v>
      </c>
      <c r="J248" s="24" t="s">
        <v>94</v>
      </c>
      <c r="K248" s="24" t="s">
        <v>94</v>
      </c>
      <c r="L248" s="24" t="s">
        <v>94</v>
      </c>
      <c r="M248" s="24">
        <v>1.9067000000000001</v>
      </c>
      <c r="N248" s="24">
        <v>1.9677</v>
      </c>
      <c r="O248" s="24">
        <v>1.9678</v>
      </c>
      <c r="P248" s="24">
        <v>2.1105999999999998</v>
      </c>
      <c r="Q248" s="24">
        <v>2.0777999999999999</v>
      </c>
      <c r="R248" s="24">
        <v>2.0842999999999998</v>
      </c>
      <c r="S248" s="24">
        <v>2.0777000000000001</v>
      </c>
      <c r="T248" s="24">
        <v>2.1211000000000002</v>
      </c>
      <c r="U248" s="24">
        <v>2.4443000000000001</v>
      </c>
      <c r="V248" s="24">
        <v>2.4546999999999999</v>
      </c>
      <c r="W248" s="24">
        <v>2.2645</v>
      </c>
      <c r="X248" s="24">
        <v>2.2654999999999998</v>
      </c>
      <c r="Y248" s="24">
        <v>2.4264000000000001</v>
      </c>
      <c r="Z248" s="24">
        <v>2.2999999999999998</v>
      </c>
      <c r="AA248" s="24">
        <v>2.0381</v>
      </c>
      <c r="AB248" s="24">
        <v>1.9294</v>
      </c>
      <c r="AC248" s="24">
        <v>1.9766999999999999</v>
      </c>
      <c r="AD248" s="24">
        <v>2.0299999999999998</v>
      </c>
      <c r="AE248" s="24">
        <v>2.093</v>
      </c>
      <c r="AF248" s="24" t="s">
        <v>94</v>
      </c>
      <c r="AG248" s="23" t="s">
        <v>110</v>
      </c>
    </row>
    <row r="249" spans="1:34" ht="18" customHeight="1" x14ac:dyDescent="0.25">
      <c r="A249" s="25" t="s">
        <v>98</v>
      </c>
      <c r="B249" s="23" t="s">
        <v>134</v>
      </c>
      <c r="C249" s="24" t="s">
        <v>94</v>
      </c>
      <c r="D249" s="24" t="s">
        <v>94</v>
      </c>
      <c r="E249" s="24" t="s">
        <v>94</v>
      </c>
      <c r="F249" s="24" t="s">
        <v>94</v>
      </c>
      <c r="G249" s="24" t="s">
        <v>94</v>
      </c>
      <c r="H249" s="24" t="s">
        <v>94</v>
      </c>
      <c r="I249" s="24" t="s">
        <v>94</v>
      </c>
      <c r="J249" s="24" t="s">
        <v>94</v>
      </c>
      <c r="K249" s="24" t="s">
        <v>94</v>
      </c>
      <c r="L249" s="24" t="s">
        <v>94</v>
      </c>
      <c r="M249" s="24">
        <v>2.2942999999999998</v>
      </c>
      <c r="N249" s="24">
        <v>2.3586</v>
      </c>
      <c r="O249" s="24">
        <v>2.3321999999999998</v>
      </c>
      <c r="P249" s="24">
        <v>2.3016999999999999</v>
      </c>
      <c r="Q249" s="24">
        <v>1.9508000000000001</v>
      </c>
      <c r="R249" s="24">
        <v>2.0305</v>
      </c>
      <c r="S249" s="24">
        <v>2.0901999999999998</v>
      </c>
      <c r="T249" s="24">
        <v>2.1322999999999999</v>
      </c>
      <c r="U249" s="24">
        <v>2.5333999999999999</v>
      </c>
      <c r="V249" s="24">
        <v>2.6617000000000002</v>
      </c>
      <c r="W249" s="24">
        <v>2.8085</v>
      </c>
      <c r="X249" s="24">
        <v>2.8028</v>
      </c>
      <c r="Y249" s="24">
        <v>3.0078999999999998</v>
      </c>
      <c r="Z249" s="24">
        <v>2.8986000000000001</v>
      </c>
      <c r="AA249" s="24">
        <v>2.6495000000000002</v>
      </c>
      <c r="AB249" s="24">
        <v>2.7073</v>
      </c>
      <c r="AC249" s="24">
        <v>2.7736000000000001</v>
      </c>
      <c r="AD249" s="24">
        <v>2.6983000000000001</v>
      </c>
      <c r="AE249" s="24">
        <v>2.3243999999999998</v>
      </c>
      <c r="AF249" s="24" t="s">
        <v>94</v>
      </c>
      <c r="AG249" s="23" t="s">
        <v>110</v>
      </c>
    </row>
    <row r="250" spans="1:34" ht="18" customHeight="1" x14ac:dyDescent="0.25">
      <c r="A250" s="25" t="s">
        <v>104</v>
      </c>
      <c r="B250" s="23" t="s">
        <v>134</v>
      </c>
      <c r="C250" s="24" t="s">
        <v>94</v>
      </c>
      <c r="D250" s="24" t="s">
        <v>94</v>
      </c>
      <c r="E250" s="24" t="s">
        <v>94</v>
      </c>
      <c r="F250" s="24" t="s">
        <v>94</v>
      </c>
      <c r="G250" s="24" t="s">
        <v>94</v>
      </c>
      <c r="H250" s="24" t="s">
        <v>94</v>
      </c>
      <c r="I250" s="24" t="s">
        <v>94</v>
      </c>
      <c r="J250" s="24" t="s">
        <v>94</v>
      </c>
      <c r="K250" s="24" t="s">
        <v>94</v>
      </c>
      <c r="L250" s="24" t="s">
        <v>94</v>
      </c>
      <c r="M250" s="24">
        <v>1.2149000000000001</v>
      </c>
      <c r="N250" s="24">
        <v>1.2536</v>
      </c>
      <c r="O250" s="24">
        <v>1.2648999999999999</v>
      </c>
      <c r="P250" s="24">
        <v>1.3429</v>
      </c>
      <c r="Q250" s="24">
        <v>1.4392</v>
      </c>
      <c r="R250" s="24">
        <v>1.4273</v>
      </c>
      <c r="S250" s="24">
        <v>1.4511000000000001</v>
      </c>
      <c r="T250" s="24">
        <v>1.5055000000000001</v>
      </c>
      <c r="U250" s="24">
        <v>1.4108000000000001</v>
      </c>
      <c r="V250" s="24">
        <v>1.5183</v>
      </c>
      <c r="W250" s="24">
        <v>1.5395000000000001</v>
      </c>
      <c r="X250" s="24">
        <v>1.5396000000000001</v>
      </c>
      <c r="Y250" s="24">
        <v>1.5595000000000001</v>
      </c>
      <c r="Z250" s="24">
        <v>1.5916999999999999</v>
      </c>
      <c r="AA250" s="24">
        <v>1.4343999999999999</v>
      </c>
      <c r="AB250" s="24">
        <v>1.4697</v>
      </c>
      <c r="AC250" s="24">
        <v>1.5057</v>
      </c>
      <c r="AD250" s="24">
        <v>1.5525</v>
      </c>
      <c r="AE250" s="24">
        <v>1.5233000000000001</v>
      </c>
      <c r="AF250" s="24" t="s">
        <v>94</v>
      </c>
      <c r="AG250" s="23" t="s">
        <v>110</v>
      </c>
    </row>
    <row r="251" spans="1:34" ht="18" customHeight="1" x14ac:dyDescent="0.25">
      <c r="A251" s="25" t="s">
        <v>102</v>
      </c>
      <c r="B251" s="23" t="s">
        <v>134</v>
      </c>
      <c r="C251" s="24" t="s">
        <v>94</v>
      </c>
      <c r="D251" s="24" t="s">
        <v>94</v>
      </c>
      <c r="E251" s="24" t="s">
        <v>94</v>
      </c>
      <c r="F251" s="24" t="s">
        <v>94</v>
      </c>
      <c r="G251" s="24" t="s">
        <v>94</v>
      </c>
      <c r="H251" s="24" t="s">
        <v>94</v>
      </c>
      <c r="I251" s="24" t="s">
        <v>94</v>
      </c>
      <c r="J251" s="24" t="s">
        <v>94</v>
      </c>
      <c r="K251" s="24" t="s">
        <v>94</v>
      </c>
      <c r="L251" s="24" t="s">
        <v>94</v>
      </c>
      <c r="M251" s="24">
        <v>8.2100000000000006E-2</v>
      </c>
      <c r="N251" s="24">
        <v>8.4699999999999998E-2</v>
      </c>
      <c r="O251" s="24">
        <v>8.2900000000000001E-2</v>
      </c>
      <c r="P251" s="24">
        <v>7.8600000000000003E-2</v>
      </c>
      <c r="Q251" s="24">
        <v>8.1000000000000003E-2</v>
      </c>
      <c r="R251" s="24">
        <v>8.1699999999999995E-2</v>
      </c>
      <c r="S251" s="24">
        <v>8.5500000000000007E-2</v>
      </c>
      <c r="T251" s="24">
        <v>8.9099999999999999E-2</v>
      </c>
      <c r="U251" s="24">
        <v>0.1147</v>
      </c>
      <c r="V251" s="24">
        <v>0.1188</v>
      </c>
      <c r="W251" s="24">
        <v>0.127</v>
      </c>
      <c r="X251" s="24">
        <v>0.13489999999999999</v>
      </c>
      <c r="Y251" s="24">
        <v>0.15179999999999999</v>
      </c>
      <c r="Z251" s="24">
        <v>0.14069999999999999</v>
      </c>
      <c r="AA251" s="24">
        <v>0.12180000000000001</v>
      </c>
      <c r="AB251" s="24">
        <v>0.12520000000000001</v>
      </c>
      <c r="AC251" s="24">
        <v>0.1283</v>
      </c>
      <c r="AD251" s="24">
        <v>0.12970000000000001</v>
      </c>
      <c r="AE251" s="24">
        <v>0.12790000000000001</v>
      </c>
      <c r="AF251" s="24" t="s">
        <v>94</v>
      </c>
      <c r="AG251" s="23" t="s">
        <v>110</v>
      </c>
    </row>
    <row r="253" spans="1:34" ht="18" customHeight="1" x14ac:dyDescent="0.25">
      <c r="A253" s="23" t="s">
        <v>162</v>
      </c>
    </row>
    <row r="254" spans="1:34" ht="18" customHeight="1" x14ac:dyDescent="0.25">
      <c r="B254" s="23" t="s">
        <v>109</v>
      </c>
      <c r="C254" s="26">
        <v>1990</v>
      </c>
      <c r="D254" s="26">
        <v>1991</v>
      </c>
      <c r="E254" s="26">
        <v>1992</v>
      </c>
      <c r="F254" s="26">
        <v>1993</v>
      </c>
      <c r="G254" s="26">
        <v>1994</v>
      </c>
      <c r="H254" s="26">
        <v>1995</v>
      </c>
      <c r="I254" s="26">
        <v>1996</v>
      </c>
      <c r="J254" s="26">
        <v>1997</v>
      </c>
      <c r="K254" s="26">
        <v>1998</v>
      </c>
      <c r="L254" s="26">
        <v>1999</v>
      </c>
      <c r="M254" s="26">
        <v>2000</v>
      </c>
      <c r="N254" s="26">
        <v>2001</v>
      </c>
      <c r="O254" s="26">
        <v>2002</v>
      </c>
      <c r="P254" s="26">
        <v>2003</v>
      </c>
      <c r="Q254" s="26">
        <v>2004</v>
      </c>
      <c r="R254" s="26">
        <v>2005</v>
      </c>
      <c r="S254" s="26">
        <v>2006</v>
      </c>
      <c r="T254" s="26">
        <v>2007</v>
      </c>
      <c r="U254" s="26">
        <v>2008</v>
      </c>
      <c r="V254" s="26">
        <v>2009</v>
      </c>
      <c r="W254" s="26">
        <v>2010</v>
      </c>
      <c r="X254" s="26">
        <v>2011</v>
      </c>
      <c r="Y254" s="26">
        <v>2012</v>
      </c>
      <c r="Z254" s="26">
        <v>2013</v>
      </c>
      <c r="AA254" s="26">
        <v>2014</v>
      </c>
      <c r="AB254" s="26">
        <v>2015</v>
      </c>
      <c r="AC254" s="26">
        <v>2016</v>
      </c>
      <c r="AD254" s="26">
        <v>2017</v>
      </c>
      <c r="AE254" s="26">
        <v>2018</v>
      </c>
      <c r="AF254" s="26">
        <v>2019</v>
      </c>
      <c r="AG254" s="23" t="s">
        <v>108</v>
      </c>
      <c r="AH254" s="23" t="s">
        <v>107</v>
      </c>
    </row>
    <row r="255" spans="1:34" ht="18" customHeight="1" x14ac:dyDescent="0.25">
      <c r="A255" s="25" t="s">
        <v>100</v>
      </c>
      <c r="C255" s="24" t="s">
        <v>94</v>
      </c>
      <c r="D255" s="24" t="s">
        <v>94</v>
      </c>
      <c r="E255" s="24" t="s">
        <v>94</v>
      </c>
      <c r="F255" s="24" t="s">
        <v>94</v>
      </c>
      <c r="G255" s="24" t="s">
        <v>94</v>
      </c>
      <c r="H255" s="24" t="s">
        <v>94</v>
      </c>
      <c r="I255" s="24" t="s">
        <v>94</v>
      </c>
      <c r="J255" s="24" t="s">
        <v>94</v>
      </c>
      <c r="K255" s="24" t="s">
        <v>94</v>
      </c>
      <c r="L255" s="24" t="s">
        <v>94</v>
      </c>
      <c r="M255" s="24" t="s">
        <v>94</v>
      </c>
      <c r="N255" s="24" t="s">
        <v>94</v>
      </c>
      <c r="O255" s="24" t="s">
        <v>94</v>
      </c>
      <c r="P255" s="24" t="s">
        <v>94</v>
      </c>
      <c r="Q255" s="24" t="s">
        <v>94</v>
      </c>
      <c r="R255" s="24" t="s">
        <v>94</v>
      </c>
      <c r="S255" s="24" t="s">
        <v>94</v>
      </c>
      <c r="T255" s="24" t="s">
        <v>94</v>
      </c>
      <c r="U255" s="24" t="s">
        <v>94</v>
      </c>
      <c r="V255" s="24" t="s">
        <v>94</v>
      </c>
      <c r="W255" s="24" t="s">
        <v>94</v>
      </c>
      <c r="X255" s="24" t="s">
        <v>94</v>
      </c>
      <c r="Y255" s="24" t="s">
        <v>94</v>
      </c>
      <c r="Z255" s="24" t="s">
        <v>94</v>
      </c>
      <c r="AA255" s="24" t="s">
        <v>94</v>
      </c>
      <c r="AB255" s="24" t="s">
        <v>94</v>
      </c>
      <c r="AC255" s="24" t="s">
        <v>94</v>
      </c>
      <c r="AD255" s="24" t="s">
        <v>94</v>
      </c>
      <c r="AE255" s="24" t="s">
        <v>94</v>
      </c>
      <c r="AF255" s="24" t="s">
        <v>94</v>
      </c>
    </row>
    <row r="256" spans="1:34" ht="18" customHeight="1" x14ac:dyDescent="0.25">
      <c r="A256" s="25" t="s">
        <v>96</v>
      </c>
      <c r="C256" s="24" t="s">
        <v>94</v>
      </c>
      <c r="D256" s="24" t="s">
        <v>94</v>
      </c>
      <c r="E256" s="24" t="s">
        <v>94</v>
      </c>
      <c r="F256" s="24" t="s">
        <v>94</v>
      </c>
      <c r="G256" s="24" t="s">
        <v>94</v>
      </c>
      <c r="H256" s="24" t="s">
        <v>94</v>
      </c>
      <c r="I256" s="24" t="s">
        <v>94</v>
      </c>
      <c r="J256" s="24" t="s">
        <v>94</v>
      </c>
      <c r="K256" s="24" t="s">
        <v>94</v>
      </c>
      <c r="L256" s="24" t="s">
        <v>94</v>
      </c>
      <c r="M256" s="24" t="s">
        <v>94</v>
      </c>
      <c r="N256" s="24" t="s">
        <v>94</v>
      </c>
      <c r="O256" s="24" t="s">
        <v>94</v>
      </c>
      <c r="P256" s="24" t="s">
        <v>94</v>
      </c>
      <c r="Q256" s="24" t="s">
        <v>94</v>
      </c>
      <c r="R256" s="24" t="s">
        <v>94</v>
      </c>
      <c r="S256" s="24" t="s">
        <v>94</v>
      </c>
      <c r="T256" s="24" t="s">
        <v>94</v>
      </c>
      <c r="U256" s="24" t="s">
        <v>94</v>
      </c>
      <c r="V256" s="24" t="s">
        <v>94</v>
      </c>
      <c r="W256" s="24" t="s">
        <v>94</v>
      </c>
      <c r="X256" s="24" t="s">
        <v>94</v>
      </c>
      <c r="Y256" s="24" t="s">
        <v>94</v>
      </c>
      <c r="Z256" s="24" t="s">
        <v>94</v>
      </c>
      <c r="AA256" s="24" t="s">
        <v>94</v>
      </c>
      <c r="AB256" s="24" t="s">
        <v>94</v>
      </c>
      <c r="AC256" s="24" t="s">
        <v>94</v>
      </c>
      <c r="AD256" s="24" t="s">
        <v>94</v>
      </c>
      <c r="AE256" s="24" t="s">
        <v>94</v>
      </c>
      <c r="AF256" s="24" t="s">
        <v>94</v>
      </c>
    </row>
    <row r="257" spans="1:32" ht="18" customHeight="1" x14ac:dyDescent="0.25">
      <c r="A257" s="25" t="s">
        <v>106</v>
      </c>
      <c r="C257" s="24" t="s">
        <v>94</v>
      </c>
      <c r="D257" s="24" t="s">
        <v>94</v>
      </c>
      <c r="E257" s="24" t="s">
        <v>94</v>
      </c>
      <c r="F257" s="24" t="s">
        <v>94</v>
      </c>
      <c r="G257" s="24" t="s">
        <v>94</v>
      </c>
      <c r="H257" s="24" t="s">
        <v>94</v>
      </c>
      <c r="I257" s="24" t="s">
        <v>94</v>
      </c>
      <c r="J257" s="24" t="s">
        <v>94</v>
      </c>
      <c r="K257" s="24" t="s">
        <v>94</v>
      </c>
      <c r="L257" s="24" t="s">
        <v>94</v>
      </c>
      <c r="M257" s="24" t="s">
        <v>94</v>
      </c>
      <c r="N257" s="24" t="s">
        <v>94</v>
      </c>
      <c r="O257" s="24" t="s">
        <v>94</v>
      </c>
      <c r="P257" s="24" t="s">
        <v>94</v>
      </c>
      <c r="Q257" s="24" t="s">
        <v>94</v>
      </c>
      <c r="R257" s="24" t="s">
        <v>94</v>
      </c>
      <c r="S257" s="24" t="s">
        <v>94</v>
      </c>
      <c r="T257" s="24" t="s">
        <v>94</v>
      </c>
      <c r="U257" s="24" t="s">
        <v>94</v>
      </c>
      <c r="V257" s="24" t="s">
        <v>94</v>
      </c>
      <c r="W257" s="24" t="s">
        <v>94</v>
      </c>
      <c r="X257" s="24" t="s">
        <v>94</v>
      </c>
      <c r="Y257" s="24" t="s">
        <v>94</v>
      </c>
      <c r="Z257" s="24" t="s">
        <v>94</v>
      </c>
      <c r="AA257" s="24" t="s">
        <v>94</v>
      </c>
      <c r="AB257" s="24" t="s">
        <v>94</v>
      </c>
      <c r="AC257" s="24" t="s">
        <v>94</v>
      </c>
      <c r="AD257" s="24" t="s">
        <v>94</v>
      </c>
      <c r="AE257" s="24" t="s">
        <v>94</v>
      </c>
      <c r="AF257" s="24" t="s">
        <v>94</v>
      </c>
    </row>
    <row r="258" spans="1:32" ht="18" customHeight="1" x14ac:dyDescent="0.25">
      <c r="A258" s="25" t="s">
        <v>98</v>
      </c>
      <c r="C258" s="24" t="s">
        <v>94</v>
      </c>
      <c r="D258" s="24" t="s">
        <v>94</v>
      </c>
      <c r="E258" s="24" t="s">
        <v>94</v>
      </c>
      <c r="F258" s="24" t="s">
        <v>94</v>
      </c>
      <c r="G258" s="24" t="s">
        <v>94</v>
      </c>
      <c r="H258" s="24" t="s">
        <v>94</v>
      </c>
      <c r="I258" s="24" t="s">
        <v>94</v>
      </c>
      <c r="J258" s="24" t="s">
        <v>94</v>
      </c>
      <c r="K258" s="24" t="s">
        <v>94</v>
      </c>
      <c r="L258" s="24" t="s">
        <v>94</v>
      </c>
      <c r="M258" s="24" t="s">
        <v>94</v>
      </c>
      <c r="N258" s="24" t="s">
        <v>94</v>
      </c>
      <c r="O258" s="24" t="s">
        <v>94</v>
      </c>
      <c r="P258" s="24" t="s">
        <v>94</v>
      </c>
      <c r="Q258" s="24" t="s">
        <v>94</v>
      </c>
      <c r="R258" s="24" t="s">
        <v>94</v>
      </c>
      <c r="S258" s="24" t="s">
        <v>94</v>
      </c>
      <c r="T258" s="24" t="s">
        <v>94</v>
      </c>
      <c r="U258" s="24" t="s">
        <v>94</v>
      </c>
      <c r="V258" s="24" t="s">
        <v>94</v>
      </c>
      <c r="W258" s="24" t="s">
        <v>94</v>
      </c>
      <c r="X258" s="24" t="s">
        <v>94</v>
      </c>
      <c r="Y258" s="24" t="s">
        <v>94</v>
      </c>
      <c r="Z258" s="24" t="s">
        <v>94</v>
      </c>
      <c r="AA258" s="24" t="s">
        <v>94</v>
      </c>
      <c r="AB258" s="24" t="s">
        <v>94</v>
      </c>
      <c r="AC258" s="24" t="s">
        <v>94</v>
      </c>
      <c r="AD258" s="24" t="s">
        <v>94</v>
      </c>
      <c r="AE258" s="24" t="s">
        <v>94</v>
      </c>
      <c r="AF258" s="24" t="s">
        <v>94</v>
      </c>
    </row>
    <row r="259" spans="1:32" ht="18" customHeight="1" x14ac:dyDescent="0.25">
      <c r="A259" s="25" t="s">
        <v>104</v>
      </c>
      <c r="C259" s="24" t="s">
        <v>94</v>
      </c>
      <c r="D259" s="24" t="s">
        <v>94</v>
      </c>
      <c r="E259" s="24" t="s">
        <v>94</v>
      </c>
      <c r="F259" s="24" t="s">
        <v>94</v>
      </c>
      <c r="G259" s="24" t="s">
        <v>94</v>
      </c>
      <c r="H259" s="24" t="s">
        <v>94</v>
      </c>
      <c r="I259" s="24" t="s">
        <v>94</v>
      </c>
      <c r="J259" s="24" t="s">
        <v>94</v>
      </c>
      <c r="K259" s="24" t="s">
        <v>94</v>
      </c>
      <c r="L259" s="24" t="s">
        <v>94</v>
      </c>
      <c r="M259" s="24" t="s">
        <v>94</v>
      </c>
      <c r="N259" s="24" t="s">
        <v>94</v>
      </c>
      <c r="O259" s="24" t="s">
        <v>94</v>
      </c>
      <c r="P259" s="24" t="s">
        <v>94</v>
      </c>
      <c r="Q259" s="24" t="s">
        <v>94</v>
      </c>
      <c r="R259" s="24" t="s">
        <v>94</v>
      </c>
      <c r="S259" s="24" t="s">
        <v>94</v>
      </c>
      <c r="T259" s="24" t="s">
        <v>94</v>
      </c>
      <c r="U259" s="24" t="s">
        <v>94</v>
      </c>
      <c r="V259" s="24" t="s">
        <v>94</v>
      </c>
      <c r="W259" s="24" t="s">
        <v>94</v>
      </c>
      <c r="X259" s="24" t="s">
        <v>94</v>
      </c>
      <c r="Y259" s="24" t="s">
        <v>94</v>
      </c>
      <c r="Z259" s="24" t="s">
        <v>94</v>
      </c>
      <c r="AA259" s="24" t="s">
        <v>94</v>
      </c>
      <c r="AB259" s="24" t="s">
        <v>94</v>
      </c>
      <c r="AC259" s="24" t="s">
        <v>94</v>
      </c>
      <c r="AD259" s="24" t="s">
        <v>94</v>
      </c>
      <c r="AE259" s="24" t="s">
        <v>94</v>
      </c>
      <c r="AF259" s="24" t="s">
        <v>94</v>
      </c>
    </row>
    <row r="260" spans="1:32" ht="18" customHeight="1" x14ac:dyDescent="0.25">
      <c r="A260" s="25" t="s">
        <v>102</v>
      </c>
      <c r="C260" s="24" t="s">
        <v>94</v>
      </c>
      <c r="D260" s="24" t="s">
        <v>94</v>
      </c>
      <c r="E260" s="24" t="s">
        <v>94</v>
      </c>
      <c r="F260" s="24" t="s">
        <v>94</v>
      </c>
      <c r="G260" s="24" t="s">
        <v>94</v>
      </c>
      <c r="H260" s="24" t="s">
        <v>94</v>
      </c>
      <c r="I260" s="24" t="s">
        <v>94</v>
      </c>
      <c r="J260" s="24" t="s">
        <v>94</v>
      </c>
      <c r="K260" s="24" t="s">
        <v>94</v>
      </c>
      <c r="L260" s="24" t="s">
        <v>94</v>
      </c>
      <c r="M260" s="24" t="s">
        <v>94</v>
      </c>
      <c r="N260" s="24" t="s">
        <v>94</v>
      </c>
      <c r="O260" s="24" t="s">
        <v>94</v>
      </c>
      <c r="P260" s="24" t="s">
        <v>94</v>
      </c>
      <c r="Q260" s="24" t="s">
        <v>94</v>
      </c>
      <c r="R260" s="24" t="s">
        <v>94</v>
      </c>
      <c r="S260" s="24" t="s">
        <v>94</v>
      </c>
      <c r="T260" s="24" t="s">
        <v>94</v>
      </c>
      <c r="U260" s="24" t="s">
        <v>94</v>
      </c>
      <c r="V260" s="24" t="s">
        <v>94</v>
      </c>
      <c r="W260" s="24" t="s">
        <v>94</v>
      </c>
      <c r="X260" s="24" t="s">
        <v>94</v>
      </c>
      <c r="Y260" s="24" t="s">
        <v>94</v>
      </c>
      <c r="Z260" s="24" t="s">
        <v>94</v>
      </c>
      <c r="AA260" s="24" t="s">
        <v>94</v>
      </c>
      <c r="AB260" s="24" t="s">
        <v>94</v>
      </c>
      <c r="AC260" s="24" t="s">
        <v>94</v>
      </c>
      <c r="AD260" s="24" t="s">
        <v>94</v>
      </c>
      <c r="AE260" s="24" t="s">
        <v>94</v>
      </c>
      <c r="AF260" s="24" t="s">
        <v>94</v>
      </c>
    </row>
    <row r="262" spans="1:32" ht="12.75" x14ac:dyDescent="0.25">
      <c r="A262" s="23" t="s">
        <v>93</v>
      </c>
    </row>
    <row r="264" spans="1:32" ht="12.75" x14ac:dyDescent="0.25">
      <c r="A264" s="23" t="s">
        <v>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26"/>
  <sheetViews>
    <sheetView zoomScale="60" zoomScaleNormal="60" workbookViewId="0">
      <selection activeCell="BD317" sqref="BD317"/>
    </sheetView>
  </sheetViews>
  <sheetFormatPr baseColWidth="10" defaultRowHeight="15" x14ac:dyDescent="0.25"/>
  <cols>
    <col min="1" max="1" width="14.7109375" customWidth="1"/>
    <col min="2" max="2" width="43.42578125" customWidth="1"/>
    <col min="4" max="4" width="19.28515625" customWidth="1"/>
    <col min="5" max="22" width="11.42578125" customWidth="1"/>
    <col min="34" max="34" width="0" hidden="1" customWidth="1"/>
    <col min="37" max="54" width="0" hidden="1" customWidth="1"/>
  </cols>
  <sheetData>
    <row r="1" spans="1:77" ht="21" x14ac:dyDescent="0.35">
      <c r="A1" s="27" t="s">
        <v>223</v>
      </c>
    </row>
    <row r="3" spans="1:77" x14ac:dyDescent="0.25">
      <c r="A3" s="40" t="s">
        <v>224</v>
      </c>
      <c r="B3" s="40"/>
      <c r="C3" s="28"/>
      <c r="D3" s="28"/>
    </row>
    <row r="4" spans="1:77" x14ac:dyDescent="0.25">
      <c r="A4" s="28" t="s">
        <v>163</v>
      </c>
      <c r="B4" s="28" t="s">
        <v>164</v>
      </c>
      <c r="C4" s="28" t="s">
        <v>165</v>
      </c>
      <c r="D4" s="28" t="s">
        <v>166</v>
      </c>
      <c r="E4" s="28">
        <v>1990</v>
      </c>
      <c r="F4" s="28">
        <v>1991</v>
      </c>
      <c r="G4" s="28">
        <v>1992</v>
      </c>
      <c r="H4" s="28">
        <v>1993</v>
      </c>
      <c r="I4" s="28">
        <v>1994</v>
      </c>
      <c r="J4" s="28">
        <v>1995</v>
      </c>
      <c r="K4" s="28">
        <v>1996</v>
      </c>
      <c r="L4" s="28">
        <v>1997</v>
      </c>
      <c r="M4" s="28">
        <v>1998</v>
      </c>
      <c r="N4" s="28">
        <v>1999</v>
      </c>
      <c r="O4" s="28">
        <v>2000</v>
      </c>
      <c r="P4" s="28">
        <v>2001</v>
      </c>
      <c r="Q4" s="28">
        <v>2002</v>
      </c>
      <c r="R4" s="28">
        <v>2003</v>
      </c>
      <c r="S4" s="28">
        <v>2004</v>
      </c>
      <c r="T4" s="28">
        <v>2005</v>
      </c>
      <c r="U4" s="28">
        <v>2006</v>
      </c>
      <c r="V4" s="28">
        <v>2007</v>
      </c>
      <c r="W4" s="28">
        <v>2008</v>
      </c>
      <c r="X4" s="28">
        <v>2009</v>
      </c>
      <c r="Y4" s="28">
        <v>2010</v>
      </c>
      <c r="Z4" s="28">
        <v>2011</v>
      </c>
      <c r="AA4" s="28">
        <v>2012</v>
      </c>
      <c r="AB4" s="28">
        <v>2013</v>
      </c>
      <c r="AC4" s="28">
        <v>2014</v>
      </c>
      <c r="AD4" s="28">
        <v>2015</v>
      </c>
      <c r="AE4" s="28">
        <v>2016</v>
      </c>
      <c r="AF4" s="28">
        <v>2017</v>
      </c>
      <c r="AG4" s="28">
        <v>2018</v>
      </c>
      <c r="AH4">
        <v>2019</v>
      </c>
      <c r="AK4" s="28">
        <v>1990</v>
      </c>
      <c r="AL4" s="28">
        <v>1991</v>
      </c>
      <c r="AM4" s="28">
        <v>1992</v>
      </c>
      <c r="AN4" s="28">
        <v>1993</v>
      </c>
      <c r="AO4" s="28">
        <v>1994</v>
      </c>
      <c r="AP4" s="28">
        <v>1995</v>
      </c>
      <c r="AQ4" s="28">
        <v>1996</v>
      </c>
      <c r="AR4" s="28">
        <v>1997</v>
      </c>
      <c r="AS4" s="28">
        <v>1998</v>
      </c>
      <c r="AT4" s="28">
        <v>1999</v>
      </c>
      <c r="AU4" s="28">
        <v>2000</v>
      </c>
      <c r="AV4" s="28">
        <v>2001</v>
      </c>
      <c r="AW4" s="28">
        <v>2002</v>
      </c>
      <c r="AX4" s="28">
        <v>2003</v>
      </c>
      <c r="AY4" s="28">
        <v>2004</v>
      </c>
      <c r="AZ4" s="28">
        <v>2005</v>
      </c>
      <c r="BA4" s="28">
        <v>2006</v>
      </c>
      <c r="BB4" s="28">
        <v>2007</v>
      </c>
      <c r="BC4" s="28">
        <v>2008</v>
      </c>
      <c r="BD4" s="28">
        <v>2009</v>
      </c>
      <c r="BE4" s="28">
        <v>2010</v>
      </c>
      <c r="BF4" s="28">
        <v>2011</v>
      </c>
      <c r="BG4" s="28">
        <v>2012</v>
      </c>
      <c r="BH4" s="28">
        <v>2013</v>
      </c>
      <c r="BI4" s="28">
        <v>2014</v>
      </c>
      <c r="BJ4" s="28">
        <v>2015</v>
      </c>
      <c r="BK4" s="28">
        <v>2016</v>
      </c>
      <c r="BL4" s="28">
        <v>2017</v>
      </c>
      <c r="BM4" s="28">
        <v>2018</v>
      </c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</row>
    <row r="5" spans="1:77" x14ac:dyDescent="0.25">
      <c r="A5" t="s">
        <v>167</v>
      </c>
      <c r="B5" t="s">
        <v>168</v>
      </c>
      <c r="C5" t="s">
        <v>2</v>
      </c>
      <c r="D5" t="s">
        <v>169</v>
      </c>
      <c r="BC5" s="31">
        <f>W5/$W$31</f>
        <v>0</v>
      </c>
      <c r="BD5" s="31">
        <f>X5/$X$31</f>
        <v>0</v>
      </c>
      <c r="BE5" s="31">
        <f>Y5/$Y$31</f>
        <v>0</v>
      </c>
      <c r="BF5" s="31">
        <f>Z5/$Z$31</f>
        <v>0</v>
      </c>
      <c r="BG5" s="31">
        <f>AA5/$AA$31</f>
        <v>0</v>
      </c>
      <c r="BH5" s="31">
        <f>AB5/$AB$31</f>
        <v>0</v>
      </c>
      <c r="BI5" s="31">
        <f>AC5/$AC$31</f>
        <v>0</v>
      </c>
      <c r="BJ5" s="31">
        <f>AD5/$AD$31</f>
        <v>0</v>
      </c>
      <c r="BK5" s="31">
        <f>AE5/$AE$31</f>
        <v>0</v>
      </c>
      <c r="BL5" s="31">
        <f>AF5/$AF$31</f>
        <v>0</v>
      </c>
      <c r="BM5" s="31">
        <f>AG5/$AG$31</f>
        <v>0</v>
      </c>
      <c r="BO5">
        <f>BC5</f>
        <v>0</v>
      </c>
      <c r="BP5">
        <f t="shared" ref="BP5:BY5" si="0">BD5</f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</row>
    <row r="6" spans="1:77" x14ac:dyDescent="0.25">
      <c r="A6" t="s">
        <v>167</v>
      </c>
      <c r="B6" t="s">
        <v>170</v>
      </c>
      <c r="C6" t="s">
        <v>171</v>
      </c>
      <c r="D6" t="s">
        <v>172</v>
      </c>
      <c r="BC6" s="31">
        <f t="shared" ref="BC6:BC12" si="1">W6/$W$31</f>
        <v>0</v>
      </c>
      <c r="BD6" s="31">
        <f t="shared" ref="BD6:BD12" si="2">X6/$X$31</f>
        <v>0</v>
      </c>
      <c r="BE6" s="31">
        <f t="shared" ref="BE6:BE12" si="3">Y6/$Y$31</f>
        <v>0</v>
      </c>
      <c r="BF6" s="31">
        <f t="shared" ref="BF6:BF12" si="4">Z6/$Z$31</f>
        <v>0</v>
      </c>
      <c r="BG6" s="31">
        <f t="shared" ref="BG6:BG12" si="5">AA6/$AA$31</f>
        <v>0</v>
      </c>
      <c r="BH6" s="31">
        <f t="shared" ref="BH6:BH12" si="6">AB6/$AB$31</f>
        <v>0</v>
      </c>
      <c r="BI6" s="31">
        <f t="shared" ref="BI6:BI12" si="7">AC6/$AC$31</f>
        <v>0</v>
      </c>
      <c r="BJ6" s="31">
        <f t="shared" ref="BJ6:BJ12" si="8">AD6/$AD$31</f>
        <v>0</v>
      </c>
      <c r="BK6" s="31">
        <f t="shared" ref="BK6:BK12" si="9">AE6/$AE$31</f>
        <v>0</v>
      </c>
      <c r="BL6" s="31">
        <f t="shared" ref="BL6:BL12" si="10">AF6/$AF$31</f>
        <v>0</v>
      </c>
      <c r="BM6" s="31">
        <f t="shared" ref="BM6:BM12" si="11">AG6/$AG$31</f>
        <v>0</v>
      </c>
      <c r="BO6">
        <f>SUM(BC6:BC8)</f>
        <v>0</v>
      </c>
      <c r="BP6">
        <f t="shared" ref="BP6:BY6" si="12">SUM(BD6:BD8)</f>
        <v>0</v>
      </c>
      <c r="BQ6">
        <f t="shared" si="12"/>
        <v>0</v>
      </c>
      <c r="BR6">
        <f t="shared" si="12"/>
        <v>0</v>
      </c>
      <c r="BS6">
        <f t="shared" si="12"/>
        <v>0</v>
      </c>
      <c r="BT6">
        <f t="shared" si="12"/>
        <v>0</v>
      </c>
      <c r="BU6">
        <f t="shared" si="12"/>
        <v>0</v>
      </c>
      <c r="BV6">
        <f t="shared" si="12"/>
        <v>0</v>
      </c>
      <c r="BW6">
        <f t="shared" si="12"/>
        <v>0</v>
      </c>
      <c r="BX6">
        <f t="shared" si="12"/>
        <v>0</v>
      </c>
      <c r="BY6">
        <f t="shared" si="12"/>
        <v>0</v>
      </c>
    </row>
    <row r="7" spans="1:77" x14ac:dyDescent="0.25">
      <c r="A7" t="s">
        <v>167</v>
      </c>
      <c r="B7" t="s">
        <v>173</v>
      </c>
      <c r="C7" t="s">
        <v>171</v>
      </c>
      <c r="D7" t="s">
        <v>174</v>
      </c>
      <c r="BC7" s="31">
        <f t="shared" si="1"/>
        <v>0</v>
      </c>
      <c r="BD7" s="31">
        <f t="shared" si="2"/>
        <v>0</v>
      </c>
      <c r="BE7" s="31">
        <f t="shared" si="3"/>
        <v>0</v>
      </c>
      <c r="BF7" s="31">
        <f t="shared" si="4"/>
        <v>0</v>
      </c>
      <c r="BG7" s="31">
        <f t="shared" si="5"/>
        <v>0</v>
      </c>
      <c r="BH7" s="31">
        <f t="shared" si="6"/>
        <v>0</v>
      </c>
      <c r="BI7" s="31">
        <f t="shared" si="7"/>
        <v>0</v>
      </c>
      <c r="BJ7" s="31">
        <f t="shared" si="8"/>
        <v>0</v>
      </c>
      <c r="BK7" s="31">
        <f t="shared" si="9"/>
        <v>0</v>
      </c>
      <c r="BL7" s="31">
        <f t="shared" si="10"/>
        <v>0</v>
      </c>
      <c r="BM7" s="31">
        <f t="shared" si="11"/>
        <v>0</v>
      </c>
    </row>
    <row r="8" spans="1:77" x14ac:dyDescent="0.25">
      <c r="A8" t="s">
        <v>167</v>
      </c>
      <c r="B8" t="s">
        <v>175</v>
      </c>
      <c r="C8" t="s">
        <v>171</v>
      </c>
      <c r="D8" t="s">
        <v>176</v>
      </c>
      <c r="BC8" s="31">
        <f t="shared" si="1"/>
        <v>0</v>
      </c>
      <c r="BD8" s="31">
        <f t="shared" si="2"/>
        <v>0</v>
      </c>
      <c r="BE8" s="31">
        <f t="shared" si="3"/>
        <v>0</v>
      </c>
      <c r="BF8" s="31">
        <f t="shared" si="4"/>
        <v>0</v>
      </c>
      <c r="BG8" s="31">
        <f t="shared" si="5"/>
        <v>0</v>
      </c>
      <c r="BH8" s="31">
        <f t="shared" si="6"/>
        <v>0</v>
      </c>
      <c r="BI8" s="31">
        <f t="shared" si="7"/>
        <v>0</v>
      </c>
      <c r="BJ8" s="31">
        <f t="shared" si="8"/>
        <v>0</v>
      </c>
      <c r="BK8" s="31">
        <f t="shared" si="9"/>
        <v>0</v>
      </c>
      <c r="BL8" s="31">
        <f t="shared" si="10"/>
        <v>0</v>
      </c>
      <c r="BM8" s="31">
        <f t="shared" si="11"/>
        <v>0</v>
      </c>
    </row>
    <row r="9" spans="1:77" x14ac:dyDescent="0.25">
      <c r="A9" t="s">
        <v>167</v>
      </c>
      <c r="B9" t="s">
        <v>177</v>
      </c>
      <c r="C9" t="s">
        <v>171</v>
      </c>
      <c r="D9" t="s">
        <v>178</v>
      </c>
      <c r="BC9" s="31">
        <f t="shared" si="1"/>
        <v>0</v>
      </c>
      <c r="BD9" s="31">
        <f t="shared" si="2"/>
        <v>0</v>
      </c>
      <c r="BE9" s="31">
        <f t="shared" si="3"/>
        <v>0</v>
      </c>
      <c r="BF9" s="31">
        <f t="shared" si="4"/>
        <v>0</v>
      </c>
      <c r="BG9" s="31">
        <f t="shared" si="5"/>
        <v>0</v>
      </c>
      <c r="BH9" s="31">
        <f t="shared" si="6"/>
        <v>0</v>
      </c>
      <c r="BI9" s="31">
        <f t="shared" si="7"/>
        <v>0</v>
      </c>
      <c r="BJ9" s="31">
        <f t="shared" si="8"/>
        <v>0</v>
      </c>
      <c r="BK9" s="31">
        <f t="shared" si="9"/>
        <v>0</v>
      </c>
      <c r="BL9" s="31">
        <f t="shared" si="10"/>
        <v>0</v>
      </c>
      <c r="BM9" s="31">
        <f t="shared" si="11"/>
        <v>0</v>
      </c>
      <c r="BO9">
        <f>SUM(BC9:BC11)</f>
        <v>0</v>
      </c>
      <c r="BP9">
        <f t="shared" ref="BP9:BY9" si="13">SUM(BD9:BD11)</f>
        <v>0</v>
      </c>
      <c r="BQ9">
        <f t="shared" si="13"/>
        <v>0</v>
      </c>
      <c r="BR9">
        <f t="shared" si="13"/>
        <v>0</v>
      </c>
      <c r="BS9">
        <f t="shared" si="13"/>
        <v>0</v>
      </c>
      <c r="BT9">
        <f t="shared" si="13"/>
        <v>0</v>
      </c>
      <c r="BU9">
        <f t="shared" si="13"/>
        <v>0</v>
      </c>
      <c r="BV9">
        <f t="shared" si="13"/>
        <v>0</v>
      </c>
      <c r="BW9">
        <f t="shared" si="13"/>
        <v>0</v>
      </c>
      <c r="BX9">
        <f t="shared" si="13"/>
        <v>0</v>
      </c>
      <c r="BY9">
        <f t="shared" si="13"/>
        <v>0</v>
      </c>
    </row>
    <row r="10" spans="1:77" x14ac:dyDescent="0.25">
      <c r="A10" t="s">
        <v>167</v>
      </c>
      <c r="B10" t="s">
        <v>179</v>
      </c>
      <c r="C10" t="s">
        <v>171</v>
      </c>
      <c r="D10" t="s">
        <v>180</v>
      </c>
      <c r="BC10" s="31">
        <f t="shared" si="1"/>
        <v>0</v>
      </c>
      <c r="BD10" s="31">
        <f t="shared" si="2"/>
        <v>0</v>
      </c>
      <c r="BE10" s="31">
        <f t="shared" si="3"/>
        <v>0</v>
      </c>
      <c r="BF10" s="31">
        <f t="shared" si="4"/>
        <v>0</v>
      </c>
      <c r="BG10" s="31">
        <f t="shared" si="5"/>
        <v>0</v>
      </c>
      <c r="BH10" s="31">
        <f t="shared" si="6"/>
        <v>0</v>
      </c>
      <c r="BI10" s="31">
        <f t="shared" si="7"/>
        <v>0</v>
      </c>
      <c r="BJ10" s="31">
        <f t="shared" si="8"/>
        <v>0</v>
      </c>
      <c r="BK10" s="31">
        <f t="shared" si="9"/>
        <v>0</v>
      </c>
      <c r="BL10" s="31">
        <f t="shared" si="10"/>
        <v>0</v>
      </c>
      <c r="BM10" s="31">
        <f t="shared" si="11"/>
        <v>0</v>
      </c>
    </row>
    <row r="11" spans="1:77" x14ac:dyDescent="0.25">
      <c r="A11" t="s">
        <v>167</v>
      </c>
      <c r="B11" t="s">
        <v>181</v>
      </c>
      <c r="C11" t="s">
        <v>171</v>
      </c>
      <c r="D11" t="s">
        <v>182</v>
      </c>
      <c r="BC11" s="31">
        <f t="shared" si="1"/>
        <v>0</v>
      </c>
      <c r="BD11" s="31">
        <f t="shared" si="2"/>
        <v>0</v>
      </c>
      <c r="BE11" s="31">
        <f t="shared" si="3"/>
        <v>0</v>
      </c>
      <c r="BF11" s="31">
        <f t="shared" si="4"/>
        <v>0</v>
      </c>
      <c r="BG11" s="31">
        <f t="shared" si="5"/>
        <v>0</v>
      </c>
      <c r="BH11" s="31">
        <f t="shared" si="6"/>
        <v>0</v>
      </c>
      <c r="BI11" s="31">
        <f t="shared" si="7"/>
        <v>0</v>
      </c>
      <c r="BJ11" s="31">
        <f t="shared" si="8"/>
        <v>0</v>
      </c>
      <c r="BK11" s="31">
        <f t="shared" si="9"/>
        <v>0</v>
      </c>
      <c r="BL11" s="31">
        <f t="shared" si="10"/>
        <v>0</v>
      </c>
      <c r="BM11" s="31">
        <f t="shared" si="11"/>
        <v>0</v>
      </c>
    </row>
    <row r="12" spans="1:77" x14ac:dyDescent="0.25">
      <c r="A12" t="s">
        <v>167</v>
      </c>
      <c r="B12" t="s">
        <v>183</v>
      </c>
      <c r="C12" t="s">
        <v>2</v>
      </c>
      <c r="D12" t="s">
        <v>184</v>
      </c>
      <c r="BC12" s="31">
        <f t="shared" si="1"/>
        <v>0</v>
      </c>
      <c r="BD12" s="31">
        <f t="shared" si="2"/>
        <v>0</v>
      </c>
      <c r="BE12" s="31">
        <f t="shared" si="3"/>
        <v>0</v>
      </c>
      <c r="BF12" s="31">
        <f t="shared" si="4"/>
        <v>0</v>
      </c>
      <c r="BG12" s="31">
        <f t="shared" si="5"/>
        <v>0</v>
      </c>
      <c r="BH12" s="31">
        <f t="shared" si="6"/>
        <v>0</v>
      </c>
      <c r="BI12" s="31">
        <f t="shared" si="7"/>
        <v>0</v>
      </c>
      <c r="BJ12" s="31">
        <f t="shared" si="8"/>
        <v>0</v>
      </c>
      <c r="BK12" s="31">
        <f t="shared" si="9"/>
        <v>0</v>
      </c>
      <c r="BL12" s="31">
        <f t="shared" si="10"/>
        <v>0</v>
      </c>
      <c r="BM12" s="31">
        <f t="shared" si="11"/>
        <v>0</v>
      </c>
      <c r="BO12">
        <f>BC12</f>
        <v>0</v>
      </c>
      <c r="BP12">
        <f t="shared" ref="BP12:BY12" si="14">BD12</f>
        <v>0</v>
      </c>
      <c r="BQ12">
        <f t="shared" si="14"/>
        <v>0</v>
      </c>
      <c r="BR12">
        <f t="shared" si="14"/>
        <v>0</v>
      </c>
      <c r="BS12">
        <f t="shared" si="14"/>
        <v>0</v>
      </c>
      <c r="BT12">
        <f t="shared" si="14"/>
        <v>0</v>
      </c>
      <c r="BU12">
        <f t="shared" si="14"/>
        <v>0</v>
      </c>
      <c r="BV12">
        <f t="shared" si="14"/>
        <v>0</v>
      </c>
      <c r="BW12">
        <f t="shared" si="14"/>
        <v>0</v>
      </c>
      <c r="BX12">
        <f t="shared" si="14"/>
        <v>0</v>
      </c>
      <c r="BY12">
        <f t="shared" si="14"/>
        <v>0</v>
      </c>
    </row>
    <row r="13" spans="1:77" x14ac:dyDescent="0.25">
      <c r="A13" t="s">
        <v>167</v>
      </c>
      <c r="B13" t="s">
        <v>185</v>
      </c>
      <c r="C13" t="s">
        <v>2</v>
      </c>
      <c r="D13" t="s">
        <v>186</v>
      </c>
      <c r="E13" s="29">
        <f>'Energieverbrauch_GHD+A(Landw+F)'!C5</f>
        <v>39251.482000000004</v>
      </c>
      <c r="F13" s="29">
        <f>'Energieverbrauch_GHD+A(Landw+F)'!D5</f>
        <v>44234.908000000003</v>
      </c>
      <c r="G13" s="29">
        <f>'Energieverbrauch_GHD+A(Landw+F)'!E5</f>
        <v>46749.938999999998</v>
      </c>
      <c r="H13" s="29">
        <f>'Energieverbrauch_GHD+A(Landw+F)'!F5</f>
        <v>47785.095000000001</v>
      </c>
      <c r="I13" s="29">
        <f>'Energieverbrauch_GHD+A(Landw+F)'!G5</f>
        <v>50004.790999999997</v>
      </c>
      <c r="J13" s="29">
        <f>'Energieverbrauch_GHD+A(Landw+F)'!H5</f>
        <v>53205.27</v>
      </c>
      <c r="K13" s="29">
        <f>'Energieverbrauch_GHD+A(Landw+F)'!I5</f>
        <v>60485.270000000004</v>
      </c>
      <c r="L13" s="29">
        <f>'Energieverbrauch_GHD+A(Landw+F)'!J5</f>
        <v>56164.445</v>
      </c>
      <c r="M13" s="29">
        <f>'Energieverbrauch_GHD+A(Landw+F)'!K5</f>
        <v>55350.361000000004</v>
      </c>
      <c r="N13" s="29">
        <f>'Energieverbrauch_GHD+A(Landw+F)'!L5</f>
        <v>53375.244999999995</v>
      </c>
      <c r="O13" s="29">
        <f>'Energieverbrauch_GHD+A(Landw+F)'!M5</f>
        <v>49650.173999999999</v>
      </c>
      <c r="P13" s="29">
        <f>'Energieverbrauch_GHD+A(Landw+F)'!N5</f>
        <v>51299.831999999995</v>
      </c>
      <c r="Q13" s="29">
        <f>'Energieverbrauch_GHD+A(Landw+F)'!O5</f>
        <v>51461.286</v>
      </c>
      <c r="R13" s="29">
        <f>'Energieverbrauch_GHD+A(Landw+F)'!P5</f>
        <v>56087.074999999997</v>
      </c>
      <c r="S13" s="29">
        <f>'Energieverbrauch_GHD+A(Landw+F)'!Q5</f>
        <v>57054.303</v>
      </c>
      <c r="T13" s="29">
        <f>'Energieverbrauch_GHD+A(Landw+F)'!R5</f>
        <v>57415.213000000003</v>
      </c>
      <c r="U13" s="29">
        <f>'Energieverbrauch_GHD+A(Landw+F)'!S5</f>
        <v>60242.508000000002</v>
      </c>
      <c r="V13" s="29">
        <f>'Energieverbrauch_GHD+A(Landw+F)'!T5</f>
        <v>54931.921000000002</v>
      </c>
      <c r="W13" s="29">
        <f>'Energieverbrauch_GHD+A(Landw+F)'!U5</f>
        <v>64495.722999999998</v>
      </c>
      <c r="X13" s="29">
        <f>'Energieverbrauch_GHD+A(Landw+F)'!V5</f>
        <v>62636.731999999996</v>
      </c>
      <c r="Y13" s="29">
        <f>'Energieverbrauch_GHD+A(Landw+F)'!W5</f>
        <v>66290.100000000006</v>
      </c>
      <c r="Z13" s="29">
        <f>'Energieverbrauch_GHD+A(Landw+F)'!X5</f>
        <v>59140.804000000004</v>
      </c>
      <c r="AA13" s="29">
        <f>'Energieverbrauch_GHD+A(Landw+F)'!Y5</f>
        <v>61615.887000000002</v>
      </c>
      <c r="AB13" s="29">
        <f>'Energieverbrauch_GHD+A(Landw+F)'!Z5</f>
        <v>65639.187000000005</v>
      </c>
      <c r="AC13" s="29">
        <f>'Energieverbrauch_GHD+A(Landw+F)'!AA5</f>
        <v>56868.724999999999</v>
      </c>
      <c r="AD13" s="29">
        <f>'Energieverbrauch_GHD+A(Landw+F)'!AB5</f>
        <v>61322.783000000003</v>
      </c>
      <c r="AE13" s="29">
        <f>'Energieverbrauch_GHD+A(Landw+F)'!AC5</f>
        <v>62374.332000000002</v>
      </c>
      <c r="AF13" s="29">
        <f>'Energieverbrauch_GHD+A(Landw+F)'!AD5</f>
        <v>62591.248</v>
      </c>
      <c r="AG13" s="29">
        <f>'Energieverbrauch_GHD+A(Landw+F)'!AE5</f>
        <v>62745.691999999995</v>
      </c>
      <c r="AH13" s="29">
        <f>'Energieverbrauch_GHD+A(Landw+F)'!AF5</f>
        <v>63388.52</v>
      </c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</row>
    <row r="14" spans="1:77" x14ac:dyDescent="0.25">
      <c r="A14" t="s">
        <v>187</v>
      </c>
      <c r="B14" t="s">
        <v>168</v>
      </c>
      <c r="C14" t="s">
        <v>2</v>
      </c>
      <c r="D14" t="s">
        <v>169</v>
      </c>
      <c r="BC14" s="31">
        <f>W14/$W$49</f>
        <v>0</v>
      </c>
      <c r="BD14" s="31">
        <f>X14/$X$49</f>
        <v>0</v>
      </c>
      <c r="BE14" s="31">
        <f>Y14/$Y$49</f>
        <v>0</v>
      </c>
      <c r="BF14" s="31">
        <f>Z14/$Z$49</f>
        <v>0</v>
      </c>
      <c r="BG14" s="31">
        <f>AA14/$AA$49</f>
        <v>0</v>
      </c>
      <c r="BH14" s="31">
        <f>AB14/$AB$49</f>
        <v>0</v>
      </c>
      <c r="BI14" s="31">
        <f>AC14/$AC$49</f>
        <v>0</v>
      </c>
      <c r="BJ14" s="31">
        <f>AD14/$AD$49</f>
        <v>0</v>
      </c>
      <c r="BK14" s="31">
        <f>AE14/$AE$49</f>
        <v>0</v>
      </c>
      <c r="BL14" s="31">
        <f>AF14/$AF$49</f>
        <v>0</v>
      </c>
      <c r="BM14" s="31">
        <f>AG14/$AG$49</f>
        <v>0</v>
      </c>
    </row>
    <row r="15" spans="1:77" x14ac:dyDescent="0.25">
      <c r="A15" t="s">
        <v>187</v>
      </c>
      <c r="B15" t="s">
        <v>170</v>
      </c>
      <c r="C15" t="s">
        <v>171</v>
      </c>
      <c r="D15" t="s">
        <v>172</v>
      </c>
      <c r="BC15" s="31">
        <f t="shared" ref="BC15:BC21" si="15">W15/$W$49</f>
        <v>0</v>
      </c>
      <c r="BD15" s="31">
        <f t="shared" ref="BD15:BD21" si="16">X15/$X$49</f>
        <v>0</v>
      </c>
      <c r="BE15" s="31">
        <f t="shared" ref="BE15:BE21" si="17">Y15/$Y$49</f>
        <v>0</v>
      </c>
      <c r="BF15" s="31">
        <f t="shared" ref="BF15:BF21" si="18">Z15/$Z$49</f>
        <v>0</v>
      </c>
      <c r="BG15" s="31">
        <f t="shared" ref="BG15:BG21" si="19">AA15/$AA$49</f>
        <v>0</v>
      </c>
      <c r="BH15" s="31">
        <f t="shared" ref="BH15:BH21" si="20">AB15/$AB$49</f>
        <v>0</v>
      </c>
      <c r="BI15" s="31">
        <f t="shared" ref="BI15:BI21" si="21">AC15/$AC$49</f>
        <v>0</v>
      </c>
      <c r="BJ15" s="31">
        <f t="shared" ref="BJ15:BJ21" si="22">AD15/$AD$49</f>
        <v>0</v>
      </c>
      <c r="BK15" s="31">
        <f t="shared" ref="BK15:BK21" si="23">AE15/$AE$49</f>
        <v>0</v>
      </c>
      <c r="BL15" s="31">
        <f t="shared" ref="BL15:BL21" si="24">AF15/$AF$49</f>
        <v>0</v>
      </c>
      <c r="BM15" s="31">
        <f t="shared" ref="BM15:BM21" si="25">AG15/$AG$49</f>
        <v>0</v>
      </c>
    </row>
    <row r="16" spans="1:77" x14ac:dyDescent="0.25">
      <c r="A16" t="s">
        <v>187</v>
      </c>
      <c r="B16" t="s">
        <v>173</v>
      </c>
      <c r="C16" t="s">
        <v>171</v>
      </c>
      <c r="D16" t="s">
        <v>174</v>
      </c>
      <c r="BC16" s="31">
        <f t="shared" si="15"/>
        <v>0</v>
      </c>
      <c r="BD16" s="31">
        <f t="shared" si="16"/>
        <v>0</v>
      </c>
      <c r="BE16" s="31">
        <f t="shared" si="17"/>
        <v>0</v>
      </c>
      <c r="BF16" s="31">
        <f t="shared" si="18"/>
        <v>0</v>
      </c>
      <c r="BG16" s="31">
        <f t="shared" si="19"/>
        <v>0</v>
      </c>
      <c r="BH16" s="31">
        <f t="shared" si="20"/>
        <v>0</v>
      </c>
      <c r="BI16" s="31">
        <f t="shared" si="21"/>
        <v>0</v>
      </c>
      <c r="BJ16" s="31">
        <f t="shared" si="22"/>
        <v>0</v>
      </c>
      <c r="BK16" s="31">
        <f t="shared" si="23"/>
        <v>0</v>
      </c>
      <c r="BL16" s="31">
        <f t="shared" si="24"/>
        <v>0</v>
      </c>
      <c r="BM16" s="31">
        <f t="shared" si="25"/>
        <v>0</v>
      </c>
    </row>
    <row r="17" spans="1:65" x14ac:dyDescent="0.25">
      <c r="A17" t="s">
        <v>187</v>
      </c>
      <c r="B17" t="s">
        <v>175</v>
      </c>
      <c r="C17" t="s">
        <v>171</v>
      </c>
      <c r="D17" t="s">
        <v>176</v>
      </c>
      <c r="BC17" s="31">
        <f t="shared" si="15"/>
        <v>0</v>
      </c>
      <c r="BD17" s="31">
        <f t="shared" si="16"/>
        <v>0</v>
      </c>
      <c r="BE17" s="31">
        <f t="shared" si="17"/>
        <v>0</v>
      </c>
      <c r="BF17" s="31">
        <f t="shared" si="18"/>
        <v>0</v>
      </c>
      <c r="BG17" s="31">
        <f t="shared" si="19"/>
        <v>0</v>
      </c>
      <c r="BH17" s="31">
        <f t="shared" si="20"/>
        <v>0</v>
      </c>
      <c r="BI17" s="31">
        <f t="shared" si="21"/>
        <v>0</v>
      </c>
      <c r="BJ17" s="31">
        <f t="shared" si="22"/>
        <v>0</v>
      </c>
      <c r="BK17" s="31">
        <f t="shared" si="23"/>
        <v>0</v>
      </c>
      <c r="BL17" s="31">
        <f t="shared" si="24"/>
        <v>0</v>
      </c>
      <c r="BM17" s="31">
        <f t="shared" si="25"/>
        <v>0</v>
      </c>
    </row>
    <row r="18" spans="1:65" x14ac:dyDescent="0.25">
      <c r="A18" t="s">
        <v>187</v>
      </c>
      <c r="B18" t="s">
        <v>177</v>
      </c>
      <c r="C18" t="s">
        <v>171</v>
      </c>
      <c r="D18" t="s">
        <v>178</v>
      </c>
      <c r="BC18" s="31">
        <f t="shared" si="15"/>
        <v>0</v>
      </c>
      <c r="BD18" s="31">
        <f t="shared" si="16"/>
        <v>0</v>
      </c>
      <c r="BE18" s="31">
        <f t="shared" si="17"/>
        <v>0</v>
      </c>
      <c r="BF18" s="31">
        <f t="shared" si="18"/>
        <v>0</v>
      </c>
      <c r="BG18" s="31">
        <f t="shared" si="19"/>
        <v>0</v>
      </c>
      <c r="BH18" s="31">
        <f t="shared" si="20"/>
        <v>0</v>
      </c>
      <c r="BI18" s="31">
        <f t="shared" si="21"/>
        <v>0</v>
      </c>
      <c r="BJ18" s="31">
        <f t="shared" si="22"/>
        <v>0</v>
      </c>
      <c r="BK18" s="31">
        <f t="shared" si="23"/>
        <v>0</v>
      </c>
      <c r="BL18" s="31">
        <f t="shared" si="24"/>
        <v>0</v>
      </c>
      <c r="BM18" s="31">
        <f t="shared" si="25"/>
        <v>0</v>
      </c>
    </row>
    <row r="19" spans="1:65" x14ac:dyDescent="0.25">
      <c r="A19" t="s">
        <v>187</v>
      </c>
      <c r="B19" t="s">
        <v>179</v>
      </c>
      <c r="C19" t="s">
        <v>171</v>
      </c>
      <c r="D19" t="s">
        <v>180</v>
      </c>
      <c r="BC19" s="31">
        <f t="shared" si="15"/>
        <v>0</v>
      </c>
      <c r="BD19" s="31">
        <f t="shared" si="16"/>
        <v>0</v>
      </c>
      <c r="BE19" s="31">
        <f t="shared" si="17"/>
        <v>0</v>
      </c>
      <c r="BF19" s="31">
        <f t="shared" si="18"/>
        <v>0</v>
      </c>
      <c r="BG19" s="31">
        <f t="shared" si="19"/>
        <v>0</v>
      </c>
      <c r="BH19" s="31">
        <f t="shared" si="20"/>
        <v>0</v>
      </c>
      <c r="BI19" s="31">
        <f t="shared" si="21"/>
        <v>0</v>
      </c>
      <c r="BJ19" s="31">
        <f t="shared" si="22"/>
        <v>0</v>
      </c>
      <c r="BK19" s="31">
        <f t="shared" si="23"/>
        <v>0</v>
      </c>
      <c r="BL19" s="31">
        <f t="shared" si="24"/>
        <v>0</v>
      </c>
      <c r="BM19" s="31">
        <f t="shared" si="25"/>
        <v>0</v>
      </c>
    </row>
    <row r="20" spans="1:65" x14ac:dyDescent="0.25">
      <c r="A20" t="s">
        <v>187</v>
      </c>
      <c r="B20" t="s">
        <v>181</v>
      </c>
      <c r="C20" t="s">
        <v>171</v>
      </c>
      <c r="D20" t="s">
        <v>182</v>
      </c>
      <c r="BC20" s="31">
        <f t="shared" si="15"/>
        <v>0</v>
      </c>
      <c r="BD20" s="31">
        <f t="shared" si="16"/>
        <v>0</v>
      </c>
      <c r="BE20" s="31">
        <f t="shared" si="17"/>
        <v>0</v>
      </c>
      <c r="BF20" s="31">
        <f t="shared" si="18"/>
        <v>0</v>
      </c>
      <c r="BG20" s="31">
        <f t="shared" si="19"/>
        <v>0</v>
      </c>
      <c r="BH20" s="31">
        <f t="shared" si="20"/>
        <v>0</v>
      </c>
      <c r="BI20" s="31">
        <f t="shared" si="21"/>
        <v>0</v>
      </c>
      <c r="BJ20" s="31">
        <f t="shared" si="22"/>
        <v>0</v>
      </c>
      <c r="BK20" s="31">
        <f t="shared" si="23"/>
        <v>0</v>
      </c>
      <c r="BL20" s="31">
        <f t="shared" si="24"/>
        <v>0</v>
      </c>
      <c r="BM20" s="31">
        <f t="shared" si="25"/>
        <v>0</v>
      </c>
    </row>
    <row r="21" spans="1:65" x14ac:dyDescent="0.25">
      <c r="A21" t="s">
        <v>187</v>
      </c>
      <c r="B21" t="s">
        <v>183</v>
      </c>
      <c r="C21" t="s">
        <v>2</v>
      </c>
      <c r="D21" t="s">
        <v>184</v>
      </c>
      <c r="BC21" s="31">
        <f t="shared" si="15"/>
        <v>0</v>
      </c>
      <c r="BD21" s="31">
        <f t="shared" si="16"/>
        <v>0</v>
      </c>
      <c r="BE21" s="31">
        <f t="shared" si="17"/>
        <v>0</v>
      </c>
      <c r="BF21" s="31">
        <f t="shared" si="18"/>
        <v>0</v>
      </c>
      <c r="BG21" s="31">
        <f t="shared" si="19"/>
        <v>0</v>
      </c>
      <c r="BH21" s="31">
        <f t="shared" si="20"/>
        <v>0</v>
      </c>
      <c r="BI21" s="31">
        <f t="shared" si="21"/>
        <v>0</v>
      </c>
      <c r="BJ21" s="31">
        <f t="shared" si="22"/>
        <v>0</v>
      </c>
      <c r="BK21" s="31">
        <f t="shared" si="23"/>
        <v>0</v>
      </c>
      <c r="BL21" s="31">
        <f t="shared" si="24"/>
        <v>0</v>
      </c>
      <c r="BM21" s="31">
        <f t="shared" si="25"/>
        <v>0</v>
      </c>
    </row>
    <row r="22" spans="1:65" x14ac:dyDescent="0.25">
      <c r="A22" t="s">
        <v>187</v>
      </c>
      <c r="B22" t="s">
        <v>185</v>
      </c>
      <c r="C22" t="s">
        <v>2</v>
      </c>
      <c r="D22" t="s">
        <v>186</v>
      </c>
      <c r="E22" s="29">
        <f>'Energieverbrauch_GHD+A(Landw+F)'!C11</f>
        <v>27759.073</v>
      </c>
      <c r="F22" s="29">
        <f>'Energieverbrauch_GHD+A(Landw+F)'!D11</f>
        <v>16721.161</v>
      </c>
      <c r="G22" s="29">
        <f>'Energieverbrauch_GHD+A(Landw+F)'!E11</f>
        <v>12019.355</v>
      </c>
      <c r="H22" s="29">
        <f>'Energieverbrauch_GHD+A(Landw+F)'!F11</f>
        <v>12555.496999999999</v>
      </c>
      <c r="I22" s="29">
        <f>'Energieverbrauch_GHD+A(Landw+F)'!G11</f>
        <v>15197.824000000001</v>
      </c>
      <c r="J22" s="29">
        <f>'Energieverbrauch_GHD+A(Landw+F)'!H11</f>
        <v>12660.501</v>
      </c>
      <c r="K22" s="29">
        <f>'Energieverbrauch_GHD+A(Landw+F)'!I11</f>
        <v>13841.858</v>
      </c>
      <c r="L22" s="29">
        <f>'Energieverbrauch_GHD+A(Landw+F)'!J11</f>
        <v>10737.425999999999</v>
      </c>
      <c r="M22" s="29">
        <f>'Energieverbrauch_GHD+A(Landw+F)'!K11</f>
        <v>10945.542000000001</v>
      </c>
      <c r="N22" s="29">
        <f>'Energieverbrauch_GHD+A(Landw+F)'!L11</f>
        <v>11505.296</v>
      </c>
      <c r="O22" s="29">
        <f>'Energieverbrauch_GHD+A(Landw+F)'!M11</f>
        <v>11305.116</v>
      </c>
      <c r="P22" s="29">
        <f>'Energieverbrauch_GHD+A(Landw+F)'!N11</f>
        <v>12197.717000000001</v>
      </c>
      <c r="Q22" s="29">
        <f>'Energieverbrauch_GHD+A(Landw+F)'!O11</f>
        <v>11948.159</v>
      </c>
      <c r="R22" s="29">
        <f>'Energieverbrauch_GHD+A(Landw+F)'!P11</f>
        <v>12171.63</v>
      </c>
      <c r="S22" s="29">
        <f>'Energieverbrauch_GHD+A(Landw+F)'!Q11</f>
        <v>11532.585000000001</v>
      </c>
      <c r="T22" s="29">
        <f>'Energieverbrauch_GHD+A(Landw+F)'!R11</f>
        <v>13317.555</v>
      </c>
      <c r="U22" s="29">
        <f>'Energieverbrauch_GHD+A(Landw+F)'!S11</f>
        <v>14631.934000000001</v>
      </c>
      <c r="V22" s="29">
        <f>'Energieverbrauch_GHD+A(Landw+F)'!T11</f>
        <v>13784.543</v>
      </c>
      <c r="W22" s="29">
        <f>'Energieverbrauch_GHD+A(Landw+F)'!U11</f>
        <v>13607.361000000001</v>
      </c>
      <c r="X22" s="29">
        <f>'Energieverbrauch_GHD+A(Landw+F)'!V11</f>
        <v>13425.325000000001</v>
      </c>
      <c r="Y22" s="29">
        <f>'Energieverbrauch_GHD+A(Landw+F)'!W11</f>
        <v>14087.894999999999</v>
      </c>
      <c r="Z22" s="29">
        <f>'Energieverbrauch_GHD+A(Landw+F)'!X11</f>
        <v>15054.598</v>
      </c>
      <c r="AA22" s="29">
        <f>'Energieverbrauch_GHD+A(Landw+F)'!Y11</f>
        <v>14768.275000000001</v>
      </c>
      <c r="AB22" s="29">
        <f>'Energieverbrauch_GHD+A(Landw+F)'!Z11</f>
        <v>14233.408000000001</v>
      </c>
      <c r="AC22" s="29">
        <f>'Energieverbrauch_GHD+A(Landw+F)'!AA11</f>
        <v>13752.472</v>
      </c>
      <c r="AD22" s="29">
        <f>'Energieverbrauch_GHD+A(Landw+F)'!AB11</f>
        <v>14705.141</v>
      </c>
      <c r="AE22" s="29">
        <f>'Energieverbrauch_GHD+A(Landw+F)'!AC11</f>
        <v>15610.976999999999</v>
      </c>
      <c r="AF22" s="29">
        <f>'Energieverbrauch_GHD+A(Landw+F)'!AD11</f>
        <v>15639.535</v>
      </c>
      <c r="AG22" s="29">
        <f>'Energieverbrauch_GHD+A(Landw+F)'!AE11</f>
        <v>16481.111000000001</v>
      </c>
      <c r="AH22" s="29">
        <f>'Energieverbrauch_GHD+A(Landw+F)'!AF11</f>
        <v>16936.456999999999</v>
      </c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</row>
    <row r="23" spans="1:65" x14ac:dyDescent="0.25">
      <c r="A23" t="s">
        <v>188</v>
      </c>
      <c r="B23" t="s">
        <v>168</v>
      </c>
      <c r="C23" t="s">
        <v>2</v>
      </c>
      <c r="D23" t="s">
        <v>169</v>
      </c>
      <c r="E23" s="29">
        <f>Fischerei!C71+Landwirtschaft!C71</f>
        <v>5094.05</v>
      </c>
      <c r="F23" s="29">
        <f>Fischerei!D71+Landwirtschaft!D71</f>
        <v>2985.8319999999999</v>
      </c>
      <c r="G23" s="29">
        <f>Fischerei!E71+Landwirtschaft!E71</f>
        <v>2643.7759999999998</v>
      </c>
      <c r="H23" s="29">
        <f>Fischerei!F71+Landwirtschaft!F71</f>
        <v>2545.7559999999999</v>
      </c>
      <c r="I23" s="29">
        <f>Fischerei!G71+Landwirtschaft!G71</f>
        <v>2557.6469999999999</v>
      </c>
      <c r="J23" s="29">
        <f>Fischerei!H71+Landwirtschaft!H71</f>
        <v>2373.1</v>
      </c>
      <c r="K23" s="29">
        <f>Fischerei!I71+Landwirtschaft!I71</f>
        <v>2196.1329999999998</v>
      </c>
      <c r="L23" s="29">
        <f>Fischerei!J71+Landwirtschaft!J71</f>
        <v>2421.1019999999999</v>
      </c>
      <c r="M23" s="29">
        <f>Fischerei!K71+Landwirtschaft!K71</f>
        <v>2632.0520000000001</v>
      </c>
      <c r="N23" s="29">
        <f>Fischerei!L71+Landwirtschaft!L71</f>
        <v>3330.9409999999998</v>
      </c>
      <c r="O23" s="29">
        <f>Fischerei!M71+Landwirtschaft!M71</f>
        <v>3424.335</v>
      </c>
      <c r="P23" s="29">
        <f>Fischerei!N71+Landwirtschaft!N71</f>
        <v>3234.1089999999999</v>
      </c>
      <c r="Q23" s="29">
        <f>Fischerei!O71+Landwirtschaft!O71</f>
        <v>3013.7449999999999</v>
      </c>
      <c r="R23" s="29">
        <f>Fischerei!P71+Landwirtschaft!P71</f>
        <v>3036.2509999999997</v>
      </c>
      <c r="S23" s="29">
        <f>Fischerei!Q71+Landwirtschaft!Q71</f>
        <v>2823.5920000000001</v>
      </c>
      <c r="T23" s="29">
        <f>Fischerei!R71+Landwirtschaft!R71</f>
        <v>2889.0650000000001</v>
      </c>
      <c r="U23" s="29">
        <f>Fischerei!S71+Landwirtschaft!S71</f>
        <v>2911.6669999999999</v>
      </c>
      <c r="V23" s="29">
        <f>Fischerei!T71+Landwirtschaft!T71</f>
        <v>2856.3040000000001</v>
      </c>
      <c r="W23" s="29">
        <f>Fischerei!U71+Landwirtschaft!U71</f>
        <v>3040.74</v>
      </c>
      <c r="X23" s="29">
        <f>Fischerei!V71+Landwirtschaft!V71</f>
        <v>2984.9030000000002</v>
      </c>
      <c r="Y23" s="29">
        <f>Fischerei!W71+Landwirtschaft!W71</f>
        <v>2926.308</v>
      </c>
      <c r="Z23" s="29">
        <f>Fischerei!X71+Landwirtschaft!X71</f>
        <v>2978.1610000000001</v>
      </c>
      <c r="AA23" s="29">
        <f>Fischerei!Y71+Landwirtschaft!Y71</f>
        <v>2751.9090000000001</v>
      </c>
      <c r="AB23" s="29">
        <f>Fischerei!Z71+Landwirtschaft!Z71</f>
        <v>2718.3040000000001</v>
      </c>
      <c r="AC23" s="29">
        <f>Fischerei!AA71+Landwirtschaft!AA71</f>
        <v>2802.2349999999997</v>
      </c>
      <c r="AD23" s="29">
        <f>Fischerei!AB71+Landwirtschaft!AB71</f>
        <v>2761.3789999999999</v>
      </c>
      <c r="AE23" s="29">
        <f>Fischerei!AC71+Landwirtschaft!AC71</f>
        <v>2796.192</v>
      </c>
      <c r="AF23" s="29">
        <f>Fischerei!AD71+Landwirtschaft!AD71</f>
        <v>2761.7579999999998</v>
      </c>
      <c r="AG23" s="29">
        <f>Fischerei!AE71+Landwirtschaft!AE71</f>
        <v>2818.297</v>
      </c>
      <c r="AH23" s="29">
        <f>Fischerei!AF71+Landwirtschaft!AF71</f>
        <v>2846.5439999999999</v>
      </c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C23" s="31">
        <f>W23/$W$31</f>
        <v>0.25785944958030865</v>
      </c>
      <c r="BD23" s="31">
        <f>X23/$X$31</f>
        <v>0.25339488015348505</v>
      </c>
      <c r="BE23" s="31">
        <f>Y23/$Y$31</f>
        <v>0.23990754283878801</v>
      </c>
      <c r="BF23" s="31">
        <f>Z23/$Z$31</f>
        <v>0.24566999114381988</v>
      </c>
      <c r="BG23" s="31">
        <f>AA23/$AA$31</f>
        <v>0.23793087706538527</v>
      </c>
      <c r="BH23" s="31">
        <f>AB23/$AB$31</f>
        <v>0.23986428623427392</v>
      </c>
      <c r="BI23" s="31">
        <f>AC23/$AC$31</f>
        <v>0.25792571846814172</v>
      </c>
      <c r="BJ23" s="31">
        <f>AD23/$AD$31</f>
        <v>0.23730241119783027</v>
      </c>
      <c r="BK23" s="31">
        <f>AE23/$AE$31</f>
        <v>0.23552921448314235</v>
      </c>
      <c r="BL23" s="31">
        <f>AF23/$AF$31</f>
        <v>0.22508596722748031</v>
      </c>
      <c r="BM23" s="31">
        <f>AG23/$AG$31</f>
        <v>0.22545744719147864</v>
      </c>
    </row>
    <row r="24" spans="1:65" x14ac:dyDescent="0.25">
      <c r="A24" t="s">
        <v>188</v>
      </c>
      <c r="B24" t="s">
        <v>170</v>
      </c>
      <c r="C24" t="s">
        <v>171</v>
      </c>
      <c r="D24" t="s">
        <v>172</v>
      </c>
      <c r="E24" s="29">
        <f>'Totale Verbräuche Odyssee'!C93*1000</f>
        <v>687.9</v>
      </c>
      <c r="F24" s="29">
        <f>'Totale Verbräuche Odyssee'!D93*1000</f>
        <v>571</v>
      </c>
      <c r="G24" s="29">
        <f>'Totale Verbräuche Odyssee'!E93*1000</f>
        <v>514.9</v>
      </c>
      <c r="H24" s="29">
        <f>'Totale Verbräuche Odyssee'!F93*1000</f>
        <v>545.79999999999995</v>
      </c>
      <c r="I24" s="29">
        <f>'Totale Verbräuche Odyssee'!G93*1000</f>
        <v>616.80000000000007</v>
      </c>
      <c r="J24" s="29">
        <f>'Totale Verbräuche Odyssee'!H93*1000</f>
        <v>665.4</v>
      </c>
      <c r="K24" s="29">
        <f>'Totale Verbräuche Odyssee'!I93*1000</f>
        <v>715.30000000000007</v>
      </c>
      <c r="L24" s="29">
        <f>'Totale Verbräuche Odyssee'!J93*1000</f>
        <v>786</v>
      </c>
      <c r="M24" s="29">
        <f>'Totale Verbräuche Odyssee'!K93*1000</f>
        <v>714.8</v>
      </c>
      <c r="N24" s="29">
        <f>'Totale Verbräuche Odyssee'!L93*1000</f>
        <v>639.9</v>
      </c>
      <c r="O24" s="29">
        <f>'Totale Verbräuche Odyssee'!M93*1000</f>
        <v>645.1</v>
      </c>
      <c r="P24" s="29">
        <f>'Totale Verbräuche Odyssee'!N93*1000</f>
        <v>791.1</v>
      </c>
      <c r="Q24" s="29">
        <f>'Totale Verbräuche Odyssee'!O93*1000</f>
        <v>905.4</v>
      </c>
      <c r="R24" s="29">
        <f>'Totale Verbräuche Odyssee'!P93*1000</f>
        <v>1029.0999999999999</v>
      </c>
      <c r="S24" s="29">
        <f>'Totale Verbräuche Odyssee'!Q93*1000</f>
        <v>1039.7</v>
      </c>
      <c r="T24" s="29">
        <f>'Totale Verbräuche Odyssee'!R93*1000</f>
        <v>1139.5</v>
      </c>
      <c r="U24" s="29">
        <f>'Totale Verbräuche Odyssee'!S93*1000</f>
        <v>1246.5999999999999</v>
      </c>
      <c r="V24" s="29">
        <f>'Totale Verbräuche Odyssee'!T93*1000</f>
        <v>1253.7</v>
      </c>
      <c r="W24" s="29">
        <f>'Totale Verbräuche Odyssee'!U93*1000</f>
        <v>1363.6999999999998</v>
      </c>
      <c r="X24" s="29">
        <f>'Totale Verbräuche Odyssee'!V93*1000</f>
        <v>1204.2</v>
      </c>
      <c r="Y24" s="29">
        <f>'Totale Verbräuche Odyssee'!W93*1000</f>
        <v>1243.4000000000001</v>
      </c>
      <c r="Z24" s="29">
        <f>'Totale Verbräuche Odyssee'!X93*1000</f>
        <v>1248.5</v>
      </c>
      <c r="AA24" s="29">
        <f>'Totale Verbräuche Odyssee'!Y93*1000</f>
        <v>1218.5999999999999</v>
      </c>
      <c r="AB24" s="29">
        <f>'Totale Verbräuche Odyssee'!Z93*1000</f>
        <v>1150.9000000000001</v>
      </c>
      <c r="AC24" s="29">
        <f>'Totale Verbräuche Odyssee'!AA93*1000</f>
        <v>1117.8999999999999</v>
      </c>
      <c r="AD24" s="29">
        <f>'Totale Verbräuche Odyssee'!AB93*1000</f>
        <v>1113.8999999999999</v>
      </c>
      <c r="AE24" s="29">
        <f>'Totale Verbräuche Odyssee'!AC93*1000</f>
        <v>1164.3</v>
      </c>
      <c r="AF24" s="29">
        <f>'Totale Verbräuche Odyssee'!AD93*1000</f>
        <v>1226.6999999999998</v>
      </c>
      <c r="AG24" s="29">
        <f>'Totale Verbräuche Odyssee'!AE93*1000</f>
        <v>1232.0999999999999</v>
      </c>
      <c r="AH24" t="e">
        <f>'Totale Verbräuche Odyssee'!AF93*1000</f>
        <v>#VALUE!</v>
      </c>
      <c r="BC24" s="31">
        <f t="shared" ref="BC24:BC30" si="26">W24/$W$31</f>
        <v>0.11564386675370697</v>
      </c>
      <c r="BD24" s="31">
        <f t="shared" ref="BD24:BD30" si="27">X24/$X$31</f>
        <v>0.10222714596783436</v>
      </c>
      <c r="BE24" s="31">
        <f t="shared" ref="BE24:BE30" si="28">Y24/$Y$31</f>
        <v>0.10193767667851403</v>
      </c>
      <c r="BF24" s="31">
        <f t="shared" ref="BF24:BF30" si="29">Z24/$Z$31</f>
        <v>0.10298938974187732</v>
      </c>
      <c r="BG24" s="31">
        <f t="shared" ref="BG24:BG30" si="30">AA24/$AA$31</f>
        <v>0.10536052129335616</v>
      </c>
      <c r="BH24" s="31">
        <f t="shared" ref="BH24:BH30" si="31">AB24/$AB$31</f>
        <v>0.10155589920296842</v>
      </c>
      <c r="BI24" s="31">
        <f t="shared" ref="BI24:BI30" si="32">AC24/$AC$31</f>
        <v>0.10289471107010498</v>
      </c>
      <c r="BJ24" s="31">
        <f t="shared" ref="BJ24:BJ30" si="33">AD24/$AD$31</f>
        <v>9.5724330428116927E-2</v>
      </c>
      <c r="BK24" s="31">
        <f t="shared" ref="BK24:BK30" si="34">AE24/$AE$31</f>
        <v>9.8071471638114485E-2</v>
      </c>
      <c r="BL24" s="31">
        <f t="shared" ref="BL24:BL30" si="35">AF24/$AF$31</f>
        <v>9.9977244928031367E-2</v>
      </c>
      <c r="BM24" s="31">
        <f t="shared" ref="BM24:BM30" si="36">AG24/$AG$31</f>
        <v>9.8565240173275143E-2</v>
      </c>
    </row>
    <row r="25" spans="1:65" x14ac:dyDescent="0.25">
      <c r="A25" t="s">
        <v>188</v>
      </c>
      <c r="B25" t="s">
        <v>173</v>
      </c>
      <c r="C25" t="s">
        <v>171</v>
      </c>
      <c r="D25" t="s">
        <v>174</v>
      </c>
      <c r="E25" s="29">
        <f>'Totale Verbräuche Odyssee'!C94*1000</f>
        <v>572.30000000000007</v>
      </c>
      <c r="F25" s="29">
        <f>'Totale Verbräuche Odyssee'!D94*1000</f>
        <v>475</v>
      </c>
      <c r="G25" s="29">
        <f>'Totale Verbräuche Odyssee'!E94*1000</f>
        <v>428.3</v>
      </c>
      <c r="H25" s="29">
        <f>'Totale Verbräuche Odyssee'!F94*1000</f>
        <v>454</v>
      </c>
      <c r="I25" s="29">
        <f>'Totale Verbräuche Odyssee'!G94*1000</f>
        <v>513</v>
      </c>
      <c r="J25" s="29">
        <f>'Totale Verbräuche Odyssee'!H94*1000</f>
        <v>585.20000000000005</v>
      </c>
      <c r="K25" s="29">
        <f>'Totale Verbräuche Odyssee'!I94*1000</f>
        <v>598.19999999999993</v>
      </c>
      <c r="L25" s="29">
        <f>'Totale Verbräuche Odyssee'!J94*1000</f>
        <v>614.19999999999993</v>
      </c>
      <c r="M25" s="29">
        <f>'Totale Verbräuche Odyssee'!K94*1000</f>
        <v>581.6</v>
      </c>
      <c r="N25" s="29">
        <f>'Totale Verbräuche Odyssee'!L94*1000</f>
        <v>651</v>
      </c>
      <c r="O25" s="29">
        <f>'Totale Verbräuche Odyssee'!M94*1000</f>
        <v>672.4</v>
      </c>
      <c r="P25" s="29">
        <f>'Totale Verbräuche Odyssee'!N94*1000</f>
        <v>759.7</v>
      </c>
      <c r="Q25" s="29">
        <f>'Totale Verbräuche Odyssee'!O94*1000</f>
        <v>819.9</v>
      </c>
      <c r="R25" s="29">
        <f>'Totale Verbräuche Odyssee'!P94*1000</f>
        <v>901.59999999999991</v>
      </c>
      <c r="S25" s="29">
        <f>'Totale Verbräuche Odyssee'!Q94*1000</f>
        <v>1013.8000000000001</v>
      </c>
      <c r="T25" s="29">
        <f>'Totale Verbräuche Odyssee'!R94*1000</f>
        <v>1128.7</v>
      </c>
      <c r="U25" s="29">
        <f>'Totale Verbräuche Odyssee'!S94*1000</f>
        <v>1220.0999999999999</v>
      </c>
      <c r="V25" s="29">
        <f>'Totale Verbräuche Odyssee'!T94*1000</f>
        <v>1319.1</v>
      </c>
      <c r="W25" s="29">
        <f>'Totale Verbräuche Odyssee'!U94*1000</f>
        <v>1440.3</v>
      </c>
      <c r="X25" s="29">
        <f>'Totale Verbräuche Odyssee'!V94*1000</f>
        <v>1448.8000000000002</v>
      </c>
      <c r="Y25" s="29">
        <f>'Totale Verbräuche Odyssee'!W94*1000</f>
        <v>1442.7</v>
      </c>
      <c r="Z25" s="29">
        <f>'Totale Verbräuche Odyssee'!X94*1000</f>
        <v>1475.6</v>
      </c>
      <c r="AA25" s="29">
        <f>'Totale Verbräuche Odyssee'!Y94*1000</f>
        <v>1487</v>
      </c>
      <c r="AB25" s="29">
        <f>'Totale Verbräuche Odyssee'!Z94*1000</f>
        <v>1451.5</v>
      </c>
      <c r="AC25" s="29">
        <f>'Totale Verbräuche Odyssee'!AA94*1000</f>
        <v>1421.3</v>
      </c>
      <c r="AD25" s="29">
        <f>'Totale Verbräuche Odyssee'!AB94*1000</f>
        <v>1483</v>
      </c>
      <c r="AE25" s="29">
        <f>'Totale Verbräuche Odyssee'!AC94*1000</f>
        <v>1493.9</v>
      </c>
      <c r="AF25" s="29">
        <f>'Totale Verbräuche Odyssee'!AD94*1000</f>
        <v>1591.3</v>
      </c>
      <c r="AG25" s="29">
        <f>'Totale Verbräuche Odyssee'!AE94*1000</f>
        <v>1649.7</v>
      </c>
      <c r="AH25" t="e">
        <f>'Totale Verbräuche Odyssee'!AF94*1000</f>
        <v>#VALUE!</v>
      </c>
      <c r="BC25" s="31">
        <f t="shared" si="26"/>
        <v>0.12213966509156278</v>
      </c>
      <c r="BD25" s="31">
        <f t="shared" si="27"/>
        <v>0.12299176970453284</v>
      </c>
      <c r="BE25" s="31">
        <f t="shared" si="28"/>
        <v>0.11827689089922164</v>
      </c>
      <c r="BF25" s="31">
        <f t="shared" si="29"/>
        <v>0.12172298238134896</v>
      </c>
      <c r="BG25" s="31">
        <f t="shared" si="30"/>
        <v>0.12856646575022207</v>
      </c>
      <c r="BH25" s="31">
        <f t="shared" si="31"/>
        <v>0.12808096940925245</v>
      </c>
      <c r="BI25" s="31">
        <f t="shared" si="32"/>
        <v>0.13082051421767618</v>
      </c>
      <c r="BJ25" s="31">
        <f t="shared" si="33"/>
        <v>0.12744338093625768</v>
      </c>
      <c r="BK25" s="31">
        <f t="shared" si="34"/>
        <v>0.12583438244454112</v>
      </c>
      <c r="BL25" s="31">
        <f t="shared" si="35"/>
        <v>0.12969250008476102</v>
      </c>
      <c r="BM25" s="31">
        <f t="shared" si="36"/>
        <v>0.13197230477546629</v>
      </c>
    </row>
    <row r="26" spans="1:65" x14ac:dyDescent="0.25">
      <c r="A26" t="s">
        <v>188</v>
      </c>
      <c r="B26" t="s">
        <v>175</v>
      </c>
      <c r="C26" t="s">
        <v>171</v>
      </c>
      <c r="D26" t="s">
        <v>176</v>
      </c>
      <c r="E26" s="29">
        <f>'Totale Verbräuche Odyssee'!C95*1000</f>
        <v>161.89999999999998</v>
      </c>
      <c r="F26" s="29">
        <f>'Totale Verbräuche Odyssee'!D95*1000</f>
        <v>134.4</v>
      </c>
      <c r="G26" s="29">
        <f>'Totale Verbräuche Odyssee'!E95*1000</f>
        <v>121.2</v>
      </c>
      <c r="H26" s="29">
        <f>'Totale Verbräuche Odyssee'!F95*1000</f>
        <v>128.5</v>
      </c>
      <c r="I26" s="29">
        <f>'Totale Verbräuche Odyssee'!G95*1000</f>
        <v>145.19999999999999</v>
      </c>
      <c r="J26" s="29">
        <f>'Totale Verbräuche Odyssee'!H95*1000</f>
        <v>139.69999999999999</v>
      </c>
      <c r="K26" s="29">
        <f>'Totale Verbräuche Odyssee'!I95*1000</f>
        <v>174.1</v>
      </c>
      <c r="L26" s="29">
        <f>'Totale Verbräuche Odyssee'!J95*1000</f>
        <v>198.2</v>
      </c>
      <c r="M26" s="29">
        <f>'Totale Verbräuche Odyssee'!K95*1000</f>
        <v>192.20000000000002</v>
      </c>
      <c r="N26" s="29">
        <f>'Totale Verbräuche Odyssee'!L95*1000</f>
        <v>193.1</v>
      </c>
      <c r="O26" s="29">
        <f>'Totale Verbräuche Odyssee'!M95*1000</f>
        <v>221.4</v>
      </c>
      <c r="P26" s="29">
        <f>'Totale Verbräuche Odyssee'!N95*1000</f>
        <v>259.2</v>
      </c>
      <c r="Q26" s="29">
        <f>'Totale Verbräuche Odyssee'!O95*1000</f>
        <v>296.39999999999998</v>
      </c>
      <c r="R26" s="29">
        <f>'Totale Verbräuche Odyssee'!P95*1000</f>
        <v>330.90000000000003</v>
      </c>
      <c r="S26" s="29">
        <f>'Totale Verbräuche Odyssee'!Q95*1000</f>
        <v>358.3</v>
      </c>
      <c r="T26" s="29">
        <f>'Totale Verbräuche Odyssee'!R95*1000</f>
        <v>395.3</v>
      </c>
      <c r="U26" s="29">
        <f>'Totale Verbräuche Odyssee'!S95*1000</f>
        <v>411.2</v>
      </c>
      <c r="V26" s="29">
        <f>'Totale Verbräuche Odyssee'!T95*1000</f>
        <v>434.09999999999997</v>
      </c>
      <c r="W26" s="29">
        <f>'Totale Verbräuche Odyssee'!U95*1000</f>
        <v>451.90000000000003</v>
      </c>
      <c r="X26" s="29">
        <f>'Totale Verbräuche Odyssee'!V95*1000</f>
        <v>473</v>
      </c>
      <c r="Y26" s="29">
        <f>'Totale Verbräuche Odyssee'!W95*1000</f>
        <v>507.49999999999994</v>
      </c>
      <c r="Z26" s="29">
        <f>'Totale Verbräuche Odyssee'!X95*1000</f>
        <v>519.70000000000005</v>
      </c>
      <c r="AA26" s="29">
        <f>'Totale Verbräuche Odyssee'!Y95*1000</f>
        <v>524.4</v>
      </c>
      <c r="AB26" s="29">
        <f>'Totale Verbräuche Odyssee'!Z95*1000</f>
        <v>521.59999999999991</v>
      </c>
      <c r="AC26" s="29">
        <f>'Totale Verbräuche Odyssee'!AA95*1000</f>
        <v>530.4</v>
      </c>
      <c r="AD26" s="29">
        <f>'Totale Verbräuche Odyssee'!AB95*1000</f>
        <v>530.80000000000007</v>
      </c>
      <c r="AE26" s="29">
        <f>'Totale Verbräuche Odyssee'!AC95*1000</f>
        <v>562.4</v>
      </c>
      <c r="AF26" s="29">
        <f>'Totale Verbräuche Odyssee'!AD95*1000</f>
        <v>621.9</v>
      </c>
      <c r="AG26" s="29">
        <f>'Totale Verbräuche Odyssee'!AE95*1000</f>
        <v>654.4</v>
      </c>
      <c r="AH26" t="e">
        <f>'Totale Verbräuche Odyssee'!AF95*1000</f>
        <v>#VALUE!</v>
      </c>
      <c r="BC26" s="31">
        <f t="shared" si="26"/>
        <v>3.8321818131553997E-2</v>
      </c>
      <c r="BD26" s="31">
        <f t="shared" si="27"/>
        <v>4.0153994388627844E-2</v>
      </c>
      <c r="BE26" s="31">
        <f t="shared" si="28"/>
        <v>4.1606378409478735E-2</v>
      </c>
      <c r="BF26" s="31">
        <f t="shared" si="29"/>
        <v>4.2870313054748616E-2</v>
      </c>
      <c r="BG26" s="31">
        <f t="shared" si="30"/>
        <v>4.5339781196648589E-2</v>
      </c>
      <c r="BH26" s="31">
        <f t="shared" si="31"/>
        <v>4.6026202992673834E-2</v>
      </c>
      <c r="BI26" s="31">
        <f t="shared" si="32"/>
        <v>4.8819531936294555E-2</v>
      </c>
      <c r="BJ26" s="31">
        <f t="shared" si="33"/>
        <v>4.5614933648661891E-2</v>
      </c>
      <c r="BK26" s="31">
        <f t="shared" si="34"/>
        <v>4.7372151206111469E-2</v>
      </c>
      <c r="BL26" s="31">
        <f t="shared" si="35"/>
        <v>5.0685455792567634E-2</v>
      </c>
      <c r="BM26" s="31">
        <f t="shared" si="36"/>
        <v>5.2350534185042819E-2</v>
      </c>
    </row>
    <row r="27" spans="1:65" x14ac:dyDescent="0.25">
      <c r="A27" t="s">
        <v>188</v>
      </c>
      <c r="B27" t="s">
        <v>177</v>
      </c>
      <c r="C27" t="s">
        <v>171</v>
      </c>
      <c r="D27" t="s">
        <v>178</v>
      </c>
      <c r="E27" s="29">
        <f>'Totale Verbräuche Odyssee'!C96*1000</f>
        <v>405.3</v>
      </c>
      <c r="F27" s="29">
        <f>'Totale Verbräuche Odyssee'!D96*1000</f>
        <v>336.4</v>
      </c>
      <c r="G27" s="29">
        <f>'Totale Verbräuche Odyssee'!E96*1000</f>
        <v>303.39999999999998</v>
      </c>
      <c r="H27" s="29">
        <f>'Totale Verbräuche Odyssee'!F96*1000</f>
        <v>321.60000000000002</v>
      </c>
      <c r="I27" s="29">
        <f>'Totale Verbräuche Odyssee'!G96*1000</f>
        <v>363.4</v>
      </c>
      <c r="J27" s="29">
        <f>'Totale Verbräuche Odyssee'!H96*1000</f>
        <v>390.90000000000003</v>
      </c>
      <c r="K27" s="29">
        <f>'Totale Verbräuche Odyssee'!I96*1000</f>
        <v>422.20000000000005</v>
      </c>
      <c r="L27" s="29">
        <f>'Totale Verbräuche Odyssee'!J96*1000</f>
        <v>463.6</v>
      </c>
      <c r="M27" s="29">
        <f>'Totale Verbräuche Odyssee'!K96*1000</f>
        <v>494</v>
      </c>
      <c r="N27" s="29">
        <f>'Totale Verbräuche Odyssee'!L96*1000</f>
        <v>530.59999999999991</v>
      </c>
      <c r="O27" s="29">
        <f>'Totale Verbräuche Odyssee'!M96*1000</f>
        <v>515.70000000000005</v>
      </c>
      <c r="P27" s="29">
        <f>'Totale Verbräuche Odyssee'!N96*1000</f>
        <v>490.70000000000005</v>
      </c>
      <c r="Q27" s="29">
        <f>'Totale Verbräuche Odyssee'!O96*1000</f>
        <v>491.5</v>
      </c>
      <c r="R27" s="29">
        <f>'Totale Verbräuche Odyssee'!P96*1000</f>
        <v>484.5</v>
      </c>
      <c r="S27" s="29">
        <f>'Totale Verbräuche Odyssee'!Q96*1000</f>
        <v>508.90000000000003</v>
      </c>
      <c r="T27" s="29">
        <f>'Totale Verbräuche Odyssee'!R96*1000</f>
        <v>527.59999999999991</v>
      </c>
      <c r="U27" s="29">
        <f>'Totale Verbräuche Odyssee'!S96*1000</f>
        <v>545.5</v>
      </c>
      <c r="V27" s="29">
        <f>'Totale Verbräuche Odyssee'!T96*1000</f>
        <v>562.20000000000005</v>
      </c>
      <c r="W27" s="29">
        <f>'Totale Verbräuche Odyssee'!U96*1000</f>
        <v>602.5</v>
      </c>
      <c r="X27" s="29">
        <f>'Totale Verbräuche Odyssee'!V96*1000</f>
        <v>652.80000000000007</v>
      </c>
      <c r="Y27" s="29">
        <f>'Totale Verbräuche Odyssee'!W96*1000</f>
        <v>638.1</v>
      </c>
      <c r="Z27" s="29">
        <f>'Totale Verbräuche Odyssee'!X96*1000</f>
        <v>659</v>
      </c>
      <c r="AA27" s="29">
        <f>'Totale Verbräuche Odyssee'!Y96*1000</f>
        <v>654.90000000000009</v>
      </c>
      <c r="AB27" s="29">
        <f>'Totale Verbräuche Odyssee'!Z96*1000</f>
        <v>644.9</v>
      </c>
      <c r="AC27" s="29">
        <f>'Totale Verbräuche Odyssee'!AA96*1000</f>
        <v>604.5</v>
      </c>
      <c r="AD27" s="29">
        <f>'Totale Verbräuche Odyssee'!AB96*1000</f>
        <v>611</v>
      </c>
      <c r="AE27" s="29">
        <f>'Totale Verbräuche Odyssee'!AC96*1000</f>
        <v>620.5</v>
      </c>
      <c r="AF27" s="29">
        <f>'Totale Verbräuche Odyssee'!AD96*1000</f>
        <v>639.9</v>
      </c>
      <c r="AG27" s="29">
        <f>'Totale Verbräuche Odyssee'!AE96*1000</f>
        <v>662.90000000000009</v>
      </c>
      <c r="AH27" t="e">
        <f>'Totale Verbräuche Odyssee'!AF96*1000</f>
        <v>#VALUE!</v>
      </c>
      <c r="BC27" s="31">
        <f t="shared" si="26"/>
        <v>5.1092930790575974E-2</v>
      </c>
      <c r="BD27" s="31">
        <f t="shared" si="27"/>
        <v>5.5417605786250025E-2</v>
      </c>
      <c r="BE27" s="31">
        <f t="shared" si="28"/>
        <v>5.231335973022342E-2</v>
      </c>
      <c r="BF27" s="31">
        <f t="shared" si="29"/>
        <v>5.4361239759629282E-2</v>
      </c>
      <c r="BG27" s="31">
        <f t="shared" si="30"/>
        <v>5.6622850315951878E-2</v>
      </c>
      <c r="BH27" s="31">
        <f t="shared" si="31"/>
        <v>5.6906246759922084E-2</v>
      </c>
      <c r="BI27" s="31">
        <f t="shared" si="32"/>
        <v>5.5639907721512179E-2</v>
      </c>
      <c r="BJ27" s="31">
        <f t="shared" si="33"/>
        <v>5.2507016690528277E-2</v>
      </c>
      <c r="BK27" s="31">
        <f t="shared" si="34"/>
        <v>5.2266038092802579E-2</v>
      </c>
      <c r="BL27" s="31">
        <f t="shared" si="35"/>
        <v>5.21524733263612E-2</v>
      </c>
      <c r="BM27" s="31">
        <f t="shared" si="36"/>
        <v>5.3030515145575927E-2</v>
      </c>
    </row>
    <row r="28" spans="1:65" x14ac:dyDescent="0.25">
      <c r="A28" t="s">
        <v>188</v>
      </c>
      <c r="B28" t="s">
        <v>179</v>
      </c>
      <c r="C28" t="s">
        <v>171</v>
      </c>
      <c r="D28" t="s">
        <v>180</v>
      </c>
      <c r="E28" s="29">
        <f>'Totale Verbräuche Odyssee'!C97*1000</f>
        <v>223.6</v>
      </c>
      <c r="F28" s="29">
        <f>'Totale Verbräuche Odyssee'!D97*1000</f>
        <v>185.6</v>
      </c>
      <c r="G28" s="29">
        <f>'Totale Verbräuche Odyssee'!E97*1000</f>
        <v>167.4</v>
      </c>
      <c r="H28" s="29">
        <f>'Totale Verbräuche Odyssee'!F97*1000</f>
        <v>177.4</v>
      </c>
      <c r="I28" s="29">
        <f>'Totale Verbräuche Odyssee'!G97*1000</f>
        <v>200.5</v>
      </c>
      <c r="J28" s="29">
        <f>'Totale Verbräuche Odyssee'!H97*1000</f>
        <v>189.4</v>
      </c>
      <c r="K28" s="29">
        <f>'Totale Verbräuche Odyssee'!I97*1000</f>
        <v>236.9</v>
      </c>
      <c r="L28" s="29">
        <f>'Totale Verbräuche Odyssee'!J97*1000</f>
        <v>281.5</v>
      </c>
      <c r="M28" s="29">
        <f>'Totale Verbräuche Odyssee'!K97*1000</f>
        <v>317.5</v>
      </c>
      <c r="N28" s="29">
        <f>'Totale Verbräuche Odyssee'!L97*1000</f>
        <v>380</v>
      </c>
      <c r="O28" s="29">
        <f>'Totale Verbräuche Odyssee'!M97*1000</f>
        <v>379.3</v>
      </c>
      <c r="P28" s="29">
        <f>'Totale Verbräuche Odyssee'!N97*1000</f>
        <v>392.6</v>
      </c>
      <c r="Q28" s="29">
        <f>'Totale Verbräuche Odyssee'!O97*1000</f>
        <v>407.2</v>
      </c>
      <c r="R28" s="29">
        <f>'Totale Verbräuche Odyssee'!P97*1000</f>
        <v>414.5</v>
      </c>
      <c r="S28" s="29">
        <f>'Totale Verbräuche Odyssee'!Q97*1000</f>
        <v>454.29999999999995</v>
      </c>
      <c r="T28" s="29">
        <f>'Totale Verbräuche Odyssee'!R97*1000</f>
        <v>491</v>
      </c>
      <c r="U28" s="29">
        <f>'Totale Verbräuche Odyssee'!S97*1000</f>
        <v>503.49999999999994</v>
      </c>
      <c r="V28" s="29">
        <f>'Totale Verbräuche Odyssee'!T97*1000</f>
        <v>521.20000000000005</v>
      </c>
      <c r="W28" s="29">
        <f>'Totale Verbräuche Odyssee'!U97*1000</f>
        <v>569.9</v>
      </c>
      <c r="X28" s="29">
        <f>'Totale Verbräuche Odyssee'!V97*1000</f>
        <v>618.9</v>
      </c>
      <c r="Y28" s="29">
        <f>'Totale Verbräuche Odyssee'!W97*1000</f>
        <v>623.29999999999995</v>
      </c>
      <c r="Z28" s="29">
        <f>'Totale Verbräuche Odyssee'!X97*1000</f>
        <v>648</v>
      </c>
      <c r="AA28" s="29">
        <f>'Totale Verbräuche Odyssee'!Y97*1000</f>
        <v>655.29999999999995</v>
      </c>
      <c r="AB28" s="29">
        <f>'Totale Verbräuche Odyssee'!Z97*1000</f>
        <v>649</v>
      </c>
      <c r="AC28" s="29">
        <f>'Totale Verbräuche Odyssee'!AA97*1000</f>
        <v>615.4</v>
      </c>
      <c r="AD28" s="29">
        <f>'Totale Verbräuche Odyssee'!AB97*1000</f>
        <v>680.5</v>
      </c>
      <c r="AE28" s="29">
        <f>'Totale Verbräuche Odyssee'!AC97*1000</f>
        <v>639.20000000000005</v>
      </c>
      <c r="AF28" s="29">
        <f>'Totale Verbräuche Odyssee'!AD97*1000</f>
        <v>677.8</v>
      </c>
      <c r="AG28" s="29">
        <f>'Totale Verbräuche Odyssee'!AE97*1000</f>
        <v>694.8</v>
      </c>
      <c r="AH28" t="e">
        <f>'Totale Verbräuche Odyssee'!AF97*1000</f>
        <v>#VALUE!</v>
      </c>
      <c r="BC28" s="31">
        <f t="shared" si="26"/>
        <v>4.8328400427467631E-2</v>
      </c>
      <c r="BD28" s="31">
        <f t="shared" si="27"/>
        <v>5.2539761368122141E-2</v>
      </c>
      <c r="BE28" s="31">
        <f t="shared" si="28"/>
        <v>5.1100011157887877E-2</v>
      </c>
      <c r="BF28" s="31">
        <f t="shared" si="29"/>
        <v>5.3453844255295563E-2</v>
      </c>
      <c r="BG28" s="31">
        <f t="shared" si="30"/>
        <v>5.665743443585778E-2</v>
      </c>
      <c r="BH28" s="31">
        <f t="shared" si="31"/>
        <v>5.7268032481298553E-2</v>
      </c>
      <c r="BI28" s="31">
        <f t="shared" si="32"/>
        <v>5.6643174874803297E-2</v>
      </c>
      <c r="BJ28" s="31">
        <f t="shared" si="33"/>
        <v>5.847958241882896E-2</v>
      </c>
      <c r="BK28" s="31">
        <f t="shared" si="34"/>
        <v>5.384117896683225E-2</v>
      </c>
      <c r="BL28" s="31">
        <f t="shared" si="35"/>
        <v>5.5241360244737643E-2</v>
      </c>
      <c r="BM28" s="31">
        <f t="shared" si="36"/>
        <v>5.5582443691576632E-2</v>
      </c>
    </row>
    <row r="29" spans="1:65" x14ac:dyDescent="0.25">
      <c r="A29" t="s">
        <v>188</v>
      </c>
      <c r="B29" t="s">
        <v>181</v>
      </c>
      <c r="C29" t="s">
        <v>171</v>
      </c>
      <c r="D29" t="s">
        <v>182</v>
      </c>
      <c r="E29" s="29">
        <f>'Totale Verbräuche Odyssee'!C98*1000</f>
        <v>225.39999999999998</v>
      </c>
      <c r="F29" s="29">
        <f>'Totale Verbräuche Odyssee'!D98*1000</f>
        <v>187.1</v>
      </c>
      <c r="G29" s="29">
        <f>'Totale Verbräuche Odyssee'!E98*1000</f>
        <v>168.7</v>
      </c>
      <c r="H29" s="29">
        <f>'Totale Verbräuche Odyssee'!F98*1000</f>
        <v>178.79999999999998</v>
      </c>
      <c r="I29" s="29">
        <f>'Totale Verbräuche Odyssee'!G98*1000</f>
        <v>202.1</v>
      </c>
      <c r="J29" s="29">
        <f>'Totale Verbräuche Odyssee'!H98*1000</f>
        <v>214.9</v>
      </c>
      <c r="K29" s="29">
        <f>'Totale Verbräuche Odyssee'!I98*1000</f>
        <v>239.6</v>
      </c>
      <c r="L29" s="29">
        <f>'Totale Verbräuche Odyssee'!J98*1000</f>
        <v>255.5</v>
      </c>
      <c r="M29" s="29">
        <f>'Totale Verbräuche Odyssee'!K98*1000</f>
        <v>287</v>
      </c>
      <c r="N29" s="29">
        <f>'Totale Verbräuche Odyssee'!L98*1000</f>
        <v>341.6</v>
      </c>
      <c r="O29" s="29">
        <f>'Totale Verbräuche Odyssee'!M98*1000</f>
        <v>362</v>
      </c>
      <c r="P29" s="29">
        <f>'Totale Verbräuche Odyssee'!N98*1000</f>
        <v>378.40000000000003</v>
      </c>
      <c r="Q29" s="29">
        <f>'Totale Verbräuche Odyssee'!O98*1000</f>
        <v>387.1</v>
      </c>
      <c r="R29" s="29">
        <f>'Totale Verbräuche Odyssee'!P98*1000</f>
        <v>415.3</v>
      </c>
      <c r="S29" s="29">
        <f>'Totale Verbräuche Odyssee'!Q98*1000</f>
        <v>457.2</v>
      </c>
      <c r="T29" s="29">
        <f>'Totale Verbräuche Odyssee'!R98*1000</f>
        <v>510.60000000000008</v>
      </c>
      <c r="U29" s="29">
        <f>'Totale Verbräuche Odyssee'!S98*1000</f>
        <v>515</v>
      </c>
      <c r="V29" s="29">
        <f>'Totale Verbräuche Odyssee'!T98*1000</f>
        <v>540.6</v>
      </c>
      <c r="W29" s="29">
        <f>'Totale Verbräuche Odyssee'!U98*1000</f>
        <v>594.09999999999991</v>
      </c>
      <c r="X29" s="29">
        <f>'Totale Verbräuche Odyssee'!V98*1000</f>
        <v>640</v>
      </c>
      <c r="Y29" s="29">
        <f>'Totale Verbräuche Odyssee'!W98*1000</f>
        <v>640.9</v>
      </c>
      <c r="Z29" s="29">
        <f>'Totale Verbräuche Odyssee'!X98*1000</f>
        <v>667.6</v>
      </c>
      <c r="AA29" s="29">
        <f>'Totale Verbräuche Odyssee'!Y98*1000</f>
        <v>672</v>
      </c>
      <c r="AB29" s="29">
        <f>'Totale Verbräuche Odyssee'!Z98*1000</f>
        <v>670.8</v>
      </c>
      <c r="AC29" s="29">
        <f>'Totale Verbräuche Odyssee'!AA98*1000</f>
        <v>657.69999999999993</v>
      </c>
      <c r="AD29" s="29">
        <f>'Totale Verbräuche Odyssee'!AB98*1000</f>
        <v>675.2</v>
      </c>
      <c r="AE29" s="29">
        <f>'Totale Verbräuche Odyssee'!AC98*1000</f>
        <v>644.29999999999995</v>
      </c>
      <c r="AF29" s="29">
        <f>'Totale Verbräuche Odyssee'!AD98*1000</f>
        <v>688.9</v>
      </c>
      <c r="AG29" s="29">
        <f>'Totale Verbräuche Odyssee'!AE98*1000</f>
        <v>707.6</v>
      </c>
      <c r="AH29" t="e">
        <f>'Totale Verbräuche Odyssee'!AF98*1000</f>
        <v>#VALUE!</v>
      </c>
      <c r="BC29" s="31">
        <f t="shared" si="26"/>
        <v>5.0380597813578724E-2</v>
      </c>
      <c r="BD29" s="31">
        <f t="shared" si="27"/>
        <v>5.4330986064951001E-2</v>
      </c>
      <c r="BE29" s="31">
        <f t="shared" si="28"/>
        <v>5.2542912162827436E-2</v>
      </c>
      <c r="BF29" s="31">
        <f t="shared" si="29"/>
        <v>5.5070658063017461E-2</v>
      </c>
      <c r="BG29" s="31">
        <f t="shared" si="30"/>
        <v>5.8101321441929546E-2</v>
      </c>
      <c r="BH29" s="31">
        <f t="shared" si="31"/>
        <v>5.9191673633983151E-2</v>
      </c>
      <c r="BI29" s="31">
        <f t="shared" si="32"/>
        <v>6.0536587772437644E-2</v>
      </c>
      <c r="BJ29" s="31">
        <f t="shared" si="33"/>
        <v>5.8024120571922584E-2</v>
      </c>
      <c r="BK29" s="31">
        <f t="shared" si="34"/>
        <v>5.42707628415676E-2</v>
      </c>
      <c r="BL29" s="31">
        <f t="shared" si="35"/>
        <v>5.6146021057243679E-2</v>
      </c>
      <c r="BM29" s="31">
        <f t="shared" si="36"/>
        <v>5.6606415020379428E-2</v>
      </c>
    </row>
    <row r="30" spans="1:65" x14ac:dyDescent="0.25">
      <c r="A30" t="s">
        <v>188</v>
      </c>
      <c r="B30" t="s">
        <v>183</v>
      </c>
      <c r="C30" t="s">
        <v>2</v>
      </c>
      <c r="D30" t="s">
        <v>184</v>
      </c>
      <c r="E30" s="29">
        <f>E31-SUM(E23:E29)</f>
        <v>3468.0680000000002</v>
      </c>
      <c r="F30" s="29">
        <f t="shared" ref="F30:AH30" si="37">F31-SUM(F23:F29)</f>
        <v>2947.4110000000001</v>
      </c>
      <c r="G30" s="29">
        <f t="shared" si="37"/>
        <v>2363.5169999999998</v>
      </c>
      <c r="H30" s="29">
        <f t="shared" si="37"/>
        <v>2304.9830000000002</v>
      </c>
      <c r="I30" s="29">
        <f t="shared" si="37"/>
        <v>2555.8720000000003</v>
      </c>
      <c r="J30" s="29">
        <f t="shared" si="37"/>
        <v>3572.4350000000013</v>
      </c>
      <c r="K30" s="29">
        <f t="shared" si="37"/>
        <v>3285.0609999999997</v>
      </c>
      <c r="L30" s="29">
        <f t="shared" si="37"/>
        <v>3447.3300000000008</v>
      </c>
      <c r="M30" s="29">
        <f t="shared" si="37"/>
        <v>3606.9230000000007</v>
      </c>
      <c r="N30" s="29">
        <f t="shared" si="37"/>
        <v>3479.0979999999981</v>
      </c>
      <c r="O30" s="29">
        <f t="shared" si="37"/>
        <v>3258.4450000000006</v>
      </c>
      <c r="P30" s="29">
        <f t="shared" si="37"/>
        <v>3837.5220000000008</v>
      </c>
      <c r="Q30" s="29">
        <f t="shared" si="37"/>
        <v>3973.7410000000009</v>
      </c>
      <c r="R30" s="29">
        <f t="shared" si="37"/>
        <v>4172.6470000000018</v>
      </c>
      <c r="S30" s="29">
        <f t="shared" si="37"/>
        <v>4190.3759999999993</v>
      </c>
      <c r="T30" s="29">
        <f t="shared" si="37"/>
        <v>4187.1169999999984</v>
      </c>
      <c r="U30" s="29">
        <f t="shared" si="37"/>
        <v>3879.1050000000005</v>
      </c>
      <c r="V30" s="29">
        <f t="shared" si="37"/>
        <v>3595.7740000000013</v>
      </c>
      <c r="W30" s="29">
        <f t="shared" si="37"/>
        <v>3729.098</v>
      </c>
      <c r="X30" s="29">
        <f t="shared" si="37"/>
        <v>3757.0469999999996</v>
      </c>
      <c r="Y30" s="29">
        <f t="shared" si="37"/>
        <v>4175.4410000000007</v>
      </c>
      <c r="Z30" s="29">
        <f t="shared" si="37"/>
        <v>3926.0470000000005</v>
      </c>
      <c r="AA30" s="29">
        <f t="shared" si="37"/>
        <v>3601.8930000000009</v>
      </c>
      <c r="AB30" s="29">
        <f t="shared" si="37"/>
        <v>3525.6709999999994</v>
      </c>
      <c r="AC30" s="29">
        <f t="shared" si="37"/>
        <v>3115.0690000000022</v>
      </c>
      <c r="AD30" s="29">
        <f t="shared" si="37"/>
        <v>3780.7610000000013</v>
      </c>
      <c r="AE30" s="29">
        <f t="shared" si="37"/>
        <v>3951.1620000000021</v>
      </c>
      <c r="AF30" s="29">
        <f t="shared" si="37"/>
        <v>4061.5339999999997</v>
      </c>
      <c r="AG30" s="29">
        <f t="shared" si="37"/>
        <v>4080.5530000000017</v>
      </c>
      <c r="AH30" s="29" t="e">
        <f t="shared" si="37"/>
        <v>#VALUE!</v>
      </c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C30" s="31">
        <f t="shared" si="26"/>
        <v>0.3162332714112453</v>
      </c>
      <c r="BD30" s="31">
        <f t="shared" si="27"/>
        <v>0.31894385656619678</v>
      </c>
      <c r="BE30" s="31">
        <f t="shared" si="28"/>
        <v>0.34231522812305881</v>
      </c>
      <c r="BF30" s="31">
        <f t="shared" si="29"/>
        <v>0.32386158160026296</v>
      </c>
      <c r="BG30" s="31">
        <f t="shared" si="30"/>
        <v>0.31142074850064877</v>
      </c>
      <c r="BH30" s="31">
        <f t="shared" si="31"/>
        <v>0.31110668928562757</v>
      </c>
      <c r="BI30" s="31">
        <f t="shared" si="32"/>
        <v>0.28671985393902955</v>
      </c>
      <c r="BJ30" s="31">
        <f t="shared" si="33"/>
        <v>0.32490422410785347</v>
      </c>
      <c r="BK30" s="31">
        <f t="shared" si="34"/>
        <v>0.3328148003268882</v>
      </c>
      <c r="BL30" s="31">
        <f t="shared" si="35"/>
        <v>0.33101897733881713</v>
      </c>
      <c r="BM30" s="31">
        <f t="shared" si="36"/>
        <v>0.32643509981720525</v>
      </c>
    </row>
    <row r="31" spans="1:65" x14ac:dyDescent="0.25">
      <c r="A31" t="s">
        <v>188</v>
      </c>
      <c r="B31" t="s">
        <v>185</v>
      </c>
      <c r="C31" t="s">
        <v>2</v>
      </c>
      <c r="D31" t="s">
        <v>186</v>
      </c>
      <c r="E31" s="29">
        <f>'Energieverbrauch_GHD+A(Landw+F)'!C65</f>
        <v>10838.518</v>
      </c>
      <c r="F31" s="29">
        <f>'Energieverbrauch_GHD+A(Landw+F)'!D65</f>
        <v>7822.7430000000004</v>
      </c>
      <c r="G31" s="29">
        <f>'Energieverbrauch_GHD+A(Landw+F)'!E65</f>
        <v>6711.1929999999993</v>
      </c>
      <c r="H31" s="29">
        <f>'Energieverbrauch_GHD+A(Landw+F)'!F65</f>
        <v>6656.8389999999999</v>
      </c>
      <c r="I31" s="29">
        <f>'Energieverbrauch_GHD+A(Landw+F)'!G65</f>
        <v>7154.5190000000002</v>
      </c>
      <c r="J31" s="29">
        <f>'Energieverbrauch_GHD+A(Landw+F)'!H65</f>
        <v>8131.0349999999999</v>
      </c>
      <c r="K31" s="29">
        <f>'Energieverbrauch_GHD+A(Landw+F)'!I65</f>
        <v>7867.4939999999997</v>
      </c>
      <c r="L31" s="29">
        <f>'Energieverbrauch_GHD+A(Landw+F)'!J65</f>
        <v>8467.4320000000007</v>
      </c>
      <c r="M31" s="29">
        <f>'Energieverbrauch_GHD+A(Landw+F)'!K65</f>
        <v>8826.0750000000007</v>
      </c>
      <c r="N31" s="29">
        <f>'Energieverbrauch_GHD+A(Landw+F)'!L65</f>
        <v>9546.2389999999996</v>
      </c>
      <c r="O31" s="29">
        <f>'Energieverbrauch_GHD+A(Landw+F)'!M65</f>
        <v>9478.68</v>
      </c>
      <c r="P31" s="29">
        <f>'Energieverbrauch_GHD+A(Landw+F)'!N65</f>
        <v>10143.331</v>
      </c>
      <c r="Q31" s="29">
        <f>'Energieverbrauch_GHD+A(Landw+F)'!O65</f>
        <v>10294.986000000001</v>
      </c>
      <c r="R31" s="29">
        <f>'Energieverbrauch_GHD+A(Landw+F)'!P65</f>
        <v>10784.798000000001</v>
      </c>
      <c r="S31" s="29">
        <f>'Energieverbrauch_GHD+A(Landw+F)'!Q65</f>
        <v>10846.168</v>
      </c>
      <c r="T31" s="29">
        <f>'Energieverbrauch_GHD+A(Landw+F)'!R65</f>
        <v>11268.882</v>
      </c>
      <c r="U31" s="29">
        <f>'Energieverbrauch_GHD+A(Landw+F)'!S65</f>
        <v>11232.672</v>
      </c>
      <c r="V31" s="29">
        <f>'Energieverbrauch_GHD+A(Landw+F)'!T65</f>
        <v>11082.978000000001</v>
      </c>
      <c r="W31" s="29">
        <f>'Energieverbrauch_GHD+A(Landw+F)'!U65</f>
        <v>11792.237999999999</v>
      </c>
      <c r="X31" s="29">
        <f>'Energieverbrauch_GHD+A(Landw+F)'!V65</f>
        <v>11779.65</v>
      </c>
      <c r="Y31" s="29">
        <f>'Energieverbrauch_GHD+A(Landw+F)'!W65</f>
        <v>12197.649000000001</v>
      </c>
      <c r="Z31" s="29">
        <f>'Energieverbrauch_GHD+A(Landw+F)'!X65</f>
        <v>12122.608</v>
      </c>
      <c r="AA31" s="29">
        <f>'Energieverbrauch_GHD+A(Landw+F)'!Y65</f>
        <v>11566.002</v>
      </c>
      <c r="AB31" s="29">
        <f>'Energieverbrauch_GHD+A(Landw+F)'!Z65</f>
        <v>11332.674999999999</v>
      </c>
      <c r="AC31" s="29">
        <f>'Energieverbrauch_GHD+A(Landw+F)'!AA65</f>
        <v>10864.504000000001</v>
      </c>
      <c r="AD31" s="29">
        <f>'Energieverbrauch_GHD+A(Landw+F)'!AB65</f>
        <v>11636.54</v>
      </c>
      <c r="AE31" s="29">
        <f>'Energieverbrauch_GHD+A(Landw+F)'!AC65</f>
        <v>11871.954000000002</v>
      </c>
      <c r="AF31" s="29">
        <f>'Energieverbrauch_GHD+A(Landw+F)'!AD65</f>
        <v>12269.791999999999</v>
      </c>
      <c r="AG31" s="29">
        <f>'Energieverbrauch_GHD+A(Landw+F)'!AE65</f>
        <v>12500.35</v>
      </c>
      <c r="AH31" s="29">
        <f>'Energieverbrauch_GHD+A(Landw+F)'!AF65</f>
        <v>12562.293</v>
      </c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</row>
    <row r="32" spans="1:65" ht="15" customHeight="1" x14ac:dyDescent="0.25">
      <c r="A32" t="s">
        <v>189</v>
      </c>
      <c r="B32" t="s">
        <v>168</v>
      </c>
      <c r="C32" t="s">
        <v>2</v>
      </c>
      <c r="D32" t="s">
        <v>169</v>
      </c>
      <c r="BC32" s="31">
        <f>W32/$W$220</f>
        <v>0</v>
      </c>
      <c r="BD32" s="31">
        <f>X32/$X$220</f>
        <v>0</v>
      </c>
      <c r="BE32" s="31">
        <f>Y32/$Y$220</f>
        <v>0</v>
      </c>
      <c r="BF32" s="31">
        <f>Z32/$Z$220</f>
        <v>0</v>
      </c>
      <c r="BG32" s="31">
        <f>AA32/$AA$220</f>
        <v>0</v>
      </c>
      <c r="BH32" s="31">
        <f>AB32/$AB$220</f>
        <v>0</v>
      </c>
      <c r="BI32" s="31">
        <f>AC32/$AC$220</f>
        <v>0</v>
      </c>
      <c r="BJ32" s="31">
        <f>AD32/$AD$220</f>
        <v>0</v>
      </c>
      <c r="BK32" s="31">
        <f>AE32/$AE$220</f>
        <v>0</v>
      </c>
      <c r="BL32" s="31">
        <f>AF32/$AF$220</f>
        <v>0</v>
      </c>
      <c r="BM32" s="31">
        <f>AG32/$AG$220</f>
        <v>0</v>
      </c>
    </row>
    <row r="33" spans="1:65" ht="15" customHeight="1" x14ac:dyDescent="0.25">
      <c r="A33" t="s">
        <v>189</v>
      </c>
      <c r="B33" t="s">
        <v>170</v>
      </c>
      <c r="C33" t="s">
        <v>171</v>
      </c>
      <c r="D33" t="s">
        <v>172</v>
      </c>
      <c r="BC33" s="31">
        <f t="shared" ref="BC33:BC39" si="38">W33/$W$220</f>
        <v>0</v>
      </c>
      <c r="BD33" s="31">
        <f t="shared" ref="BD33:BD39" si="39">X33/$X$220</f>
        <v>0</v>
      </c>
      <c r="BE33" s="31">
        <f t="shared" ref="BE33:BE39" si="40">Y33/$Y$220</f>
        <v>0</v>
      </c>
      <c r="BF33" s="31">
        <f t="shared" ref="BF33:BF39" si="41">Z33/$Z$220</f>
        <v>0</v>
      </c>
      <c r="BG33" s="31">
        <f t="shared" ref="BG33:BG39" si="42">AA33/$AA$220</f>
        <v>0</v>
      </c>
      <c r="BH33" s="31">
        <f t="shared" ref="BH33:BH39" si="43">AB33/$AB$220</f>
        <v>0</v>
      </c>
      <c r="BI33" s="31">
        <f t="shared" ref="BI33:BI39" si="44">AC33/$AC$220</f>
        <v>0</v>
      </c>
      <c r="BJ33" s="31">
        <f t="shared" ref="BJ33:BJ39" si="45">AD33/$AD$220</f>
        <v>0</v>
      </c>
      <c r="BK33" s="31">
        <f t="shared" ref="BK33:BK39" si="46">AE33/$AE$220</f>
        <v>0</v>
      </c>
      <c r="BL33" s="31">
        <f t="shared" ref="BL33:BL39" si="47">AF33/$AF$220</f>
        <v>0</v>
      </c>
      <c r="BM33" s="31">
        <f t="shared" ref="BM33:BM39" si="48">AG33/$AG$220</f>
        <v>0</v>
      </c>
    </row>
    <row r="34" spans="1:65" ht="15" customHeight="1" x14ac:dyDescent="0.25">
      <c r="A34" t="s">
        <v>189</v>
      </c>
      <c r="B34" t="s">
        <v>173</v>
      </c>
      <c r="C34" t="s">
        <v>171</v>
      </c>
      <c r="D34" t="s">
        <v>174</v>
      </c>
      <c r="BC34" s="31">
        <f t="shared" si="38"/>
        <v>0</v>
      </c>
      <c r="BD34" s="31">
        <f t="shared" si="39"/>
        <v>0</v>
      </c>
      <c r="BE34" s="31">
        <f t="shared" si="40"/>
        <v>0</v>
      </c>
      <c r="BF34" s="31">
        <f t="shared" si="41"/>
        <v>0</v>
      </c>
      <c r="BG34" s="31">
        <f t="shared" si="42"/>
        <v>0</v>
      </c>
      <c r="BH34" s="31">
        <f t="shared" si="43"/>
        <v>0</v>
      </c>
      <c r="BI34" s="31">
        <f t="shared" si="44"/>
        <v>0</v>
      </c>
      <c r="BJ34" s="31">
        <f t="shared" si="45"/>
        <v>0</v>
      </c>
      <c r="BK34" s="31">
        <f t="shared" si="46"/>
        <v>0</v>
      </c>
      <c r="BL34" s="31">
        <f t="shared" si="47"/>
        <v>0</v>
      </c>
      <c r="BM34" s="31">
        <f t="shared" si="48"/>
        <v>0</v>
      </c>
    </row>
    <row r="35" spans="1:65" ht="15" customHeight="1" x14ac:dyDescent="0.25">
      <c r="A35" t="s">
        <v>189</v>
      </c>
      <c r="B35" t="s">
        <v>175</v>
      </c>
      <c r="C35" t="s">
        <v>171</v>
      </c>
      <c r="D35" t="s">
        <v>176</v>
      </c>
      <c r="BC35" s="31">
        <f t="shared" si="38"/>
        <v>0</v>
      </c>
      <c r="BD35" s="31">
        <f t="shared" si="39"/>
        <v>0</v>
      </c>
      <c r="BE35" s="31">
        <f t="shared" si="40"/>
        <v>0</v>
      </c>
      <c r="BF35" s="31">
        <f t="shared" si="41"/>
        <v>0</v>
      </c>
      <c r="BG35" s="31">
        <f t="shared" si="42"/>
        <v>0</v>
      </c>
      <c r="BH35" s="31">
        <f t="shared" si="43"/>
        <v>0</v>
      </c>
      <c r="BI35" s="31">
        <f t="shared" si="44"/>
        <v>0</v>
      </c>
      <c r="BJ35" s="31">
        <f t="shared" si="45"/>
        <v>0</v>
      </c>
      <c r="BK35" s="31">
        <f t="shared" si="46"/>
        <v>0</v>
      </c>
      <c r="BL35" s="31">
        <f t="shared" si="47"/>
        <v>0</v>
      </c>
      <c r="BM35" s="31">
        <f t="shared" si="48"/>
        <v>0</v>
      </c>
    </row>
    <row r="36" spans="1:65" ht="15" customHeight="1" x14ac:dyDescent="0.25">
      <c r="A36" t="s">
        <v>189</v>
      </c>
      <c r="B36" t="s">
        <v>177</v>
      </c>
      <c r="C36" t="s">
        <v>171</v>
      </c>
      <c r="D36" t="s">
        <v>178</v>
      </c>
      <c r="BC36" s="31">
        <f t="shared" si="38"/>
        <v>0</v>
      </c>
      <c r="BD36" s="31">
        <f t="shared" si="39"/>
        <v>0</v>
      </c>
      <c r="BE36" s="31">
        <f t="shared" si="40"/>
        <v>0</v>
      </c>
      <c r="BF36" s="31">
        <f t="shared" si="41"/>
        <v>0</v>
      </c>
      <c r="BG36" s="31">
        <f t="shared" si="42"/>
        <v>0</v>
      </c>
      <c r="BH36" s="31">
        <f t="shared" si="43"/>
        <v>0</v>
      </c>
      <c r="BI36" s="31">
        <f t="shared" si="44"/>
        <v>0</v>
      </c>
      <c r="BJ36" s="31">
        <f t="shared" si="45"/>
        <v>0</v>
      </c>
      <c r="BK36" s="31">
        <f t="shared" si="46"/>
        <v>0</v>
      </c>
      <c r="BL36" s="31">
        <f t="shared" si="47"/>
        <v>0</v>
      </c>
      <c r="BM36" s="31">
        <f t="shared" si="48"/>
        <v>0</v>
      </c>
    </row>
    <row r="37" spans="1:65" ht="15" customHeight="1" x14ac:dyDescent="0.25">
      <c r="A37" t="s">
        <v>189</v>
      </c>
      <c r="B37" t="s">
        <v>179</v>
      </c>
      <c r="C37" t="s">
        <v>171</v>
      </c>
      <c r="D37" t="s">
        <v>180</v>
      </c>
      <c r="BC37" s="31">
        <f t="shared" si="38"/>
        <v>0</v>
      </c>
      <c r="BD37" s="31">
        <f t="shared" si="39"/>
        <v>0</v>
      </c>
      <c r="BE37" s="31">
        <f t="shared" si="40"/>
        <v>0</v>
      </c>
      <c r="BF37" s="31">
        <f t="shared" si="41"/>
        <v>0</v>
      </c>
      <c r="BG37" s="31">
        <f t="shared" si="42"/>
        <v>0</v>
      </c>
      <c r="BH37" s="31">
        <f t="shared" si="43"/>
        <v>0</v>
      </c>
      <c r="BI37" s="31">
        <f t="shared" si="44"/>
        <v>0</v>
      </c>
      <c r="BJ37" s="31">
        <f t="shared" si="45"/>
        <v>0</v>
      </c>
      <c r="BK37" s="31">
        <f t="shared" si="46"/>
        <v>0</v>
      </c>
      <c r="BL37" s="31">
        <f t="shared" si="47"/>
        <v>0</v>
      </c>
      <c r="BM37" s="31">
        <f t="shared" si="48"/>
        <v>0</v>
      </c>
    </row>
    <row r="38" spans="1:65" ht="15" customHeight="1" x14ac:dyDescent="0.25">
      <c r="A38" t="s">
        <v>189</v>
      </c>
      <c r="B38" t="s">
        <v>181</v>
      </c>
      <c r="C38" t="s">
        <v>171</v>
      </c>
      <c r="D38" t="s">
        <v>182</v>
      </c>
      <c r="BC38" s="31">
        <f t="shared" si="38"/>
        <v>0</v>
      </c>
      <c r="BD38" s="31">
        <f t="shared" si="39"/>
        <v>0</v>
      </c>
      <c r="BE38" s="31">
        <f t="shared" si="40"/>
        <v>0</v>
      </c>
      <c r="BF38" s="31">
        <f t="shared" si="41"/>
        <v>0</v>
      </c>
      <c r="BG38" s="31">
        <f t="shared" si="42"/>
        <v>0</v>
      </c>
      <c r="BH38" s="31">
        <f t="shared" si="43"/>
        <v>0</v>
      </c>
      <c r="BI38" s="31">
        <f t="shared" si="44"/>
        <v>0</v>
      </c>
      <c r="BJ38" s="31">
        <f t="shared" si="45"/>
        <v>0</v>
      </c>
      <c r="BK38" s="31">
        <f t="shared" si="46"/>
        <v>0</v>
      </c>
      <c r="BL38" s="31">
        <f t="shared" si="47"/>
        <v>0</v>
      </c>
      <c r="BM38" s="31">
        <f t="shared" si="48"/>
        <v>0</v>
      </c>
    </row>
    <row r="39" spans="1:65" ht="15" customHeight="1" x14ac:dyDescent="0.25">
      <c r="A39" t="s">
        <v>189</v>
      </c>
      <c r="B39" t="s">
        <v>183</v>
      </c>
      <c r="C39" t="s">
        <v>2</v>
      </c>
      <c r="D39" t="s">
        <v>184</v>
      </c>
      <c r="BC39" s="31">
        <f t="shared" si="38"/>
        <v>0</v>
      </c>
      <c r="BD39" s="31">
        <f t="shared" si="39"/>
        <v>0</v>
      </c>
      <c r="BE39" s="31">
        <f t="shared" si="40"/>
        <v>0</v>
      </c>
      <c r="BF39" s="31">
        <f t="shared" si="41"/>
        <v>0</v>
      </c>
      <c r="BG39" s="31">
        <f t="shared" si="42"/>
        <v>0</v>
      </c>
      <c r="BH39" s="31">
        <f t="shared" si="43"/>
        <v>0</v>
      </c>
      <c r="BI39" s="31">
        <f t="shared" si="44"/>
        <v>0</v>
      </c>
      <c r="BJ39" s="31">
        <f t="shared" si="45"/>
        <v>0</v>
      </c>
      <c r="BK39" s="31">
        <f t="shared" si="46"/>
        <v>0</v>
      </c>
      <c r="BL39" s="31">
        <f t="shared" si="47"/>
        <v>0</v>
      </c>
      <c r="BM39" s="31">
        <f t="shared" si="48"/>
        <v>0</v>
      </c>
    </row>
    <row r="40" spans="1:65" ht="15" customHeight="1" x14ac:dyDescent="0.25">
      <c r="A40" t="s">
        <v>189</v>
      </c>
      <c r="B40" t="s">
        <v>185</v>
      </c>
      <c r="C40" t="s">
        <v>2</v>
      </c>
      <c r="D40" t="s">
        <v>186</v>
      </c>
    </row>
    <row r="41" spans="1:65" x14ac:dyDescent="0.25">
      <c r="A41" t="s">
        <v>190</v>
      </c>
      <c r="B41" t="s">
        <v>168</v>
      </c>
      <c r="C41" t="s">
        <v>2</v>
      </c>
      <c r="D41" t="s">
        <v>169</v>
      </c>
      <c r="E41" s="29">
        <f>Fischerei!C29+Landwirtschaft!C29</f>
        <v>11575.689</v>
      </c>
      <c r="F41" s="29">
        <f>Fischerei!D29+Landwirtschaft!D29</f>
        <v>12020.310000000001</v>
      </c>
      <c r="G41" s="29">
        <f>Fischerei!E29+Landwirtschaft!E29</f>
        <v>12035.504999999999</v>
      </c>
      <c r="H41" s="29">
        <f>Fischerei!F29+Landwirtschaft!F29</f>
        <v>11332.976999999999</v>
      </c>
      <c r="I41" s="29">
        <f>Fischerei!G29+Landwirtschaft!G29</f>
        <v>11184.892</v>
      </c>
      <c r="J41" s="29">
        <f>Fischerei!H29+Landwirtschaft!H29</f>
        <v>10985.394</v>
      </c>
      <c r="K41" s="29">
        <f>Fischerei!I29+Landwirtschaft!I29</f>
        <v>11667.908000000001</v>
      </c>
      <c r="L41" s="29">
        <f>Fischerei!J29+Landwirtschaft!J29</f>
        <v>11607.669</v>
      </c>
      <c r="M41" s="29">
        <f>Fischerei!K29+Landwirtschaft!K29</f>
        <v>11321.537</v>
      </c>
      <c r="N41" s="29">
        <f>Fischerei!L29+Landwirtschaft!L29</f>
        <v>11272.721000000001</v>
      </c>
      <c r="O41" s="29">
        <f>Fischerei!M29+Landwirtschaft!M29</f>
        <v>11225.339</v>
      </c>
      <c r="P41" s="29">
        <f>Fischerei!N29+Landwirtschaft!N29</f>
        <v>10985.42</v>
      </c>
      <c r="Q41" s="29">
        <f>Fischerei!O29+Landwirtschaft!O29</f>
        <v>10774.829999999998</v>
      </c>
      <c r="R41" s="29">
        <f>Fischerei!P29+Landwirtschaft!P29</f>
        <v>10548.285</v>
      </c>
      <c r="S41" s="29">
        <f>Fischerei!Q29+Landwirtschaft!Q29</f>
        <v>10086.550999999999</v>
      </c>
      <c r="T41" s="29">
        <f>Fischerei!R29+Landwirtschaft!R29</f>
        <v>10030.252</v>
      </c>
      <c r="U41" s="29">
        <f>Fischerei!S29+Landwirtschaft!S29</f>
        <v>10407.033000000001</v>
      </c>
      <c r="V41" s="29">
        <f>Fischerei!T29+Landwirtschaft!T29</f>
        <v>9840.476999999999</v>
      </c>
      <c r="W41" s="29">
        <f>Fischerei!U29+Landwirtschaft!U29</f>
        <v>9976.4269999999997</v>
      </c>
      <c r="X41" s="29">
        <f>Fischerei!V29+Landwirtschaft!V29</f>
        <v>9901.7119999999995</v>
      </c>
      <c r="Y41" s="29">
        <f>Fischerei!W29+Landwirtschaft!W29</f>
        <v>10171.887999999999</v>
      </c>
      <c r="Z41" s="29">
        <f>Fischerei!X29+Landwirtschaft!X29</f>
        <v>9631.0139999999992</v>
      </c>
      <c r="AA41" s="29">
        <f>Fischerei!Y29+Landwirtschaft!Y29</f>
        <v>9084.9950000000008</v>
      </c>
      <c r="AB41" s="29">
        <f>Fischerei!Z29+Landwirtschaft!Z29</f>
        <v>9161.0850000000009</v>
      </c>
      <c r="AC41" s="29">
        <f>Fischerei!AA29+Landwirtschaft!AA29</f>
        <v>8629.1149999999998</v>
      </c>
      <c r="AD41" s="29">
        <f>Fischerei!AB29+Landwirtschaft!AB29</f>
        <v>8823.4879999999994</v>
      </c>
      <c r="AE41" s="29">
        <f>Fischerei!AC29+Landwirtschaft!AC29</f>
        <v>8774.616</v>
      </c>
      <c r="AF41" s="29">
        <f>Fischerei!AD29+Landwirtschaft!AD29</f>
        <v>8379.2510000000002</v>
      </c>
      <c r="AG41" s="29">
        <f>Fischerei!AE29+Landwirtschaft!AE29</f>
        <v>8219.1229999999996</v>
      </c>
      <c r="AH41" t="e">
        <f>Fischerei!AF29+Landwirtschaft!AF29</f>
        <v>#VALUE!</v>
      </c>
      <c r="BC41" s="31">
        <f>W41/$W$49</f>
        <v>0.29865533317788512</v>
      </c>
      <c r="BD41" s="31">
        <f>X41/$X$49</f>
        <v>0.29904564456585009</v>
      </c>
      <c r="BE41" s="31">
        <f>Y41/$Y$49</f>
        <v>0.29126228715456171</v>
      </c>
      <c r="BF41" s="31">
        <f>Z41/$Z$49</f>
        <v>0.29831063380928435</v>
      </c>
      <c r="BG41" s="31">
        <f>AA41/$AA$49</f>
        <v>0.2830636168147172</v>
      </c>
      <c r="BH41" s="31">
        <f>AB41/$AB$49</f>
        <v>0.28621292544448984</v>
      </c>
      <c r="BI41" s="31">
        <f>AC41/$AC$49</f>
        <v>0.28655415434393405</v>
      </c>
      <c r="BJ41" s="31">
        <f>AD41/$AD$49</f>
        <v>0.28558662245513683</v>
      </c>
      <c r="BK41" s="31">
        <f>AE41/$AE$49</f>
        <v>0.2786817430506674</v>
      </c>
      <c r="BL41" s="31">
        <f>AF41/$AF$49</f>
        <v>0.26427287837876112</v>
      </c>
      <c r="BM41" s="31">
        <f>AG41/$AG$49</f>
        <v>0.2613784835778124</v>
      </c>
    </row>
    <row r="42" spans="1:65" x14ac:dyDescent="0.25">
      <c r="A42" t="s">
        <v>190</v>
      </c>
      <c r="B42" t="s">
        <v>170</v>
      </c>
      <c r="C42" t="s">
        <v>171</v>
      </c>
      <c r="D42" t="s">
        <v>172</v>
      </c>
      <c r="E42" s="29">
        <f>'Totale Verbräuche Odyssee'!C30*1000</f>
        <v>6008.3</v>
      </c>
      <c r="F42" s="29">
        <f>'Totale Verbräuche Odyssee'!D30*1000</f>
        <v>6059.2</v>
      </c>
      <c r="G42" s="29">
        <f>'Totale Verbräuche Odyssee'!E30*1000</f>
        <v>5830.9</v>
      </c>
      <c r="H42" s="29">
        <f>'Totale Verbräuche Odyssee'!F30*1000</f>
        <v>5803.0999999999995</v>
      </c>
      <c r="I42" s="29">
        <f>'Totale Verbräuche Odyssee'!G30*1000</f>
        <v>5654</v>
      </c>
      <c r="J42" s="29">
        <f>'Totale Verbräuche Odyssee'!H30*1000</f>
        <v>6075.2</v>
      </c>
      <c r="K42" s="29">
        <f>'Totale Verbräuche Odyssee'!I30*1000</f>
        <v>6505.5</v>
      </c>
      <c r="L42" s="29">
        <f>'Totale Verbräuche Odyssee'!J30*1000</f>
        <v>6035.5999999999995</v>
      </c>
      <c r="M42" s="29">
        <f>'Totale Verbräuche Odyssee'!K30*1000</f>
        <v>6377.1</v>
      </c>
      <c r="N42" s="29">
        <f>'Totale Verbräuche Odyssee'!L30*1000</f>
        <v>6382.1</v>
      </c>
      <c r="O42" s="29">
        <f>'Totale Verbräuche Odyssee'!M30*1000</f>
        <v>6221.2</v>
      </c>
      <c r="P42" s="29">
        <f>'Totale Verbräuche Odyssee'!N30*1000</f>
        <v>6268.6</v>
      </c>
      <c r="Q42" s="29">
        <f>'Totale Verbräuche Odyssee'!O30*1000</f>
        <v>6282.9</v>
      </c>
      <c r="R42" s="29">
        <f>'Totale Verbräuche Odyssee'!P30*1000</f>
        <v>6330.9</v>
      </c>
      <c r="S42" s="29">
        <f>'Totale Verbräuche Odyssee'!Q30*1000</f>
        <v>6367.8</v>
      </c>
      <c r="T42" s="29">
        <f>'Totale Verbräuche Odyssee'!R30*1000</f>
        <v>6274.3</v>
      </c>
      <c r="U42" s="29">
        <f>'Totale Verbräuche Odyssee'!S30*1000</f>
        <v>6471.9</v>
      </c>
      <c r="V42" s="29">
        <f>'Totale Verbräuche Odyssee'!T30*1000</f>
        <v>6403.3</v>
      </c>
      <c r="W42" s="29">
        <f>'Totale Verbräuche Odyssee'!U30*1000</f>
        <v>6319.7</v>
      </c>
      <c r="X42" s="29">
        <f>'Totale Verbräuche Odyssee'!V30*1000</f>
        <v>6178.6</v>
      </c>
      <c r="Y42" s="29">
        <f>'Totale Verbräuche Odyssee'!W30*1000</f>
        <v>6537.2000000000007</v>
      </c>
      <c r="Z42" s="29">
        <f>'Totale Verbräuche Odyssee'!X30*1000</f>
        <v>6042.0999999999995</v>
      </c>
      <c r="AA42" s="29">
        <f>'Totale Verbräuche Odyssee'!Y30*1000</f>
        <v>6060.8</v>
      </c>
      <c r="AB42" s="29">
        <f>'Totale Verbräuche Odyssee'!Z30*1000</f>
        <v>6032.8</v>
      </c>
      <c r="AC42" s="29">
        <f>'Totale Verbräuche Odyssee'!AA30*1000</f>
        <v>5709.9000000000005</v>
      </c>
      <c r="AD42" s="29">
        <f>'Totale Verbräuche Odyssee'!AB30*1000</f>
        <v>5775.2</v>
      </c>
      <c r="AE42" s="29">
        <f>'Totale Verbräuche Odyssee'!AC30*1000</f>
        <v>5822.3</v>
      </c>
      <c r="AF42" s="29">
        <f>'Totale Verbräuche Odyssee'!AD30*1000</f>
        <v>5883.7</v>
      </c>
      <c r="AG42" s="29">
        <f>'Totale Verbräuche Odyssee'!AE30*1000</f>
        <v>5775.8</v>
      </c>
      <c r="AH42" t="e">
        <f>'Totale Verbräuche Odyssee'!AF30*1000</f>
        <v>#VALUE!</v>
      </c>
      <c r="BC42" s="31">
        <f t="shared" ref="BC42:BC47" si="49">W42/$W$49</f>
        <v>0.18918718185220829</v>
      </c>
      <c r="BD42" s="31">
        <f t="shared" ref="BD42:BD47" si="50">X42/$X$49</f>
        <v>0.18660241981533715</v>
      </c>
      <c r="BE42" s="31">
        <f t="shared" ref="BE42:BE47" si="51">Y42/$Y$49</f>
        <v>0.1871864715367296</v>
      </c>
      <c r="BF42" s="31">
        <f t="shared" ref="BF42:BF47" si="52">Z42/$Z$49</f>
        <v>0.18714775832940092</v>
      </c>
      <c r="BG42" s="31">
        <f t="shared" ref="BG42:BG47" si="53">AA42/$AA$49</f>
        <v>0.18883796510516934</v>
      </c>
      <c r="BH42" s="31">
        <f t="shared" ref="BH42:BH47" si="54">AB42/$AB$49</f>
        <v>0.18847825739216675</v>
      </c>
      <c r="BI42" s="31">
        <f t="shared" ref="BI42:BI47" si="55">AC42/$AC$49</f>
        <v>0.18961336891308428</v>
      </c>
      <c r="BJ42" s="31">
        <f t="shared" ref="BJ42:BJ47" si="56">AD42/$AD$49</f>
        <v>0.1869237949893405</v>
      </c>
      <c r="BK42" s="31">
        <f t="shared" ref="BK42:BK47" si="57">AE42/$AE$49</f>
        <v>0.18491620745157406</v>
      </c>
      <c r="BL42" s="31">
        <f t="shared" ref="BL42:BL47" si="58">AF42/$AF$49</f>
        <v>0.18556579036922474</v>
      </c>
      <c r="BM42" s="31">
        <f t="shared" ref="BM42:BM47" si="59">AG42/$AG$49</f>
        <v>0.18367772880984129</v>
      </c>
    </row>
    <row r="43" spans="1:65" x14ac:dyDescent="0.25">
      <c r="A43" t="s">
        <v>190</v>
      </c>
      <c r="B43" t="s">
        <v>173</v>
      </c>
      <c r="C43" t="s">
        <v>171</v>
      </c>
      <c r="D43" t="s">
        <v>174</v>
      </c>
      <c r="E43" s="29">
        <f>'Totale Verbräuche Odyssee'!C31*1000</f>
        <v>3135.2000000000003</v>
      </c>
      <c r="F43" s="29">
        <f>'Totale Verbräuche Odyssee'!D31*1000</f>
        <v>3304.3999999999996</v>
      </c>
      <c r="G43" s="29">
        <f>'Totale Verbräuche Odyssee'!E31*1000</f>
        <v>3161.7000000000003</v>
      </c>
      <c r="H43" s="29">
        <f>'Totale Verbräuche Odyssee'!F31*1000</f>
        <v>3226.2</v>
      </c>
      <c r="I43" s="29">
        <f>'Totale Verbräuche Odyssee'!G31*1000</f>
        <v>3100</v>
      </c>
      <c r="J43" s="29">
        <f>'Totale Verbräuche Odyssee'!H31*1000</f>
        <v>3161.4</v>
      </c>
      <c r="K43" s="29">
        <f>'Totale Verbräuche Odyssee'!I31*1000</f>
        <v>3552.9</v>
      </c>
      <c r="L43" s="29">
        <f>'Totale Verbräuche Odyssee'!J31*1000</f>
        <v>3467.5</v>
      </c>
      <c r="M43" s="29">
        <f>'Totale Verbräuche Odyssee'!K31*1000</f>
        <v>3391.7000000000003</v>
      </c>
      <c r="N43" s="29">
        <f>'Totale Verbräuche Odyssee'!L31*1000</f>
        <v>3367.4</v>
      </c>
      <c r="O43" s="29">
        <f>'Totale Verbräuche Odyssee'!M31*1000</f>
        <v>3437.8</v>
      </c>
      <c r="P43" s="29">
        <f>'Totale Verbräuche Odyssee'!N31*1000</f>
        <v>3653</v>
      </c>
      <c r="Q43" s="29">
        <f>'Totale Verbräuche Odyssee'!O31*1000</f>
        <v>3848.2</v>
      </c>
      <c r="R43" s="29">
        <f>'Totale Verbräuche Odyssee'!P31*1000</f>
        <v>4237.8</v>
      </c>
      <c r="S43" s="29">
        <f>'Totale Verbräuche Odyssee'!Q31*1000</f>
        <v>4199</v>
      </c>
      <c r="T43" s="29">
        <f>'Totale Verbräuche Odyssee'!R31*1000</f>
        <v>4260.1000000000004</v>
      </c>
      <c r="U43" s="29">
        <f>'Totale Verbräuche Odyssee'!S31*1000</f>
        <v>4430.5</v>
      </c>
      <c r="V43" s="29">
        <f>'Totale Verbräuche Odyssee'!T31*1000</f>
        <v>4504.5</v>
      </c>
      <c r="W43" s="29">
        <f>'Totale Verbräuche Odyssee'!U31*1000</f>
        <v>4464.7</v>
      </c>
      <c r="X43" s="29">
        <f>'Totale Verbräuche Odyssee'!V31*1000</f>
        <v>4385.2</v>
      </c>
      <c r="Y43" s="29">
        <f>'Totale Verbräuche Odyssee'!W31*1000</f>
        <v>4601</v>
      </c>
      <c r="Z43" s="29">
        <f>'Totale Verbräuche Odyssee'!X31*1000</f>
        <v>4383.8999999999996</v>
      </c>
      <c r="AA43" s="29">
        <f>'Totale Verbräuche Odyssee'!Y31*1000</f>
        <v>4371.6000000000004</v>
      </c>
      <c r="AB43" s="29">
        <f>'Totale Verbräuche Odyssee'!Z31*1000</f>
        <v>4046.6</v>
      </c>
      <c r="AC43" s="29">
        <f>'Totale Verbräuche Odyssee'!AA31*1000</f>
        <v>3631.4</v>
      </c>
      <c r="AD43" s="29">
        <f>'Totale Verbräuche Odyssee'!AB31*1000</f>
        <v>3851.7000000000003</v>
      </c>
      <c r="AE43" s="29">
        <f>'Totale Verbräuche Odyssee'!AC31*1000</f>
        <v>4128</v>
      </c>
      <c r="AF43" s="29">
        <f>'Totale Verbräuche Odyssee'!AD31*1000</f>
        <v>4208.8</v>
      </c>
      <c r="AG43" s="29">
        <f>'Totale Verbräuche Odyssee'!AE31*1000</f>
        <v>4166.7</v>
      </c>
      <c r="AH43" t="e">
        <f>'Totale Verbräuche Odyssee'!AF31*1000</f>
        <v>#VALUE!</v>
      </c>
      <c r="BC43" s="31">
        <f t="shared" si="49"/>
        <v>0.13365571321669609</v>
      </c>
      <c r="BD43" s="31">
        <f t="shared" si="50"/>
        <v>0.13243921460755129</v>
      </c>
      <c r="BE43" s="31">
        <f t="shared" si="51"/>
        <v>0.13174523581051409</v>
      </c>
      <c r="BF43" s="31">
        <f t="shared" si="52"/>
        <v>0.13578673933570459</v>
      </c>
      <c r="BG43" s="31">
        <f t="shared" si="53"/>
        <v>0.13620710933437144</v>
      </c>
      <c r="BH43" s="31">
        <f t="shared" si="54"/>
        <v>0.12642489662563686</v>
      </c>
      <c r="BI43" s="31">
        <f t="shared" si="55"/>
        <v>0.12059090139424056</v>
      </c>
      <c r="BJ43" s="31">
        <f t="shared" si="56"/>
        <v>0.12466657105562455</v>
      </c>
      <c r="BK43" s="31">
        <f t="shared" si="57"/>
        <v>0.13110525125124051</v>
      </c>
      <c r="BL43" s="31">
        <f t="shared" si="58"/>
        <v>0.13274118301510837</v>
      </c>
      <c r="BM43" s="31">
        <f t="shared" si="59"/>
        <v>0.13250631819522241</v>
      </c>
    </row>
    <row r="44" spans="1:65" x14ac:dyDescent="0.25">
      <c r="A44" t="s">
        <v>190</v>
      </c>
      <c r="B44" t="s">
        <v>175</v>
      </c>
      <c r="C44" t="s">
        <v>171</v>
      </c>
      <c r="D44" t="s">
        <v>176</v>
      </c>
      <c r="E44" s="29">
        <f>'Totale Verbräuche Odyssee'!C32*1000</f>
        <v>1119.8</v>
      </c>
      <c r="F44" s="29">
        <f>'Totale Verbräuche Odyssee'!D32*1000</f>
        <v>1131.5</v>
      </c>
      <c r="G44" s="29">
        <f>'Totale Verbräuche Odyssee'!E32*1000</f>
        <v>1197.2</v>
      </c>
      <c r="H44" s="29">
        <f>'Totale Verbräuche Odyssee'!F32*1000</f>
        <v>1298.3</v>
      </c>
      <c r="I44" s="29">
        <f>'Totale Verbräuche Odyssee'!G32*1000</f>
        <v>1276</v>
      </c>
      <c r="J44" s="29">
        <f>'Totale Verbräuche Odyssee'!H32*1000</f>
        <v>1351.6</v>
      </c>
      <c r="K44" s="29">
        <f>'Totale Verbräuche Odyssee'!I32*1000</f>
        <v>1385.6999999999998</v>
      </c>
      <c r="L44" s="29">
        <f>'Totale Verbräuche Odyssee'!J32*1000</f>
        <v>1301.7</v>
      </c>
      <c r="M44" s="29">
        <f>'Totale Verbräuche Odyssee'!K32*1000</f>
        <v>1323.9</v>
      </c>
      <c r="N44" s="29">
        <f>'Totale Verbräuche Odyssee'!L32*1000</f>
        <v>1258</v>
      </c>
      <c r="O44" s="29">
        <f>'Totale Verbräuche Odyssee'!M32*1000</f>
        <v>1230.3999999999999</v>
      </c>
      <c r="P44" s="29">
        <f>'Totale Verbräuche Odyssee'!N32*1000</f>
        <v>1323</v>
      </c>
      <c r="Q44" s="29">
        <f>'Totale Verbräuche Odyssee'!O32*1000</f>
        <v>1299.5</v>
      </c>
      <c r="R44" s="29">
        <f>'Totale Verbräuche Odyssee'!P32*1000</f>
        <v>1273.6000000000001</v>
      </c>
      <c r="S44" s="29">
        <f>'Totale Verbräuche Odyssee'!Q32*1000</f>
        <v>1369.6999999999998</v>
      </c>
      <c r="T44" s="29">
        <f>'Totale Verbräuche Odyssee'!R32*1000</f>
        <v>1390</v>
      </c>
      <c r="U44" s="29">
        <f>'Totale Verbräuche Odyssee'!S32*1000</f>
        <v>1447.2</v>
      </c>
      <c r="V44" s="29">
        <f>'Totale Verbräuche Odyssee'!T32*1000</f>
        <v>1469.8</v>
      </c>
      <c r="W44" s="29">
        <f>'Totale Verbräuche Odyssee'!U32*1000</f>
        <v>1579</v>
      </c>
      <c r="X44" s="29">
        <f>'Totale Verbräuche Odyssee'!V32*1000</f>
        <v>1587.8000000000002</v>
      </c>
      <c r="Y44" s="29">
        <f>'Totale Verbräuche Odyssee'!W32*1000</f>
        <v>1701.8</v>
      </c>
      <c r="Z44" s="29">
        <f>'Totale Verbräuche Odyssee'!X32*1000</f>
        <v>1693.3</v>
      </c>
      <c r="AA44" s="29">
        <f>'Totale Verbräuche Odyssee'!Y32*1000</f>
        <v>1888.1</v>
      </c>
      <c r="AB44" s="29">
        <f>'Totale Verbräuche Odyssee'!Z32*1000</f>
        <v>1756.1</v>
      </c>
      <c r="AC44" s="29">
        <f>'Totale Verbräuche Odyssee'!AA32*1000</f>
        <v>1679</v>
      </c>
      <c r="AD44" s="29">
        <f>'Totale Verbräuche Odyssee'!AB32*1000</f>
        <v>1732.2</v>
      </c>
      <c r="AE44" s="29">
        <f>'Totale Verbräuche Odyssee'!AC32*1000</f>
        <v>1852.9</v>
      </c>
      <c r="AF44" s="29">
        <f>'Totale Verbräuche Odyssee'!AD32*1000</f>
        <v>1953.5</v>
      </c>
      <c r="AG44" s="29">
        <f>'Totale Verbräuche Odyssee'!AE32*1000</f>
        <v>1937.3</v>
      </c>
      <c r="AH44" t="e">
        <f>'Totale Verbräuche Odyssee'!AF32*1000</f>
        <v>#VALUE!</v>
      </c>
      <c r="BC44" s="31">
        <f t="shared" si="49"/>
        <v>4.7269104568988536E-2</v>
      </c>
      <c r="BD44" s="31">
        <f t="shared" si="50"/>
        <v>4.7953795711454431E-2</v>
      </c>
      <c r="BE44" s="31">
        <f t="shared" si="51"/>
        <v>4.8729415844888699E-2</v>
      </c>
      <c r="BF44" s="31">
        <f t="shared" si="52"/>
        <v>5.2448204958404299E-2</v>
      </c>
      <c r="BG44" s="31">
        <f t="shared" si="53"/>
        <v>5.8828036218827581E-2</v>
      </c>
      <c r="BH44" s="31">
        <f t="shared" si="54"/>
        <v>5.4864518599387353E-2</v>
      </c>
      <c r="BI44" s="31">
        <f t="shared" si="55"/>
        <v>5.5755940805455165E-2</v>
      </c>
      <c r="BJ44" s="31">
        <f t="shared" si="56"/>
        <v>5.6065486507919322E-2</v>
      </c>
      <c r="BK44" s="31">
        <f t="shared" si="57"/>
        <v>5.8848091095790589E-2</v>
      </c>
      <c r="BL44" s="31">
        <f t="shared" si="58"/>
        <v>6.161136215073517E-2</v>
      </c>
      <c r="BM44" s="31">
        <f t="shared" si="59"/>
        <v>6.1608584788826741E-2</v>
      </c>
    </row>
    <row r="45" spans="1:65" x14ac:dyDescent="0.25">
      <c r="A45" t="s">
        <v>190</v>
      </c>
      <c r="B45" t="s">
        <v>177</v>
      </c>
      <c r="C45" t="s">
        <v>171</v>
      </c>
      <c r="D45" t="s">
        <v>178</v>
      </c>
      <c r="E45" s="29">
        <f>'Totale Verbräuche Odyssee'!C33*1000</f>
        <v>896</v>
      </c>
      <c r="F45" s="29">
        <f>'Totale Verbräuche Odyssee'!D33*1000</f>
        <v>927</v>
      </c>
      <c r="G45" s="29">
        <f>'Totale Verbräuche Odyssee'!E33*1000</f>
        <v>950.9</v>
      </c>
      <c r="H45" s="29">
        <f>'Totale Verbräuche Odyssee'!F33*1000</f>
        <v>997.9</v>
      </c>
      <c r="I45" s="29">
        <f>'Totale Verbräuche Odyssee'!G33*1000</f>
        <v>998.6</v>
      </c>
      <c r="J45" s="29">
        <f>'Totale Verbräuche Odyssee'!H33*1000</f>
        <v>998.5</v>
      </c>
      <c r="K45" s="29">
        <f>'Totale Verbräuche Odyssee'!I33*1000</f>
        <v>1070.5999999999999</v>
      </c>
      <c r="L45" s="29">
        <f>'Totale Verbräuche Odyssee'!J33*1000</f>
        <v>1001.7</v>
      </c>
      <c r="M45" s="29">
        <f>'Totale Verbräuche Odyssee'!K33*1000</f>
        <v>947</v>
      </c>
      <c r="N45" s="29">
        <f>'Totale Verbräuche Odyssee'!L33*1000</f>
        <v>925.1</v>
      </c>
      <c r="O45" s="29">
        <f>'Totale Verbräuche Odyssee'!M33*1000</f>
        <v>852.6</v>
      </c>
      <c r="P45" s="29">
        <f>'Totale Verbräuche Odyssee'!N33*1000</f>
        <v>865.7</v>
      </c>
      <c r="Q45" s="29">
        <f>'Totale Verbräuche Odyssee'!O33*1000</f>
        <v>843.7</v>
      </c>
      <c r="R45" s="29">
        <f>'Totale Verbräuche Odyssee'!P33*1000</f>
        <v>872.3</v>
      </c>
      <c r="S45" s="29">
        <f>'Totale Verbräuche Odyssee'!Q33*1000</f>
        <v>878.19999999999993</v>
      </c>
      <c r="T45" s="29">
        <f>'Totale Verbräuche Odyssee'!R33*1000</f>
        <v>884.3</v>
      </c>
      <c r="U45" s="29">
        <f>'Totale Verbräuche Odyssee'!S33*1000</f>
        <v>866</v>
      </c>
      <c r="V45" s="29">
        <f>'Totale Verbräuche Odyssee'!T33*1000</f>
        <v>845.7</v>
      </c>
      <c r="W45" s="29">
        <f>'Totale Verbräuche Odyssee'!U33*1000</f>
        <v>835</v>
      </c>
      <c r="X45" s="29">
        <f>'Totale Verbräuche Odyssee'!V33*1000</f>
        <v>802.9</v>
      </c>
      <c r="Y45" s="29">
        <f>'Totale Verbräuche Odyssee'!W33*1000</f>
        <v>848.8</v>
      </c>
      <c r="Z45" s="29">
        <f>'Totale Verbräuche Odyssee'!X33*1000</f>
        <v>916.1</v>
      </c>
      <c r="AA45" s="29">
        <f>'Totale Verbräuche Odyssee'!Y33*1000</f>
        <v>922.3</v>
      </c>
      <c r="AB45" s="29">
        <f>'Totale Verbräuche Odyssee'!Z33*1000</f>
        <v>914.3</v>
      </c>
      <c r="AC45" s="29">
        <f>'Totale Verbräuche Odyssee'!AA33*1000</f>
        <v>784.1</v>
      </c>
      <c r="AD45" s="29">
        <f>'Totale Verbräuche Odyssee'!AB33*1000</f>
        <v>837.8</v>
      </c>
      <c r="AE45" s="29">
        <f>'Totale Verbräuche Odyssee'!AC33*1000</f>
        <v>819.9</v>
      </c>
      <c r="AF45" s="29">
        <f>'Totale Verbräuche Odyssee'!AD33*1000</f>
        <v>842.19999999999993</v>
      </c>
      <c r="AG45" s="29">
        <f>'Totale Verbräuche Odyssee'!AE33*1000</f>
        <v>837.2</v>
      </c>
      <c r="AH45" t="e">
        <f>'Totale Verbräuche Odyssee'!AF33*1000</f>
        <v>#VALUE!</v>
      </c>
      <c r="BC45" s="31">
        <f t="shared" si="49"/>
        <v>2.4996644911403059E-2</v>
      </c>
      <c r="BD45" s="31">
        <f t="shared" si="50"/>
        <v>2.4248710528231989E-2</v>
      </c>
      <c r="BE45" s="31">
        <f t="shared" si="51"/>
        <v>2.4304576430333485E-2</v>
      </c>
      <c r="BF45" s="31">
        <f t="shared" si="52"/>
        <v>2.8375243939286705E-2</v>
      </c>
      <c r="BG45" s="31">
        <f t="shared" si="53"/>
        <v>2.8736347547600592E-2</v>
      </c>
      <c r="BH45" s="31">
        <f t="shared" si="54"/>
        <v>2.8564790931848903E-2</v>
      </c>
      <c r="BI45" s="31">
        <f t="shared" si="55"/>
        <v>2.6038256810933531E-2</v>
      </c>
      <c r="BJ45" s="31">
        <f t="shared" si="56"/>
        <v>2.7116767461225495E-2</v>
      </c>
      <c r="BK45" s="31">
        <f t="shared" si="57"/>
        <v>2.6040018289944789E-2</v>
      </c>
      <c r="BL45" s="31">
        <f t="shared" si="58"/>
        <v>2.6562113746275484E-2</v>
      </c>
      <c r="BM45" s="31">
        <f t="shared" si="59"/>
        <v>2.6624016510197572E-2</v>
      </c>
    </row>
    <row r="46" spans="1:65" x14ac:dyDescent="0.25">
      <c r="A46" t="s">
        <v>190</v>
      </c>
      <c r="B46" t="s">
        <v>179</v>
      </c>
      <c r="C46" t="s">
        <v>171</v>
      </c>
      <c r="D46" t="s">
        <v>180</v>
      </c>
      <c r="E46" s="29">
        <f>'Totale Verbräuche Odyssee'!C34*1000</f>
        <v>3520.1</v>
      </c>
      <c r="F46" s="29">
        <f>'Totale Verbräuche Odyssee'!D34*1000</f>
        <v>3729.2000000000003</v>
      </c>
      <c r="G46" s="29">
        <f>'Totale Verbräuche Odyssee'!E34*1000</f>
        <v>3645.1</v>
      </c>
      <c r="H46" s="29">
        <f>'Totale Verbräuche Odyssee'!F34*1000</f>
        <v>3844.9</v>
      </c>
      <c r="I46" s="29">
        <f>'Totale Verbräuche Odyssee'!G34*1000</f>
        <v>3563.8</v>
      </c>
      <c r="J46" s="29">
        <f>'Totale Verbräuche Odyssee'!H34*1000</f>
        <v>3506.9</v>
      </c>
      <c r="K46" s="29">
        <f>'Totale Verbräuche Odyssee'!I34*1000</f>
        <v>3897.2000000000003</v>
      </c>
      <c r="L46" s="29">
        <f>'Totale Verbräuche Odyssee'!J34*1000</f>
        <v>3727</v>
      </c>
      <c r="M46" s="29">
        <f>'Totale Verbräuche Odyssee'!K34*1000</f>
        <v>3640.8</v>
      </c>
      <c r="N46" s="29">
        <f>'Totale Verbräuche Odyssee'!L34*1000</f>
        <v>3587.4</v>
      </c>
      <c r="O46" s="29">
        <f>'Totale Verbräuche Odyssee'!M34*1000</f>
        <v>3515.2999999999997</v>
      </c>
      <c r="P46" s="29">
        <f>'Totale Verbräuche Odyssee'!N34*1000</f>
        <v>3686.9</v>
      </c>
      <c r="Q46" s="29">
        <f>'Totale Verbräuche Odyssee'!O34*1000</f>
        <v>3600.4</v>
      </c>
      <c r="R46" s="29">
        <f>'Totale Verbräuche Odyssee'!P34*1000</f>
        <v>3817.4</v>
      </c>
      <c r="S46" s="29">
        <f>'Totale Verbräuche Odyssee'!Q34*1000</f>
        <v>3825.4</v>
      </c>
      <c r="T46" s="29">
        <f>'Totale Verbräuche Odyssee'!R34*1000</f>
        <v>3846</v>
      </c>
      <c r="U46" s="29">
        <f>'Totale Verbräuche Odyssee'!S34*1000</f>
        <v>3845.2999999999997</v>
      </c>
      <c r="V46" s="29">
        <f>'Totale Verbräuche Odyssee'!T34*1000</f>
        <v>3766.6</v>
      </c>
      <c r="W46" s="29">
        <f>'Totale Verbräuche Odyssee'!U34*1000</f>
        <v>3702.5</v>
      </c>
      <c r="X46" s="29">
        <f>'Totale Verbräuche Odyssee'!V34*1000</f>
        <v>3670.3</v>
      </c>
      <c r="Y46" s="29">
        <f>'Totale Verbräuche Odyssee'!W34*1000</f>
        <v>3950</v>
      </c>
      <c r="Z46" s="29">
        <f>'Totale Verbräuche Odyssee'!X34*1000</f>
        <v>3357.9</v>
      </c>
      <c r="AA46" s="29">
        <f>'Totale Verbräuche Odyssee'!Y34*1000</f>
        <v>3362.1</v>
      </c>
      <c r="AB46" s="29">
        <f>'Totale Verbräuche Odyssee'!Z34*1000</f>
        <v>3351.4</v>
      </c>
      <c r="AC46" s="29">
        <f>'Totale Verbräuche Odyssee'!AA34*1000</f>
        <v>3128.6</v>
      </c>
      <c r="AD46" s="29">
        <f>'Totale Verbräuche Odyssee'!AB34*1000</f>
        <v>3332</v>
      </c>
      <c r="AE46" s="29">
        <f>'Totale Verbräuche Odyssee'!AC34*1000</f>
        <v>3427.2</v>
      </c>
      <c r="AF46" s="29">
        <f>'Totale Verbräuche Odyssee'!AD34*1000</f>
        <v>3515</v>
      </c>
      <c r="AG46" s="29">
        <f>'Totale Verbräuche Odyssee'!AE34*1000</f>
        <v>3449.1</v>
      </c>
      <c r="AH46" t="e">
        <f>'Totale Verbräuche Odyssee'!AF34*1000</f>
        <v>#VALUE!</v>
      </c>
      <c r="BC46" s="31">
        <f t="shared" si="49"/>
        <v>0.1108384165083471</v>
      </c>
      <c r="BD46" s="31">
        <f t="shared" si="50"/>
        <v>0.11084822798825493</v>
      </c>
      <c r="BE46" s="31">
        <f t="shared" si="51"/>
        <v>0.11310447325614664</v>
      </c>
      <c r="BF46" s="31">
        <f t="shared" si="52"/>
        <v>0.10400745729039497</v>
      </c>
      <c r="BG46" s="31">
        <f t="shared" si="53"/>
        <v>0.10475384808607607</v>
      </c>
      <c r="BH46" s="31">
        <f t="shared" si="54"/>
        <v>0.10470528308979374</v>
      </c>
      <c r="BI46" s="31">
        <f t="shared" si="55"/>
        <v>0.10389400619651401</v>
      </c>
      <c r="BJ46" s="31">
        <f t="shared" si="56"/>
        <v>0.10784563043781732</v>
      </c>
      <c r="BK46" s="31">
        <f t="shared" si="57"/>
        <v>0.10884784813184387</v>
      </c>
      <c r="BL46" s="31">
        <f t="shared" si="58"/>
        <v>0.11085945122080068</v>
      </c>
      <c r="BM46" s="31">
        <f t="shared" si="59"/>
        <v>0.10968573261505307</v>
      </c>
    </row>
    <row r="47" spans="1:65" x14ac:dyDescent="0.25">
      <c r="A47" t="s">
        <v>190</v>
      </c>
      <c r="B47" t="s">
        <v>181</v>
      </c>
      <c r="C47" t="s">
        <v>171</v>
      </c>
      <c r="D47" t="s">
        <v>182</v>
      </c>
      <c r="E47" s="29">
        <f>'Totale Verbräuche Odyssee'!C35*1000</f>
        <v>1814.3</v>
      </c>
      <c r="F47" s="29">
        <f>'Totale Verbräuche Odyssee'!D35*1000</f>
        <v>1936.1</v>
      </c>
      <c r="G47" s="29">
        <f>'Totale Verbräuche Odyssee'!E35*1000</f>
        <v>1860</v>
      </c>
      <c r="H47" s="29">
        <f>'Totale Verbräuche Odyssee'!F35*1000</f>
        <v>2011.0000000000002</v>
      </c>
      <c r="I47" s="29">
        <f>'Totale Verbräuche Odyssee'!G35*1000</f>
        <v>1957.4</v>
      </c>
      <c r="J47" s="29">
        <f>'Totale Verbräuche Odyssee'!H35*1000</f>
        <v>1944.1999999999998</v>
      </c>
      <c r="K47" s="29">
        <f>'Totale Verbräuche Odyssee'!I35*1000</f>
        <v>2152.6999999999998</v>
      </c>
      <c r="L47" s="29">
        <f>'Totale Verbräuche Odyssee'!J35*1000</f>
        <v>2024.2</v>
      </c>
      <c r="M47" s="29">
        <f>'Totale Verbräuche Odyssee'!K35*1000</f>
        <v>1964.3999999999999</v>
      </c>
      <c r="N47" s="29">
        <f>'Totale Verbräuche Odyssee'!L35*1000</f>
        <v>1922.6000000000001</v>
      </c>
      <c r="O47" s="29">
        <f>'Totale Verbräuche Odyssee'!M35*1000</f>
        <v>1896.5</v>
      </c>
      <c r="P47" s="29">
        <f>'Totale Verbräuche Odyssee'!N35*1000</f>
        <v>1955.4</v>
      </c>
      <c r="Q47" s="29">
        <f>'Totale Verbräuche Odyssee'!O35*1000</f>
        <v>1932.7</v>
      </c>
      <c r="R47" s="29">
        <f>'Totale Verbräuche Odyssee'!P35*1000</f>
        <v>2028.8</v>
      </c>
      <c r="S47" s="29">
        <f>'Totale Verbräuche Odyssee'!Q35*1000</f>
        <v>2085.1999999999998</v>
      </c>
      <c r="T47" s="29">
        <f>'Totale Verbräuche Odyssee'!R35*1000</f>
        <v>2137.1000000000004</v>
      </c>
      <c r="U47" s="29">
        <f>'Totale Verbräuche Odyssee'!S35*1000</f>
        <v>2112</v>
      </c>
      <c r="V47" s="29">
        <f>'Totale Verbräuche Odyssee'!T35*1000</f>
        <v>2043.1</v>
      </c>
      <c r="W47" s="29">
        <f>'Totale Verbräuche Odyssee'!U35*1000</f>
        <v>2086.6999999999998</v>
      </c>
      <c r="X47" s="29">
        <f>'Totale Verbräuche Odyssee'!V35*1000</f>
        <v>2242.3000000000002</v>
      </c>
      <c r="Y47" s="29">
        <f>'Totale Verbräuche Odyssee'!W35*1000</f>
        <v>2423.6</v>
      </c>
      <c r="Z47" s="29">
        <f>'Totale Verbräuche Odyssee'!X35*1000</f>
        <v>2531</v>
      </c>
      <c r="AA47" s="29">
        <f>'Totale Verbräuche Odyssee'!Y35*1000</f>
        <v>2542</v>
      </c>
      <c r="AB47" s="29">
        <f>'Totale Verbräuche Odyssee'!Z35*1000</f>
        <v>2501.6999999999998</v>
      </c>
      <c r="AC47" s="29">
        <f>'Totale Verbräuche Odyssee'!AA35*1000</f>
        <v>2326.6</v>
      </c>
      <c r="AD47" s="29">
        <f>'Totale Verbräuche Odyssee'!AB35*1000</f>
        <v>2532.7000000000003</v>
      </c>
      <c r="AE47" s="29">
        <f>'Totale Verbräuche Odyssee'!AC35*1000</f>
        <v>2557.7999999999997</v>
      </c>
      <c r="AF47" s="29">
        <f>'Totale Verbräuche Odyssee'!AD35*1000</f>
        <v>2574.3000000000002</v>
      </c>
      <c r="AG47" s="29">
        <f>'Totale Verbräuche Odyssee'!AE35*1000</f>
        <v>2510.6000000000004</v>
      </c>
      <c r="AH47" t="e">
        <f>'Totale Verbräuche Odyssee'!AF35*1000</f>
        <v>#VALUE!</v>
      </c>
      <c r="BC47" s="31">
        <f t="shared" si="49"/>
        <v>6.2467663397155399E-2</v>
      </c>
      <c r="BD47" s="31">
        <f t="shared" si="50"/>
        <v>6.7720617284163162E-2</v>
      </c>
      <c r="BE47" s="31">
        <f t="shared" si="51"/>
        <v>6.9397468704708101E-2</v>
      </c>
      <c r="BF47" s="31">
        <f t="shared" si="52"/>
        <v>7.8395090503585479E-2</v>
      </c>
      <c r="BG47" s="31">
        <f t="shared" si="53"/>
        <v>7.9201773247317267E-2</v>
      </c>
      <c r="BH47" s="31">
        <f t="shared" si="54"/>
        <v>7.8158741632075243E-2</v>
      </c>
      <c r="BI47" s="31">
        <f t="shared" si="55"/>
        <v>7.7261329290036915E-2</v>
      </c>
      <c r="BJ47" s="31">
        <f t="shared" si="56"/>
        <v>8.1974978454339723E-2</v>
      </c>
      <c r="BK47" s="31">
        <f t="shared" si="57"/>
        <v>8.1235710186633461E-2</v>
      </c>
      <c r="BL47" s="31">
        <f t="shared" si="58"/>
        <v>8.1190749723387551E-2</v>
      </c>
      <c r="BM47" s="31">
        <f t="shared" si="59"/>
        <v>7.9840248268635963E-2</v>
      </c>
    </row>
    <row r="48" spans="1:65" x14ac:dyDescent="0.25">
      <c r="A48" t="s">
        <v>190</v>
      </c>
      <c r="B48" t="s">
        <v>183</v>
      </c>
      <c r="C48" t="s">
        <v>2</v>
      </c>
      <c r="D48" t="s">
        <v>184</v>
      </c>
      <c r="E48" s="29">
        <f>E49-SUM(E41:E47)</f>
        <v>3742.9419999999991</v>
      </c>
      <c r="F48" s="29">
        <f t="shared" ref="F48" si="60">F49-SUM(F41:F47)</f>
        <v>3774.4889999999978</v>
      </c>
      <c r="G48" s="29">
        <f t="shared" ref="G48" si="61">G49-SUM(G41:G47)</f>
        <v>3930.8619999999974</v>
      </c>
      <c r="H48" s="29">
        <f t="shared" ref="H48" si="62">H49-SUM(H41:H47)</f>
        <v>4248.9209999999985</v>
      </c>
      <c r="I48" s="29">
        <f t="shared" ref="I48" si="63">I49-SUM(I41:I47)</f>
        <v>4246.3729999999996</v>
      </c>
      <c r="J48" s="29">
        <f t="shared" ref="J48" si="64">J49-SUM(J41:J47)</f>
        <v>4340.5399999999972</v>
      </c>
      <c r="K48" s="29">
        <f t="shared" ref="K48" si="65">K49-SUM(K41:K47)</f>
        <v>4585.8299999999981</v>
      </c>
      <c r="L48" s="29">
        <f t="shared" ref="L48" si="66">L49-SUM(L41:L47)</f>
        <v>4512.2429999999986</v>
      </c>
      <c r="M48" s="29">
        <f t="shared" ref="M48" si="67">M49-SUM(M41:M47)</f>
        <v>4334.4609999999957</v>
      </c>
      <c r="N48" s="29">
        <f t="shared" ref="N48" si="68">N49-SUM(N41:N47)</f>
        <v>4352.7189999999973</v>
      </c>
      <c r="O48" s="29">
        <f t="shared" ref="O48" si="69">O49-SUM(O41:O47)</f>
        <v>4283.0560000000005</v>
      </c>
      <c r="P48" s="29">
        <f t="shared" ref="P48" si="70">P49-SUM(P41:P47)</f>
        <v>4394.4879999999976</v>
      </c>
      <c r="Q48" s="29">
        <f t="shared" ref="Q48" si="71">Q49-SUM(Q41:Q47)</f>
        <v>4613.6539999999986</v>
      </c>
      <c r="R48" s="29">
        <f t="shared" ref="R48" si="72">R49-SUM(R41:R47)</f>
        <v>4534.9090000000033</v>
      </c>
      <c r="S48" s="29">
        <f t="shared" ref="S48" si="73">S49-SUM(S41:S47)</f>
        <v>4537.9159999999974</v>
      </c>
      <c r="T48" s="29">
        <f t="shared" ref="T48" si="74">T49-SUM(T41:T47)</f>
        <v>4492.8659999999945</v>
      </c>
      <c r="U48" s="29">
        <f t="shared" ref="U48" si="75">U49-SUM(U41:U47)</f>
        <v>4502.5219999999936</v>
      </c>
      <c r="V48" s="29">
        <f t="shared" ref="V48" si="76">V49-SUM(V41:V47)</f>
        <v>4295.1670000000049</v>
      </c>
      <c r="W48" s="29">
        <f t="shared" ref="W48" si="77">W49-SUM(W41:W47)</f>
        <v>4440.4559999999983</v>
      </c>
      <c r="X48" s="29">
        <f t="shared" ref="X48" si="78">X49-SUM(X41:X47)</f>
        <v>4342.226999999999</v>
      </c>
      <c r="Y48" s="29">
        <f t="shared" ref="Y48" si="79">Y49-SUM(Y41:Y47)</f>
        <v>4689.1760000000031</v>
      </c>
      <c r="Z48" s="29">
        <f t="shared" ref="Z48" si="80">Z49-SUM(Z41:Z47)</f>
        <v>3729.8710000000028</v>
      </c>
      <c r="AA48" s="29">
        <f t="shared" ref="AA48" si="81">AA49-SUM(AA41:AA47)</f>
        <v>3863.3459999999977</v>
      </c>
      <c r="AB48" s="29">
        <f t="shared" ref="AB48" si="82">AB49-SUM(AB41:AB47)</f>
        <v>4243.9509999999973</v>
      </c>
      <c r="AC48" s="29">
        <f t="shared" ref="AC48" si="83">AC49-SUM(AC41:AC47)</f>
        <v>4224.6680000000051</v>
      </c>
      <c r="AD48" s="29">
        <f t="shared" ref="AD48" si="84">AD49-SUM(AD41:AD47)</f>
        <v>4010.9250000000029</v>
      </c>
      <c r="AE48" s="29">
        <f t="shared" ref="AE48" si="85">AE49-SUM(AE41:AE47)</f>
        <v>4103.4369999999944</v>
      </c>
      <c r="AF48" s="29">
        <f t="shared" ref="AF48" si="86">AF49-SUM(AF41:AF47)</f>
        <v>4350.0629999999983</v>
      </c>
      <c r="AG48" s="29">
        <f t="shared" ref="AG48" si="87">AG49-SUM(AG41:AG47)</f>
        <v>4549.4700000000012</v>
      </c>
      <c r="AH48" s="29" t="e">
        <f t="shared" ref="AH48" si="88">AH49-SUM(AH41:AH47)</f>
        <v>#VALUE!</v>
      </c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C48" s="31">
        <f t="shared" ref="BC48" si="89">W48/$W$49</f>
        <v>0.13292994236731634</v>
      </c>
      <c r="BD48" s="31">
        <f t="shared" ref="BD48" si="90">X48/$X$49</f>
        <v>0.13114136949915706</v>
      </c>
      <c r="BE48" s="31">
        <f t="shared" ref="BE48" si="91">Y48/$Y$49</f>
        <v>0.13427007126211774</v>
      </c>
      <c r="BF48" s="31">
        <f t="shared" ref="BF48" si="92">Z48/$Z$49</f>
        <v>0.11552887183393878</v>
      </c>
      <c r="BG48" s="31">
        <f t="shared" ref="BG48" si="93">AA48/$AA$49</f>
        <v>0.12037130364592052</v>
      </c>
      <c r="BH48" s="31">
        <f t="shared" ref="BH48" si="94">AB48/$AB$49</f>
        <v>0.13259058628460135</v>
      </c>
      <c r="BI48" s="31">
        <f t="shared" ref="BI48" si="95">AC48/$AC$49</f>
        <v>0.14029204224580163</v>
      </c>
      <c r="BJ48" s="31">
        <f t="shared" ref="BJ48" si="96">AD48/$AD$49</f>
        <v>0.12982014863859626</v>
      </c>
      <c r="BK48" s="31">
        <f t="shared" ref="BK48" si="97">AE48/$AE$49</f>
        <v>0.13032513054230521</v>
      </c>
      <c r="BL48" s="31">
        <f t="shared" ref="BL48" si="98">AF48/$AF$49</f>
        <v>0.13719647139570687</v>
      </c>
      <c r="BM48" s="31">
        <f t="shared" ref="BM48" si="99">AG48/$AG$49</f>
        <v>0.14467888723441061</v>
      </c>
    </row>
    <row r="49" spans="1:52" x14ac:dyDescent="0.25">
      <c r="A49" t="s">
        <v>190</v>
      </c>
      <c r="B49" t="s">
        <v>185</v>
      </c>
      <c r="C49" t="s">
        <v>2</v>
      </c>
      <c r="D49" t="s">
        <v>186</v>
      </c>
      <c r="E49" s="29">
        <f>'Energieverbrauch_GHD+A(Landw+F)'!C23</f>
        <v>31812.330999999998</v>
      </c>
      <c r="F49" s="29">
        <f>'Energieverbrauch_GHD+A(Landw+F)'!D23</f>
        <v>32882.199000000001</v>
      </c>
      <c r="G49" s="29">
        <f>'Energieverbrauch_GHD+A(Landw+F)'!E23</f>
        <v>32612.166999999998</v>
      </c>
      <c r="H49" s="29">
        <f>'Energieverbrauch_GHD+A(Landw+F)'!F23</f>
        <v>32763.297999999999</v>
      </c>
      <c r="I49" s="29">
        <f>'Energieverbrauch_GHD+A(Landw+F)'!G23</f>
        <v>31981.064999999999</v>
      </c>
      <c r="J49" s="29">
        <f>'Energieverbrauch_GHD+A(Landw+F)'!H23</f>
        <v>32363.734</v>
      </c>
      <c r="K49" s="29">
        <f>'Energieverbrauch_GHD+A(Landw+F)'!I23</f>
        <v>34818.338000000003</v>
      </c>
      <c r="L49" s="29">
        <f>'Energieverbrauch_GHD+A(Landw+F)'!J23</f>
        <v>33677.612000000001</v>
      </c>
      <c r="M49" s="29">
        <f>'Energieverbrauch_GHD+A(Landw+F)'!K23</f>
        <v>33300.898000000001</v>
      </c>
      <c r="N49" s="29">
        <f>'Energieverbrauch_GHD+A(Landw+F)'!L23</f>
        <v>33068.04</v>
      </c>
      <c r="O49" s="29">
        <f>'Energieverbrauch_GHD+A(Landw+F)'!M23</f>
        <v>32662.195</v>
      </c>
      <c r="P49" s="29">
        <f>'Energieverbrauch_GHD+A(Landw+F)'!N23</f>
        <v>33132.508000000002</v>
      </c>
      <c r="Q49" s="29">
        <f>'Energieverbrauch_GHD+A(Landw+F)'!O23</f>
        <v>33195.883999999998</v>
      </c>
      <c r="R49" s="29">
        <f>'Energieverbrauch_GHD+A(Landw+F)'!P23</f>
        <v>33643.993999999999</v>
      </c>
      <c r="S49" s="29">
        <f>'Energieverbrauch_GHD+A(Landw+F)'!Q23</f>
        <v>33349.767</v>
      </c>
      <c r="T49" s="29">
        <f>'Energieverbrauch_GHD+A(Landw+F)'!R23</f>
        <v>33314.917999999998</v>
      </c>
      <c r="U49" s="29">
        <f>'Energieverbrauch_GHD+A(Landw+F)'!S23</f>
        <v>34082.454999999994</v>
      </c>
      <c r="V49" s="29">
        <f>'Energieverbrauch_GHD+A(Landw+F)'!T23</f>
        <v>33168.644</v>
      </c>
      <c r="W49" s="29">
        <f>'Energieverbrauch_GHD+A(Landw+F)'!U23</f>
        <v>33404.483</v>
      </c>
      <c r="X49" s="29">
        <f>'Energieverbrauch_GHD+A(Landw+F)'!V23</f>
        <v>33111.038999999997</v>
      </c>
      <c r="Y49" s="29">
        <f>'Energieverbrauch_GHD+A(Landw+F)'!W23</f>
        <v>34923.464</v>
      </c>
      <c r="Z49" s="29">
        <f>'Energieverbrauch_GHD+A(Landw+F)'!X23</f>
        <v>32285.184999999998</v>
      </c>
      <c r="AA49" s="29">
        <f>'Energieverbrauch_GHD+A(Landw+F)'!Y23</f>
        <v>32095.240999999998</v>
      </c>
      <c r="AB49" s="29">
        <f>'Energieverbrauch_GHD+A(Landw+F)'!Z23</f>
        <v>32007.935999999998</v>
      </c>
      <c r="AC49" s="29">
        <f>'Energieverbrauch_GHD+A(Landw+F)'!AA23</f>
        <v>30113.383000000002</v>
      </c>
      <c r="AD49" s="29">
        <f>'Energieverbrauch_GHD+A(Landw+F)'!AB23</f>
        <v>30896.013000000003</v>
      </c>
      <c r="AE49" s="29">
        <f>'Energieverbrauch_GHD+A(Landw+F)'!AC23</f>
        <v>31486.152999999998</v>
      </c>
      <c r="AF49" s="29">
        <f>'Energieverbrauch_GHD+A(Landw+F)'!AD23</f>
        <v>31706.813999999998</v>
      </c>
      <c r="AG49" s="29">
        <f>'Energieverbrauch_GHD+A(Landw+F)'!AE23</f>
        <v>31445.292999999998</v>
      </c>
      <c r="AH49" s="29" t="e">
        <f>'Energieverbrauch_GHD+A(Landw+F)'!AF23</f>
        <v>#VALUE!</v>
      </c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ht="15" customHeight="1" x14ac:dyDescent="0.25">
      <c r="A50" t="s">
        <v>191</v>
      </c>
      <c r="B50" t="s">
        <v>168</v>
      </c>
      <c r="C50" t="s">
        <v>2</v>
      </c>
      <c r="D50" t="s">
        <v>169</v>
      </c>
    </row>
    <row r="51" spans="1:52" ht="15" customHeight="1" x14ac:dyDescent="0.25">
      <c r="A51" t="s">
        <v>191</v>
      </c>
      <c r="B51" t="s">
        <v>170</v>
      </c>
      <c r="C51" t="s">
        <v>171</v>
      </c>
      <c r="D51" t="s">
        <v>172</v>
      </c>
    </row>
    <row r="52" spans="1:52" ht="15" customHeight="1" x14ac:dyDescent="0.25">
      <c r="A52" t="s">
        <v>191</v>
      </c>
      <c r="B52" t="s">
        <v>173</v>
      </c>
      <c r="C52" t="s">
        <v>171</v>
      </c>
      <c r="D52" t="s">
        <v>174</v>
      </c>
    </row>
    <row r="53" spans="1:52" ht="15" customHeight="1" x14ac:dyDescent="0.25">
      <c r="A53" t="s">
        <v>191</v>
      </c>
      <c r="B53" t="s">
        <v>175</v>
      </c>
      <c r="C53" t="s">
        <v>171</v>
      </c>
      <c r="D53" t="s">
        <v>176</v>
      </c>
    </row>
    <row r="54" spans="1:52" ht="15" customHeight="1" x14ac:dyDescent="0.25">
      <c r="A54" t="s">
        <v>191</v>
      </c>
      <c r="B54" t="s">
        <v>177</v>
      </c>
      <c r="C54" t="s">
        <v>171</v>
      </c>
      <c r="D54" t="s">
        <v>178</v>
      </c>
    </row>
    <row r="55" spans="1:52" ht="15" customHeight="1" x14ac:dyDescent="0.25">
      <c r="A55" t="s">
        <v>191</v>
      </c>
      <c r="B55" t="s">
        <v>179</v>
      </c>
      <c r="C55" t="s">
        <v>171</v>
      </c>
      <c r="D55" t="s">
        <v>180</v>
      </c>
    </row>
    <row r="56" spans="1:52" ht="15" customHeight="1" x14ac:dyDescent="0.25">
      <c r="A56" t="s">
        <v>191</v>
      </c>
      <c r="B56" t="s">
        <v>181</v>
      </c>
      <c r="C56" t="s">
        <v>171</v>
      </c>
      <c r="D56" t="s">
        <v>182</v>
      </c>
    </row>
    <row r="57" spans="1:52" ht="15" customHeight="1" x14ac:dyDescent="0.25">
      <c r="A57" t="s">
        <v>191</v>
      </c>
      <c r="B57" t="s">
        <v>183</v>
      </c>
      <c r="C57" t="s">
        <v>2</v>
      </c>
      <c r="D57" t="s">
        <v>184</v>
      </c>
    </row>
    <row r="58" spans="1:52" ht="15" customHeight="1" x14ac:dyDescent="0.25">
      <c r="A58" t="s">
        <v>191</v>
      </c>
      <c r="B58" t="s">
        <v>185</v>
      </c>
      <c r="C58" t="s">
        <v>2</v>
      </c>
      <c r="D58" t="s">
        <v>186</v>
      </c>
    </row>
    <row r="59" spans="1:52" ht="15" customHeight="1" x14ac:dyDescent="0.25">
      <c r="A59" t="s">
        <v>192</v>
      </c>
      <c r="B59" t="s">
        <v>168</v>
      </c>
      <c r="C59" t="s">
        <v>2</v>
      </c>
      <c r="D59" t="s">
        <v>169</v>
      </c>
    </row>
    <row r="60" spans="1:52" ht="15" customHeight="1" x14ac:dyDescent="0.25">
      <c r="A60" t="s">
        <v>192</v>
      </c>
      <c r="B60" t="s">
        <v>170</v>
      </c>
      <c r="C60" t="s">
        <v>171</v>
      </c>
      <c r="D60" t="s">
        <v>172</v>
      </c>
    </row>
    <row r="61" spans="1:52" ht="15" customHeight="1" x14ac:dyDescent="0.25">
      <c r="A61" t="s">
        <v>192</v>
      </c>
      <c r="B61" t="s">
        <v>173</v>
      </c>
      <c r="C61" t="s">
        <v>171</v>
      </c>
      <c r="D61" t="s">
        <v>174</v>
      </c>
    </row>
    <row r="62" spans="1:52" ht="15" customHeight="1" x14ac:dyDescent="0.25">
      <c r="A62" t="s">
        <v>192</v>
      </c>
      <c r="B62" t="s">
        <v>175</v>
      </c>
      <c r="C62" t="s">
        <v>171</v>
      </c>
      <c r="D62" t="s">
        <v>176</v>
      </c>
    </row>
    <row r="63" spans="1:52" ht="15" customHeight="1" x14ac:dyDescent="0.25">
      <c r="A63" t="s">
        <v>192</v>
      </c>
      <c r="B63" t="s">
        <v>177</v>
      </c>
      <c r="C63" t="s">
        <v>171</v>
      </c>
      <c r="D63" t="s">
        <v>178</v>
      </c>
    </row>
    <row r="64" spans="1:52" ht="15" customHeight="1" x14ac:dyDescent="0.25">
      <c r="A64" t="s">
        <v>192</v>
      </c>
      <c r="B64" t="s">
        <v>179</v>
      </c>
      <c r="C64" t="s">
        <v>171</v>
      </c>
      <c r="D64" t="s">
        <v>180</v>
      </c>
    </row>
    <row r="65" spans="1:65" ht="15" customHeight="1" x14ac:dyDescent="0.25">
      <c r="A65" t="s">
        <v>192</v>
      </c>
      <c r="B65" t="s">
        <v>181</v>
      </c>
      <c r="C65" t="s">
        <v>171</v>
      </c>
      <c r="D65" t="s">
        <v>182</v>
      </c>
    </row>
    <row r="66" spans="1:65" ht="15" customHeight="1" x14ac:dyDescent="0.25">
      <c r="A66" t="s">
        <v>192</v>
      </c>
      <c r="B66" t="s">
        <v>183</v>
      </c>
      <c r="C66" t="s">
        <v>2</v>
      </c>
      <c r="D66" t="s">
        <v>184</v>
      </c>
    </row>
    <row r="67" spans="1:65" ht="15" customHeight="1" x14ac:dyDescent="0.25">
      <c r="A67" t="s">
        <v>192</v>
      </c>
      <c r="B67" t="s">
        <v>185</v>
      </c>
      <c r="C67" t="s">
        <v>2</v>
      </c>
      <c r="D67" t="s">
        <v>186</v>
      </c>
    </row>
    <row r="68" spans="1:65" ht="15" customHeight="1" x14ac:dyDescent="0.25">
      <c r="A68" t="s">
        <v>193</v>
      </c>
      <c r="B68" t="s">
        <v>168</v>
      </c>
      <c r="C68" t="s">
        <v>2</v>
      </c>
      <c r="D68" t="s">
        <v>169</v>
      </c>
    </row>
    <row r="69" spans="1:65" ht="15" customHeight="1" x14ac:dyDescent="0.25">
      <c r="A69" t="s">
        <v>193</v>
      </c>
      <c r="B69" t="s">
        <v>170</v>
      </c>
      <c r="C69" t="s">
        <v>171</v>
      </c>
      <c r="D69" t="s">
        <v>172</v>
      </c>
    </row>
    <row r="70" spans="1:65" ht="15" customHeight="1" x14ac:dyDescent="0.25">
      <c r="A70" t="s">
        <v>193</v>
      </c>
      <c r="B70" t="s">
        <v>173</v>
      </c>
      <c r="C70" t="s">
        <v>171</v>
      </c>
      <c r="D70" t="s">
        <v>174</v>
      </c>
    </row>
    <row r="71" spans="1:65" ht="15" customHeight="1" x14ac:dyDescent="0.25">
      <c r="A71" t="s">
        <v>193</v>
      </c>
      <c r="B71" t="s">
        <v>175</v>
      </c>
      <c r="C71" t="s">
        <v>171</v>
      </c>
      <c r="D71" t="s">
        <v>176</v>
      </c>
    </row>
    <row r="72" spans="1:65" ht="15" customHeight="1" x14ac:dyDescent="0.25">
      <c r="A72" t="s">
        <v>193</v>
      </c>
      <c r="B72" t="s">
        <v>177</v>
      </c>
      <c r="C72" t="s">
        <v>171</v>
      </c>
      <c r="D72" t="s">
        <v>178</v>
      </c>
    </row>
    <row r="73" spans="1:65" ht="15" customHeight="1" x14ac:dyDescent="0.25">
      <c r="A73" t="s">
        <v>193</v>
      </c>
      <c r="B73" t="s">
        <v>179</v>
      </c>
      <c r="C73" t="s">
        <v>171</v>
      </c>
      <c r="D73" t="s">
        <v>180</v>
      </c>
    </row>
    <row r="74" spans="1:65" ht="15" customHeight="1" x14ac:dyDescent="0.25">
      <c r="A74" t="s">
        <v>193</v>
      </c>
      <c r="B74" t="s">
        <v>181</v>
      </c>
      <c r="C74" t="s">
        <v>171</v>
      </c>
      <c r="D74" t="s">
        <v>182</v>
      </c>
    </row>
    <row r="75" spans="1:65" ht="15" customHeight="1" x14ac:dyDescent="0.25">
      <c r="A75" t="s">
        <v>193</v>
      </c>
      <c r="B75" t="s">
        <v>183</v>
      </c>
      <c r="C75" t="s">
        <v>2</v>
      </c>
      <c r="D75" t="s">
        <v>184</v>
      </c>
    </row>
    <row r="76" spans="1:65" ht="15" customHeight="1" x14ac:dyDescent="0.25">
      <c r="A76" t="s">
        <v>193</v>
      </c>
      <c r="B76" t="s">
        <v>185</v>
      </c>
      <c r="C76" t="s">
        <v>2</v>
      </c>
      <c r="D76" t="s">
        <v>186</v>
      </c>
    </row>
    <row r="77" spans="1:65" x14ac:dyDescent="0.25">
      <c r="A77" t="s">
        <v>194</v>
      </c>
      <c r="B77" t="s">
        <v>168</v>
      </c>
      <c r="C77" t="s">
        <v>2</v>
      </c>
      <c r="D77" t="s">
        <v>169</v>
      </c>
      <c r="E77" s="29">
        <f>Landwirtschaft!C113+Fischerei!C113</f>
        <v>6812.0780000000004</v>
      </c>
      <c r="F77" s="29">
        <f>Landwirtschaft!D113+Fischerei!D113</f>
        <v>6876.4260000000004</v>
      </c>
      <c r="G77" s="29">
        <f>Landwirtschaft!E113+Fischerei!E113</f>
        <v>6666.0290000000005</v>
      </c>
      <c r="H77" s="29">
        <f>Landwirtschaft!F113+Fischerei!F113</f>
        <v>6359.9070000000002</v>
      </c>
      <c r="I77" s="29">
        <f>Landwirtschaft!G113+Fischerei!G113</f>
        <v>5977.3829999999998</v>
      </c>
      <c r="J77" s="29">
        <f>Landwirtschaft!H113+Fischerei!H113</f>
        <v>6276.6620000000003</v>
      </c>
      <c r="K77" s="29">
        <f>Landwirtschaft!I113+Fischerei!I113</f>
        <v>6536.125</v>
      </c>
      <c r="L77" s="29">
        <f>Landwirtschaft!J113+Fischerei!J113</f>
        <v>6544.7280000000001</v>
      </c>
      <c r="M77" s="29">
        <f>Landwirtschaft!K113+Fischerei!K113</f>
        <v>6464.4340000000002</v>
      </c>
      <c r="N77" s="29">
        <f>Landwirtschaft!L113+Fischerei!L113</f>
        <v>6357.1869999999999</v>
      </c>
      <c r="O77" s="29">
        <f>Landwirtschaft!M113+Fischerei!M113</f>
        <v>6140.6639999999998</v>
      </c>
      <c r="P77" s="29">
        <f>Landwirtschaft!N113+Fischerei!N113</f>
        <v>6327.9790000000003</v>
      </c>
      <c r="Q77" s="29">
        <f>Landwirtschaft!O113+Fischerei!O113</f>
        <v>6136.68</v>
      </c>
      <c r="R77" s="29">
        <f>Landwirtschaft!P113+Fischerei!P113</f>
        <v>6297.0590000000002</v>
      </c>
      <c r="S77" s="29">
        <f>Landwirtschaft!Q113+Fischerei!Q113</f>
        <v>6378.5569999999998</v>
      </c>
      <c r="T77" s="29">
        <f>Landwirtschaft!R113+Fischerei!R113</f>
        <v>6125.2650000000003</v>
      </c>
      <c r="U77" s="29">
        <f>Landwirtschaft!S113+Fischerei!S113</f>
        <v>6082.1270000000004</v>
      </c>
      <c r="V77" s="29">
        <f>Landwirtschaft!T113+Fischerei!T113</f>
        <v>5982.9219999999996</v>
      </c>
      <c r="W77" s="29">
        <f>Landwirtschaft!U113+Fischerei!U113</f>
        <v>6058.9930000000004</v>
      </c>
      <c r="X77" s="29">
        <f>Landwirtschaft!V113+Fischerei!V113</f>
        <v>5965.6440000000002</v>
      </c>
      <c r="Y77" s="29">
        <f>Landwirtschaft!W113+Fischerei!W113</f>
        <v>6205.9740000000002</v>
      </c>
      <c r="Z77" s="29">
        <f>Landwirtschaft!X113+Fischerei!X113</f>
        <v>6012.7380000000003</v>
      </c>
      <c r="AA77" s="29">
        <f>Landwirtschaft!Y113+Fischerei!Y113</f>
        <v>6095.2950000000001</v>
      </c>
      <c r="AB77" s="29">
        <f>Landwirtschaft!Z113+Fischerei!Z113</f>
        <v>6367.5550000000003</v>
      </c>
      <c r="AC77" s="29">
        <f>Landwirtschaft!AA113+Fischerei!AA113</f>
        <v>6133.8819999999996</v>
      </c>
      <c r="AD77" s="29">
        <f>Landwirtschaft!AB113+Fischerei!AB113</f>
        <v>6211.1629999999996</v>
      </c>
      <c r="AE77" s="29">
        <f>Landwirtschaft!AC113+Fischerei!AC113</f>
        <v>6352.1030000000001</v>
      </c>
      <c r="AF77" s="29">
        <f>Landwirtschaft!AD113+Fischerei!AD113</f>
        <v>6429.3720000000003</v>
      </c>
      <c r="AG77" s="29">
        <f>Landwirtschaft!AE113+Fischerei!AE113</f>
        <v>6163.8220000000001</v>
      </c>
      <c r="AH77" s="29">
        <f>Landwirtschaft!AF113+Fischerei!AF113</f>
        <v>6064.723</v>
      </c>
      <c r="BC77" s="31">
        <f>W77/$W$85</f>
        <v>0.14896246869178495</v>
      </c>
      <c r="BD77" s="31">
        <f>X77/$X$85</f>
        <v>0.16267235306729988</v>
      </c>
      <c r="BE77" s="31">
        <f>Y77/$Y$85</f>
        <v>0.16889553829786333</v>
      </c>
      <c r="BF77" s="31">
        <f>Z77/$Z$85</f>
        <v>0.16827792406688236</v>
      </c>
      <c r="BG77" s="31">
        <f>AA77/$AA$85</f>
        <v>0.1703256118787688</v>
      </c>
      <c r="BH77" s="31">
        <f>AB77/$AB$85</f>
        <v>0.17736856295212053</v>
      </c>
      <c r="BI77" s="31">
        <f>AC77/$AC$85</f>
        <v>0.17872239004275114</v>
      </c>
      <c r="BJ77" s="31">
        <f>AD77/$AD$85</f>
        <v>0.17726956382014872</v>
      </c>
      <c r="BK77" s="31">
        <f>AE77/$AE$85</f>
        <v>0.18322653464878161</v>
      </c>
      <c r="BL77" s="31">
        <f>AF77/$AF$85</f>
        <v>0.17395769411841103</v>
      </c>
      <c r="BM77" s="31">
        <f>AG77/$AG$85</f>
        <v>0.17043361454954484</v>
      </c>
    </row>
    <row r="78" spans="1:65" x14ac:dyDescent="0.25">
      <c r="A78" t="s">
        <v>194</v>
      </c>
      <c r="B78" t="s">
        <v>170</v>
      </c>
      <c r="C78" t="s">
        <v>171</v>
      </c>
      <c r="D78" t="s">
        <v>172</v>
      </c>
      <c r="E78" s="29" t="str">
        <f>'Totale Verbräuche Odyssee'!C156</f>
        <v>n.a.</v>
      </c>
      <c r="F78" s="29" t="str">
        <f>'Totale Verbräuche Odyssee'!D156</f>
        <v>n.a.</v>
      </c>
      <c r="G78" s="29" t="str">
        <f>'Totale Verbräuche Odyssee'!E156</f>
        <v>n.a.</v>
      </c>
      <c r="H78" s="29" t="str">
        <f>'Totale Verbräuche Odyssee'!F156</f>
        <v>n.a.</v>
      </c>
      <c r="I78" s="29" t="str">
        <f>'Totale Verbräuche Odyssee'!G156</f>
        <v>n.a.</v>
      </c>
      <c r="J78" s="29" t="str">
        <f>'Totale Verbräuche Odyssee'!H156</f>
        <v>n.a.</v>
      </c>
      <c r="K78" s="29" t="str">
        <f>'Totale Verbräuche Odyssee'!I156</f>
        <v>n.a.</v>
      </c>
      <c r="L78" s="29" t="str">
        <f>'Totale Verbräuche Odyssee'!J156</f>
        <v>n.a.</v>
      </c>
      <c r="M78" s="29" t="str">
        <f>'Totale Verbräuche Odyssee'!K156</f>
        <v>n.a.</v>
      </c>
      <c r="N78" s="29" t="str">
        <f>'Totale Verbräuche Odyssee'!L156</f>
        <v>n.a.</v>
      </c>
      <c r="O78" s="29" t="str">
        <f>'Totale Verbräuche Odyssee'!M156</f>
        <v>n.a.</v>
      </c>
      <c r="P78" s="29" t="str">
        <f>'Totale Verbräuche Odyssee'!N156</f>
        <v>n.a.</v>
      </c>
      <c r="Q78" s="29" t="str">
        <f>'Totale Verbräuche Odyssee'!O156</f>
        <v>n.a.</v>
      </c>
      <c r="R78" s="29" t="str">
        <f>'Totale Verbräuche Odyssee'!P156</f>
        <v>n.a.</v>
      </c>
      <c r="S78" s="29" t="str">
        <f>'Totale Verbräuche Odyssee'!Q156</f>
        <v>n.a.</v>
      </c>
      <c r="T78" s="29" t="str">
        <f>'Totale Verbräuche Odyssee'!R156</f>
        <v>n.a.</v>
      </c>
      <c r="U78" s="29" t="str">
        <f>'Totale Verbräuche Odyssee'!S156</f>
        <v>n.a.</v>
      </c>
      <c r="V78" s="29" t="str">
        <f>'Totale Verbräuche Odyssee'!T156</f>
        <v>n.a.</v>
      </c>
      <c r="W78" s="29">
        <f>'Totale Verbräuche Odyssee'!U156*1000</f>
        <v>9818.0999999999985</v>
      </c>
      <c r="X78" s="29">
        <f>'Totale Verbräuche Odyssee'!V156*1000</f>
        <v>8530.6999999999989</v>
      </c>
      <c r="Y78" s="29">
        <f>'Totale Verbräuche Odyssee'!W156*1000</f>
        <v>8413</v>
      </c>
      <c r="Z78" s="29">
        <f>'Totale Verbräuche Odyssee'!X156*1000</f>
        <v>7365.4000000000005</v>
      </c>
      <c r="AA78" s="29">
        <f>'Totale Verbräuche Odyssee'!Y156*1000</f>
        <v>6749.7999999999993</v>
      </c>
      <c r="AB78" s="29">
        <f>'Totale Verbräuche Odyssee'!Z156*1000</f>
        <v>6807.8</v>
      </c>
      <c r="AC78" s="29">
        <f>'Totale Verbräuche Odyssee'!AA156*1000</f>
        <v>6400.8</v>
      </c>
      <c r="AD78" s="29">
        <f>'Totale Verbräuche Odyssee'!AB156*1000</f>
        <v>7070.9</v>
      </c>
      <c r="AE78" s="29">
        <f>'Totale Verbräuche Odyssee'!AC156*1000</f>
        <v>5977.8</v>
      </c>
      <c r="AF78" s="29">
        <f>'Totale Verbräuche Odyssee'!AD156*1000</f>
        <v>6206.4000000000005</v>
      </c>
      <c r="AG78" s="29">
        <f>'Totale Verbräuche Odyssee'!AE156*1000</f>
        <v>6895.2</v>
      </c>
      <c r="BC78" s="31">
        <f t="shared" ref="BC78:BC84" si="100">W78/$W$85</f>
        <v>0.24138143316270766</v>
      </c>
      <c r="BD78" s="31">
        <f t="shared" ref="BD78:BD84" si="101">X78/$X$85</f>
        <v>0.23261680420608652</v>
      </c>
      <c r="BE78" s="31">
        <f t="shared" ref="BE78:BE84" si="102">Y78/$Y$85</f>
        <v>0.22895973520029639</v>
      </c>
      <c r="BF78" s="31">
        <f t="shared" ref="BF78:BF84" si="103">Z78/$Z$85</f>
        <v>0.20613474625407183</v>
      </c>
      <c r="BG78" s="31">
        <f t="shared" ref="BG78:BG84" si="104">AA78/$AA$85</f>
        <v>0.18861495876070206</v>
      </c>
      <c r="BH78" s="31">
        <f t="shared" ref="BH78:BH84" si="105">AB78/$AB$85</f>
        <v>0.18963160944278395</v>
      </c>
      <c r="BI78" s="31">
        <f t="shared" ref="BI78:BI84" si="106">AC78/$AC$85</f>
        <v>0.18649955675470142</v>
      </c>
      <c r="BJ78" s="31">
        <f t="shared" ref="BJ78:BJ84" si="107">AD78/$AD$85</f>
        <v>0.20180686915089649</v>
      </c>
      <c r="BK78" s="31">
        <f t="shared" ref="BK78:BK84" si="108">AE78/$AE$85</f>
        <v>0.17242975732973578</v>
      </c>
      <c r="BL78" s="31">
        <f t="shared" ref="BL78:BL84" si="109">AF78/$AF$85</f>
        <v>0.16792480397409049</v>
      </c>
      <c r="BM78" s="31">
        <f t="shared" ref="BM78:BM84" si="110">AG78/$AG$85</f>
        <v>0.19065668331142943</v>
      </c>
    </row>
    <row r="79" spans="1:65" x14ac:dyDescent="0.25">
      <c r="A79" t="s">
        <v>194</v>
      </c>
      <c r="B79" t="s">
        <v>173</v>
      </c>
      <c r="C79" t="s">
        <v>171</v>
      </c>
      <c r="D79" t="s">
        <v>174</v>
      </c>
      <c r="E79" s="29" t="str">
        <f>'Totale Verbräuche Odyssee'!C157</f>
        <v>n.a.</v>
      </c>
      <c r="F79" s="29" t="str">
        <f>'Totale Verbräuche Odyssee'!D157</f>
        <v>n.a.</v>
      </c>
      <c r="G79" s="29" t="str">
        <f>'Totale Verbräuche Odyssee'!E157</f>
        <v>n.a.</v>
      </c>
      <c r="H79" s="29" t="str">
        <f>'Totale Verbräuche Odyssee'!F157</f>
        <v>n.a.</v>
      </c>
      <c r="I79" s="29" t="str">
        <f>'Totale Verbräuche Odyssee'!G157</f>
        <v>n.a.</v>
      </c>
      <c r="J79" s="29" t="str">
        <f>'Totale Verbräuche Odyssee'!H157</f>
        <v>n.a.</v>
      </c>
      <c r="K79" s="29" t="str">
        <f>'Totale Verbräuche Odyssee'!I157</f>
        <v>n.a.</v>
      </c>
      <c r="L79" s="29" t="str">
        <f>'Totale Verbräuche Odyssee'!J157</f>
        <v>n.a.</v>
      </c>
      <c r="M79" s="29" t="str">
        <f>'Totale Verbräuche Odyssee'!K157</f>
        <v>n.a.</v>
      </c>
      <c r="N79" s="29" t="str">
        <f>'Totale Verbräuche Odyssee'!L157</f>
        <v>n.a.</v>
      </c>
      <c r="O79" s="29" t="str">
        <f>'Totale Verbräuche Odyssee'!M157</f>
        <v>n.a.</v>
      </c>
      <c r="P79" s="29" t="str">
        <f>'Totale Verbräuche Odyssee'!N157</f>
        <v>n.a.</v>
      </c>
      <c r="Q79" s="29" t="str">
        <f>'Totale Verbräuche Odyssee'!O157</f>
        <v>n.a.</v>
      </c>
      <c r="R79" s="29" t="str">
        <f>'Totale Verbräuche Odyssee'!P157</f>
        <v>n.a.</v>
      </c>
      <c r="S79" s="29" t="str">
        <f>'Totale Verbräuche Odyssee'!Q157</f>
        <v>n.a.</v>
      </c>
      <c r="T79" s="29" t="str">
        <f>'Totale Verbräuche Odyssee'!R157</f>
        <v>n.a.</v>
      </c>
      <c r="U79" s="29" t="str">
        <f>'Totale Verbräuche Odyssee'!S157</f>
        <v>n.a.</v>
      </c>
      <c r="V79" s="29" t="str">
        <f>'Totale Verbräuche Odyssee'!T157</f>
        <v>n.a.</v>
      </c>
      <c r="W79" s="29">
        <f>'Totale Verbräuche Odyssee'!U157*1000</f>
        <v>11360.699999999999</v>
      </c>
      <c r="X79" s="29">
        <f>'Totale Verbräuche Odyssee'!V157*1000</f>
        <v>10015.4</v>
      </c>
      <c r="Y79" s="29">
        <f>'Totale Verbräuche Odyssee'!W157*1000</f>
        <v>10018.1</v>
      </c>
      <c r="Z79" s="29">
        <f>'Totale Verbräuche Odyssee'!X157*1000</f>
        <v>9737.9</v>
      </c>
      <c r="AA79" s="29">
        <f>'Totale Verbräuche Odyssee'!Y157*1000</f>
        <v>9492.6999999999989</v>
      </c>
      <c r="AB79" s="29">
        <f>'Totale Verbräuche Odyssee'!Z157*1000</f>
        <v>8893.4</v>
      </c>
      <c r="AC79" s="29">
        <f>'Totale Verbräuche Odyssee'!AA157*1000</f>
        <v>8687.2000000000007</v>
      </c>
      <c r="AD79" s="29">
        <f>'Totale Verbräuche Odyssee'!AB157*1000</f>
        <v>8783</v>
      </c>
      <c r="AE79" s="29">
        <f>'Totale Verbräuche Odyssee'!AC157*1000</f>
        <v>8242.2000000000007</v>
      </c>
      <c r="AF79" s="29">
        <f>'Totale Verbräuche Odyssee'!AD157*1000</f>
        <v>9811.5</v>
      </c>
      <c r="AG79" s="29">
        <f>'Totale Verbräuche Odyssee'!AE157*1000</f>
        <v>10815.6</v>
      </c>
      <c r="BC79" s="31">
        <f t="shared" si="100"/>
        <v>0.27930679538114023</v>
      </c>
      <c r="BD79" s="31">
        <f t="shared" si="101"/>
        <v>0.2731018956059455</v>
      </c>
      <c r="BE79" s="31">
        <f t="shared" si="102"/>
        <v>0.2726425202912266</v>
      </c>
      <c r="BF79" s="31">
        <f t="shared" si="103"/>
        <v>0.27253367713193116</v>
      </c>
      <c r="BG79" s="31">
        <f t="shared" si="104"/>
        <v>0.2652619661364361</v>
      </c>
      <c r="BH79" s="31">
        <f t="shared" si="105"/>
        <v>0.24772610173895454</v>
      </c>
      <c r="BI79" s="31">
        <f t="shared" si="106"/>
        <v>0.25311819607540342</v>
      </c>
      <c r="BJ79" s="31">
        <f t="shared" si="107"/>
        <v>0.25067102232421956</v>
      </c>
      <c r="BK79" s="31">
        <f t="shared" si="108"/>
        <v>0.23774641939562188</v>
      </c>
      <c r="BL79" s="31">
        <f t="shared" si="109"/>
        <v>0.26546697186642637</v>
      </c>
      <c r="BM79" s="31">
        <f t="shared" si="110"/>
        <v>0.29905824689974131</v>
      </c>
    </row>
    <row r="80" spans="1:65" x14ac:dyDescent="0.25">
      <c r="A80" t="s">
        <v>194</v>
      </c>
      <c r="B80" t="s">
        <v>175</v>
      </c>
      <c r="C80" t="s">
        <v>171</v>
      </c>
      <c r="D80" t="s">
        <v>176</v>
      </c>
      <c r="E80" s="29" t="str">
        <f>'Totale Verbräuche Odyssee'!C158</f>
        <v>n.a.</v>
      </c>
      <c r="F80" s="29" t="str">
        <f>'Totale Verbräuche Odyssee'!D158</f>
        <v>n.a.</v>
      </c>
      <c r="G80" s="29" t="str">
        <f>'Totale Verbräuche Odyssee'!E158</f>
        <v>n.a.</v>
      </c>
      <c r="H80" s="29" t="str">
        <f>'Totale Verbräuche Odyssee'!F158</f>
        <v>n.a.</v>
      </c>
      <c r="I80" s="29" t="str">
        <f>'Totale Verbräuche Odyssee'!G158</f>
        <v>n.a.</v>
      </c>
      <c r="J80" s="29" t="str">
        <f>'Totale Verbräuche Odyssee'!H158</f>
        <v>n.a.</v>
      </c>
      <c r="K80" s="29" t="str">
        <f>'Totale Verbräuche Odyssee'!I158</f>
        <v>n.a.</v>
      </c>
      <c r="L80" s="29" t="str">
        <f>'Totale Verbräuche Odyssee'!J158</f>
        <v>n.a.</v>
      </c>
      <c r="M80" s="29" t="str">
        <f>'Totale Verbräuche Odyssee'!K158</f>
        <v>n.a.</v>
      </c>
      <c r="N80" s="29" t="str">
        <f>'Totale Verbräuche Odyssee'!L158</f>
        <v>n.a.</v>
      </c>
      <c r="O80" s="29" t="str">
        <f>'Totale Verbräuche Odyssee'!M158</f>
        <v>n.a.</v>
      </c>
      <c r="P80" s="29" t="str">
        <f>'Totale Verbräuche Odyssee'!N158</f>
        <v>n.a.</v>
      </c>
      <c r="Q80" s="29" t="str">
        <f>'Totale Verbräuche Odyssee'!O158</f>
        <v>n.a.</v>
      </c>
      <c r="R80" s="29" t="str">
        <f>'Totale Verbräuche Odyssee'!P158</f>
        <v>n.a.</v>
      </c>
      <c r="S80" s="29" t="str">
        <f>'Totale Verbräuche Odyssee'!Q158</f>
        <v>n.a.</v>
      </c>
      <c r="T80" s="29" t="str">
        <f>'Totale Verbräuche Odyssee'!R158</f>
        <v>n.a.</v>
      </c>
      <c r="U80" s="29" t="str">
        <f>'Totale Verbräuche Odyssee'!S158</f>
        <v>n.a.</v>
      </c>
      <c r="V80" s="29" t="str">
        <f>'Totale Verbräuche Odyssee'!T158</f>
        <v>n.a.</v>
      </c>
      <c r="W80" s="29">
        <f>'Totale Verbräuche Odyssee'!U158*1000</f>
        <v>6458.1</v>
      </c>
      <c r="X80" s="29">
        <f>'Totale Verbräuche Odyssee'!V158*1000</f>
        <v>5655.5</v>
      </c>
      <c r="Y80" s="29">
        <f>'Totale Verbräuche Odyssee'!W158*1000</f>
        <v>5620.5</v>
      </c>
      <c r="Z80" s="29">
        <f>'Totale Verbräuche Odyssee'!X158*1000</f>
        <v>5258</v>
      </c>
      <c r="AA80" s="29">
        <f>'Totale Verbräuche Odyssee'!Y158*1000</f>
        <v>4815</v>
      </c>
      <c r="AB80" s="29">
        <f>'Totale Verbräuche Odyssee'!Z158*1000</f>
        <v>4603.3999999999996</v>
      </c>
      <c r="AC80" s="29">
        <f>'Totale Verbräuche Odyssee'!AA158*1000</f>
        <v>4254.2</v>
      </c>
      <c r="AD80" s="29">
        <f>'Totale Verbräuche Odyssee'!AB158*1000</f>
        <v>4385.6000000000004</v>
      </c>
      <c r="AE80" s="29">
        <f>'Totale Verbräuche Odyssee'!AC158*1000</f>
        <v>3890.1</v>
      </c>
      <c r="AF80" s="29">
        <f>'Totale Verbräuche Odyssee'!AD158*1000</f>
        <v>3803.5</v>
      </c>
      <c r="AG80" s="29">
        <f>'Totale Verbräuche Odyssee'!AE158*1000</f>
        <v>3969.7</v>
      </c>
      <c r="BC80" s="31">
        <f t="shared" si="100"/>
        <v>0.15877465431275731</v>
      </c>
      <c r="BD80" s="31">
        <f t="shared" si="101"/>
        <v>0.1542152855202413</v>
      </c>
      <c r="BE80" s="31">
        <f t="shared" si="102"/>
        <v>0.15296186754941946</v>
      </c>
      <c r="BF80" s="31">
        <f t="shared" si="103"/>
        <v>0.14715514375375532</v>
      </c>
      <c r="BG80" s="31">
        <f t="shared" si="104"/>
        <v>0.13454932389593477</v>
      </c>
      <c r="BH80" s="31">
        <f t="shared" si="105"/>
        <v>0.12822793720569223</v>
      </c>
      <c r="BI80" s="31">
        <f t="shared" si="106"/>
        <v>0.12395425795929428</v>
      </c>
      <c r="BJ80" s="31">
        <f t="shared" si="107"/>
        <v>0.12516712233918903</v>
      </c>
      <c r="BK80" s="31">
        <f t="shared" si="108"/>
        <v>0.11221001020248339</v>
      </c>
      <c r="BL80" s="31">
        <f t="shared" si="109"/>
        <v>0.10291022040401088</v>
      </c>
      <c r="BM80" s="31">
        <f t="shared" si="110"/>
        <v>0.10976474007155432</v>
      </c>
    </row>
    <row r="81" spans="1:65" x14ac:dyDescent="0.25">
      <c r="A81" t="s">
        <v>194</v>
      </c>
      <c r="B81" t="s">
        <v>177</v>
      </c>
      <c r="C81" t="s">
        <v>171</v>
      </c>
      <c r="D81" t="s">
        <v>178</v>
      </c>
      <c r="E81" s="29" t="str">
        <f>'Totale Verbräuche Odyssee'!C159</f>
        <v>n.a.</v>
      </c>
      <c r="F81" s="29" t="str">
        <f>'Totale Verbräuche Odyssee'!D159</f>
        <v>n.a.</v>
      </c>
      <c r="G81" s="29" t="str">
        <f>'Totale Verbräuche Odyssee'!E159</f>
        <v>n.a.</v>
      </c>
      <c r="H81" s="29" t="str">
        <f>'Totale Verbräuche Odyssee'!F159</f>
        <v>n.a.</v>
      </c>
      <c r="I81" s="29" t="str">
        <f>'Totale Verbräuche Odyssee'!G159</f>
        <v>n.a.</v>
      </c>
      <c r="J81" s="29" t="str">
        <f>'Totale Verbräuche Odyssee'!H159</f>
        <v>n.a.</v>
      </c>
      <c r="K81" s="29" t="str">
        <f>'Totale Verbräuche Odyssee'!I159</f>
        <v>n.a.</v>
      </c>
      <c r="L81" s="29" t="str">
        <f>'Totale Verbräuche Odyssee'!J159</f>
        <v>n.a.</v>
      </c>
      <c r="M81" s="29" t="str">
        <f>'Totale Verbräuche Odyssee'!K159</f>
        <v>n.a.</v>
      </c>
      <c r="N81" s="29" t="str">
        <f>'Totale Verbräuche Odyssee'!L159</f>
        <v>n.a.</v>
      </c>
      <c r="O81" s="29" t="str">
        <f>'Totale Verbräuche Odyssee'!M159</f>
        <v>n.a.</v>
      </c>
      <c r="P81" s="29" t="str">
        <f>'Totale Verbräuche Odyssee'!N159</f>
        <v>n.a.</v>
      </c>
      <c r="Q81" s="29" t="str">
        <f>'Totale Verbräuche Odyssee'!O159</f>
        <v>n.a.</v>
      </c>
      <c r="R81" s="29" t="str">
        <f>'Totale Verbräuche Odyssee'!P159</f>
        <v>n.a.</v>
      </c>
      <c r="S81" s="29" t="str">
        <f>'Totale Verbräuche Odyssee'!Q159</f>
        <v>n.a.</v>
      </c>
      <c r="T81" s="29" t="str">
        <f>'Totale Verbräuche Odyssee'!R159</f>
        <v>n.a.</v>
      </c>
      <c r="U81" s="29" t="str">
        <f>'Totale Verbräuche Odyssee'!S159</f>
        <v>n.a.</v>
      </c>
      <c r="V81" s="29" t="str">
        <f>'Totale Verbräuche Odyssee'!T159</f>
        <v>n.a.</v>
      </c>
      <c r="W81" s="29">
        <f>'Totale Verbräuche Odyssee'!U159*1000</f>
        <v>6009.8</v>
      </c>
      <c r="X81" s="29">
        <f>'Totale Verbräuche Odyssee'!V159*1000</f>
        <v>5297.6</v>
      </c>
      <c r="Y81" s="29">
        <f>'Totale Verbräuche Odyssee'!W159*1000</f>
        <v>5607.5999999999995</v>
      </c>
      <c r="Z81" s="29">
        <f>'Totale Verbräuche Odyssee'!X159*1000</f>
        <v>5897.5</v>
      </c>
      <c r="AA81" s="29">
        <f>'Totale Verbräuche Odyssee'!Y159*1000</f>
        <v>6460.8</v>
      </c>
      <c r="AB81" s="29">
        <f>'Totale Verbräuche Odyssee'!Z159*1000</f>
        <v>6880.6</v>
      </c>
      <c r="AC81" s="29">
        <f>'Totale Verbräuche Odyssee'!AA159*1000</f>
        <v>6667.7999999999993</v>
      </c>
      <c r="AD81" s="29">
        <f>'Totale Verbräuche Odyssee'!AB159*1000</f>
        <v>6671.2</v>
      </c>
      <c r="AE81" s="29">
        <f>'Totale Verbräuche Odyssee'!AC159*1000</f>
        <v>7334.8</v>
      </c>
      <c r="AF81" s="29">
        <f>'Totale Verbräuche Odyssee'!AD159*1000</f>
        <v>8580</v>
      </c>
      <c r="AG81" s="29">
        <f>'Totale Verbräuche Odyssee'!AE159*1000</f>
        <v>8180.6</v>
      </c>
      <c r="BC81" s="31">
        <f t="shared" si="100"/>
        <v>0.14775304152750948</v>
      </c>
      <c r="BD81" s="31">
        <f t="shared" si="101"/>
        <v>0.14445599797931755</v>
      </c>
      <c r="BE81" s="31">
        <f t="shared" si="102"/>
        <v>0.15261079414111278</v>
      </c>
      <c r="BF81" s="31">
        <f t="shared" si="103"/>
        <v>0.16505276916846179</v>
      </c>
      <c r="BG81" s="31">
        <f t="shared" si="104"/>
        <v>0.18053920494846426</v>
      </c>
      <c r="BH81" s="31">
        <f t="shared" si="105"/>
        <v>0.19165945708334842</v>
      </c>
      <c r="BI81" s="31">
        <f t="shared" si="106"/>
        <v>0.19427911269356926</v>
      </c>
      <c r="BJ81" s="31">
        <f t="shared" si="107"/>
        <v>0.19039923990997762</v>
      </c>
      <c r="BK81" s="31">
        <f t="shared" si="108"/>
        <v>0.21157244873735256</v>
      </c>
      <c r="BL81" s="31">
        <f t="shared" si="109"/>
        <v>0.23214662575691164</v>
      </c>
      <c r="BM81" s="31">
        <f t="shared" si="110"/>
        <v>0.2261988141747128</v>
      </c>
    </row>
    <row r="82" spans="1:65" x14ac:dyDescent="0.25">
      <c r="A82" t="s">
        <v>194</v>
      </c>
      <c r="B82" t="s">
        <v>179</v>
      </c>
      <c r="C82" t="s">
        <v>171</v>
      </c>
      <c r="D82" t="s">
        <v>180</v>
      </c>
      <c r="E82" s="29" t="str">
        <f>'Totale Verbräuche Odyssee'!C160</f>
        <v>n.a.</v>
      </c>
      <c r="F82" s="29" t="str">
        <f>'Totale Verbräuche Odyssee'!D160</f>
        <v>n.a.</v>
      </c>
      <c r="G82" s="29" t="str">
        <f>'Totale Verbräuche Odyssee'!E160</f>
        <v>n.a.</v>
      </c>
      <c r="H82" s="29" t="str">
        <f>'Totale Verbräuche Odyssee'!F160</f>
        <v>n.a.</v>
      </c>
      <c r="I82" s="29" t="str">
        <f>'Totale Verbräuche Odyssee'!G160</f>
        <v>n.a.</v>
      </c>
      <c r="J82" s="29" t="str">
        <f>'Totale Verbräuche Odyssee'!H160</f>
        <v>n.a.</v>
      </c>
      <c r="K82" s="29" t="str">
        <f>'Totale Verbräuche Odyssee'!I160</f>
        <v>n.a.</v>
      </c>
      <c r="L82" s="29" t="str">
        <f>'Totale Verbräuche Odyssee'!J160</f>
        <v>n.a.</v>
      </c>
      <c r="M82" s="29" t="str">
        <f>'Totale Verbräuche Odyssee'!K160</f>
        <v>n.a.</v>
      </c>
      <c r="N82" s="29" t="str">
        <f>'Totale Verbräuche Odyssee'!L160</f>
        <v>n.a.</v>
      </c>
      <c r="O82" s="29" t="str">
        <f>'Totale Verbräuche Odyssee'!M160</f>
        <v>n.a.</v>
      </c>
      <c r="P82" s="29" t="str">
        <f>'Totale Verbräuche Odyssee'!N160</f>
        <v>n.a.</v>
      </c>
      <c r="Q82" s="29" t="str">
        <f>'Totale Verbräuche Odyssee'!O160</f>
        <v>n.a.</v>
      </c>
      <c r="R82" s="29" t="str">
        <f>'Totale Verbräuche Odyssee'!P160</f>
        <v>n.a.</v>
      </c>
      <c r="S82" s="29" t="str">
        <f>'Totale Verbräuche Odyssee'!Q160</f>
        <v>n.a.</v>
      </c>
      <c r="T82" s="29" t="str">
        <f>'Totale Verbräuche Odyssee'!R160</f>
        <v>n.a.</v>
      </c>
      <c r="U82" s="29" t="str">
        <f>'Totale Verbräuche Odyssee'!S160</f>
        <v>n.a.</v>
      </c>
      <c r="V82" s="29" t="str">
        <f>'Totale Verbräuche Odyssee'!T160</f>
        <v>n.a.</v>
      </c>
      <c r="W82" s="29">
        <f>'Totale Verbräuche Odyssee'!U160*1000</f>
        <v>4337</v>
      </c>
      <c r="X82" s="29">
        <f>'Totale Verbräuche Odyssee'!V160*1000</f>
        <v>3880.6</v>
      </c>
      <c r="Y82" s="29">
        <f>'Totale Verbräuche Odyssee'!W160*1000</f>
        <v>4204.3999999999996</v>
      </c>
      <c r="Z82" s="29">
        <f>'Totale Verbräuche Odyssee'!X160*1000</f>
        <v>4310</v>
      </c>
      <c r="AA82" s="29">
        <f>'Totale Verbräuche Odyssee'!Y160*1000</f>
        <v>4445.5999999999995</v>
      </c>
      <c r="AB82" s="29">
        <f>'Totale Verbräuche Odyssee'!Z160*1000</f>
        <v>4413.2</v>
      </c>
      <c r="AC82" s="29">
        <f>'Totale Verbräuche Odyssee'!AA160*1000</f>
        <v>4171</v>
      </c>
      <c r="AD82" s="29">
        <f>'Totale Verbräuche Odyssee'!AB160*1000</f>
        <v>4127.2</v>
      </c>
      <c r="AE82" s="29">
        <f>'Totale Verbräuche Odyssee'!AC160*1000</f>
        <v>3693.4</v>
      </c>
      <c r="AF82" s="29">
        <f>'Totale Verbräuche Odyssee'!AD160*1000</f>
        <v>3262.9</v>
      </c>
      <c r="AG82" s="29">
        <f>'Totale Verbräuche Odyssee'!AE160*1000</f>
        <v>3179.6000000000004</v>
      </c>
      <c r="BC82" s="31">
        <f t="shared" si="100"/>
        <v>0.10662666662864131</v>
      </c>
      <c r="BD82" s="31">
        <f t="shared" si="101"/>
        <v>0.10581696348507619</v>
      </c>
      <c r="BE82" s="31">
        <f t="shared" si="102"/>
        <v>0.114422716115075</v>
      </c>
      <c r="BF82" s="31">
        <f t="shared" si="103"/>
        <v>0.12062355830709119</v>
      </c>
      <c r="BG82" s="31">
        <f t="shared" si="104"/>
        <v>0.12422688978437539</v>
      </c>
      <c r="BH82" s="31">
        <f t="shared" si="105"/>
        <v>0.12292990669421752</v>
      </c>
      <c r="BI82" s="31">
        <f t="shared" si="106"/>
        <v>0.1215300667453849</v>
      </c>
      <c r="BJ82" s="31">
        <f t="shared" si="107"/>
        <v>0.11779226270482965</v>
      </c>
      <c r="BK82" s="31">
        <f t="shared" si="108"/>
        <v>0.10653619487464387</v>
      </c>
      <c r="BL82" s="31">
        <f t="shared" si="109"/>
        <v>8.8283359578348139E-2</v>
      </c>
      <c r="BM82" s="31">
        <f t="shared" si="110"/>
        <v>8.7917970509487908E-2</v>
      </c>
    </row>
    <row r="83" spans="1:65" x14ac:dyDescent="0.25">
      <c r="A83" t="s">
        <v>194</v>
      </c>
      <c r="B83" t="s">
        <v>181</v>
      </c>
      <c r="C83" t="s">
        <v>171</v>
      </c>
      <c r="D83" t="s">
        <v>182</v>
      </c>
      <c r="E83" s="29" t="str">
        <f>'Totale Verbräuche Odyssee'!C161</f>
        <v>n.a.</v>
      </c>
      <c r="F83" s="29" t="str">
        <f>'Totale Verbräuche Odyssee'!D161</f>
        <v>n.a.</v>
      </c>
      <c r="G83" s="29" t="str">
        <f>'Totale Verbräuche Odyssee'!E161</f>
        <v>n.a.</v>
      </c>
      <c r="H83" s="29" t="str">
        <f>'Totale Verbräuche Odyssee'!F161</f>
        <v>n.a.</v>
      </c>
      <c r="I83" s="29" t="str">
        <f>'Totale Verbräuche Odyssee'!G161</f>
        <v>n.a.</v>
      </c>
      <c r="J83" s="29" t="str">
        <f>'Totale Verbräuche Odyssee'!H161</f>
        <v>n.a.</v>
      </c>
      <c r="K83" s="29" t="str">
        <f>'Totale Verbräuche Odyssee'!I161</f>
        <v>n.a.</v>
      </c>
      <c r="L83" s="29" t="str">
        <f>'Totale Verbräuche Odyssee'!J161</f>
        <v>n.a.</v>
      </c>
      <c r="M83" s="29" t="str">
        <f>'Totale Verbräuche Odyssee'!K161</f>
        <v>n.a.</v>
      </c>
      <c r="N83" s="29" t="str">
        <f>'Totale Verbräuche Odyssee'!L161</f>
        <v>n.a.</v>
      </c>
      <c r="O83" s="29" t="str">
        <f>'Totale Verbräuche Odyssee'!M161</f>
        <v>n.a.</v>
      </c>
      <c r="P83" s="29" t="str">
        <f>'Totale Verbräuche Odyssee'!N161</f>
        <v>n.a.</v>
      </c>
      <c r="Q83" s="29" t="str">
        <f>'Totale Verbräuche Odyssee'!O161</f>
        <v>n.a.</v>
      </c>
      <c r="R83" s="29" t="str">
        <f>'Totale Verbräuche Odyssee'!P161</f>
        <v>n.a.</v>
      </c>
      <c r="S83" s="29" t="str">
        <f>'Totale Verbräuche Odyssee'!Q161</f>
        <v>n.a.</v>
      </c>
      <c r="T83" s="29" t="str">
        <f>'Totale Verbräuche Odyssee'!R161</f>
        <v>n.a.</v>
      </c>
      <c r="U83" s="29" t="str">
        <f>'Totale Verbräuche Odyssee'!S161</f>
        <v>n.a.</v>
      </c>
      <c r="V83" s="29" t="str">
        <f>'Totale Verbräuche Odyssee'!T161</f>
        <v>n.a.</v>
      </c>
      <c r="W83" s="29">
        <f>'Totale Verbräuche Odyssee'!U161*1000</f>
        <v>1668.7</v>
      </c>
      <c r="X83" s="29">
        <f>'Totale Verbräuche Odyssee'!V161*1000</f>
        <v>1457.5</v>
      </c>
      <c r="Y83" s="29">
        <f>'Totale Verbräuche Odyssee'!W161*1000</f>
        <v>1487.7</v>
      </c>
      <c r="Z83" s="29">
        <f>'Totale Verbräuche Odyssee'!X161*1000</f>
        <v>1463.9</v>
      </c>
      <c r="AA83" s="29">
        <f>'Totale Verbräuche Odyssee'!Y161*1000</f>
        <v>1359.6999999999998</v>
      </c>
      <c r="AB83" s="29">
        <f>'Totale Verbräuche Odyssee'!Z161*1000</f>
        <v>1348.2</v>
      </c>
      <c r="AC83" s="29">
        <f>'Totale Verbräuche Odyssee'!AA161*1000</f>
        <v>1232.3</v>
      </c>
      <c r="AD83" s="29">
        <f>'Totale Verbräuche Odyssee'!AB161*1000</f>
        <v>1229.8</v>
      </c>
      <c r="AE83" s="29">
        <f>'Totale Verbräuche Odyssee'!AC161*1000</f>
        <v>1230.3</v>
      </c>
      <c r="AF83" s="29">
        <f>'Totale Verbräuche Odyssee'!AD161*1000</f>
        <v>1164.6000000000001</v>
      </c>
      <c r="AG83" s="29">
        <f>'Totale Verbräuche Odyssee'!AE161*1000</f>
        <v>1246.6999999999998</v>
      </c>
      <c r="BC83" s="31">
        <f t="shared" si="100"/>
        <v>4.102557496039054E-2</v>
      </c>
      <c r="BD83" s="31">
        <f t="shared" si="101"/>
        <v>3.9743396454027358E-2</v>
      </c>
      <c r="BE83" s="31">
        <f t="shared" si="102"/>
        <v>4.0487744925410782E-2</v>
      </c>
      <c r="BF83" s="31">
        <f t="shared" si="103"/>
        <v>4.0970029467691606E-2</v>
      </c>
      <c r="BG83" s="31">
        <f t="shared" si="104"/>
        <v>3.7995164216262201E-2</v>
      </c>
      <c r="BH83" s="31">
        <f t="shared" si="105"/>
        <v>3.7554178420453208E-2</v>
      </c>
      <c r="BI83" s="31">
        <f t="shared" si="106"/>
        <v>3.5905418664669814E-2</v>
      </c>
      <c r="BJ83" s="31">
        <f t="shared" si="107"/>
        <v>3.5099080411513738E-2</v>
      </c>
      <c r="BK83" s="31">
        <f t="shared" si="108"/>
        <v>3.5488027441997715E-2</v>
      </c>
      <c r="BL83" s="31">
        <f t="shared" si="109"/>
        <v>3.1510251789801783E-2</v>
      </c>
      <c r="BM83" s="31">
        <f t="shared" si="110"/>
        <v>3.4472051149257311E-2</v>
      </c>
    </row>
    <row r="84" spans="1:65" x14ac:dyDescent="0.25">
      <c r="A84" t="s">
        <v>194</v>
      </c>
      <c r="B84" t="s">
        <v>183</v>
      </c>
      <c r="C84" t="s">
        <v>2</v>
      </c>
      <c r="D84" t="s">
        <v>184</v>
      </c>
      <c r="E84" s="29" t="s">
        <v>94</v>
      </c>
      <c r="F84" s="29" t="s">
        <v>94</v>
      </c>
      <c r="G84" s="29" t="s">
        <v>94</v>
      </c>
      <c r="H84" s="29" t="s">
        <v>94</v>
      </c>
      <c r="I84" s="29" t="s">
        <v>94</v>
      </c>
      <c r="J84" s="29" t="s">
        <v>94</v>
      </c>
      <c r="K84" s="29" t="s">
        <v>94</v>
      </c>
      <c r="L84" s="29" t="s">
        <v>94</v>
      </c>
      <c r="M84" s="29" t="s">
        <v>94</v>
      </c>
      <c r="N84" s="29" t="s">
        <v>94</v>
      </c>
      <c r="O84" s="29" t="s">
        <v>94</v>
      </c>
      <c r="P84" s="29" t="s">
        <v>94</v>
      </c>
      <c r="Q84" s="29" t="s">
        <v>94</v>
      </c>
      <c r="R84" s="29" t="s">
        <v>94</v>
      </c>
      <c r="S84" s="29" t="s">
        <v>94</v>
      </c>
      <c r="T84" s="29" t="s">
        <v>94</v>
      </c>
      <c r="U84" s="29" t="s">
        <v>94</v>
      </c>
      <c r="V84" s="29" t="s">
        <v>94</v>
      </c>
      <c r="W84" s="29">
        <f t="shared" ref="W84:AH84" si="111">W85-SUM(W77:W83)</f>
        <v>-5036.7649999999921</v>
      </c>
      <c r="X84" s="29">
        <f t="shared" si="111"/>
        <v>-4130.1849999999904</v>
      </c>
      <c r="Y84" s="29">
        <f t="shared" si="111"/>
        <v>-4812.8220000000001</v>
      </c>
      <c r="Z84" s="29">
        <f t="shared" si="111"/>
        <v>-4314.4410000000062</v>
      </c>
      <c r="AA84" s="29">
        <f t="shared" si="111"/>
        <v>-3632.7619999999952</v>
      </c>
      <c r="AB84" s="29">
        <f t="shared" si="111"/>
        <v>-3414.0219999999899</v>
      </c>
      <c r="AC84" s="29">
        <f t="shared" si="111"/>
        <v>-3226.4570000000022</v>
      </c>
      <c r="AD84" s="29">
        <f t="shared" si="111"/>
        <v>-3440.9079999999958</v>
      </c>
      <c r="AE84" s="29">
        <f t="shared" si="111"/>
        <v>-2052.6730000000025</v>
      </c>
      <c r="AF84" s="29">
        <f t="shared" si="111"/>
        <v>-2298.8719999999958</v>
      </c>
      <c r="AG84" s="29">
        <f t="shared" si="111"/>
        <v>-4285.6920000000027</v>
      </c>
      <c r="AH84" s="29">
        <f t="shared" si="111"/>
        <v>-6064.723</v>
      </c>
      <c r="BC84" s="31">
        <f t="shared" si="100"/>
        <v>-0.12383063466493145</v>
      </c>
      <c r="BD84" s="31">
        <f t="shared" si="101"/>
        <v>-0.11262269631799424</v>
      </c>
      <c r="BE84" s="31">
        <f t="shared" si="102"/>
        <v>-0.13098091652040422</v>
      </c>
      <c r="BF84" s="31">
        <f t="shared" si="103"/>
        <v>-0.12074784814988529</v>
      </c>
      <c r="BG84" s="31">
        <f t="shared" si="104"/>
        <v>-0.10151311962094353</v>
      </c>
      <c r="BH84" s="31">
        <f t="shared" si="105"/>
        <v>-9.5097753537570176E-2</v>
      </c>
      <c r="BI84" s="31">
        <f t="shared" si="106"/>
        <v>-9.4008998935774302E-2</v>
      </c>
      <c r="BJ84" s="31">
        <f t="shared" si="107"/>
        <v>-9.820516066077474E-2</v>
      </c>
      <c r="BK84" s="31">
        <f t="shared" si="108"/>
        <v>-5.9209392630616815E-2</v>
      </c>
      <c r="BL84" s="31">
        <f t="shared" si="109"/>
        <v>-6.2199927488000226E-2</v>
      </c>
      <c r="BM84" s="31">
        <f t="shared" si="110"/>
        <v>-0.11850212066572792</v>
      </c>
    </row>
    <row r="85" spans="1:65" x14ac:dyDescent="0.25">
      <c r="A85" t="s">
        <v>194</v>
      </c>
      <c r="B85" t="s">
        <v>185</v>
      </c>
      <c r="C85" t="s">
        <v>2</v>
      </c>
      <c r="D85" t="s">
        <v>186</v>
      </c>
      <c r="E85" s="29">
        <f>'Energieverbrauch_GHD+A(Landw+F)'!C107</f>
        <v>26547.634000000002</v>
      </c>
      <c r="F85" s="29">
        <f>'Energieverbrauch_GHD+A(Landw+F)'!D107</f>
        <v>29125.564999999999</v>
      </c>
      <c r="G85" s="29">
        <f>'Energieverbrauch_GHD+A(Landw+F)'!E107</f>
        <v>30235.946000000004</v>
      </c>
      <c r="H85" s="29">
        <f>'Energieverbrauch_GHD+A(Landw+F)'!F107</f>
        <v>30749.100999999999</v>
      </c>
      <c r="I85" s="29">
        <f>'Energieverbrauch_GHD+A(Landw+F)'!G107</f>
        <v>29328.493999999999</v>
      </c>
      <c r="J85" s="29">
        <f>'Energieverbrauch_GHD+A(Landw+F)'!H107</f>
        <v>32695.300999999999</v>
      </c>
      <c r="K85" s="29">
        <f>'Energieverbrauch_GHD+A(Landw+F)'!I107</f>
        <v>37434.457999999999</v>
      </c>
      <c r="L85" s="29">
        <f>'Energieverbrauch_GHD+A(Landw+F)'!J107</f>
        <v>38037.145000000004</v>
      </c>
      <c r="M85" s="29">
        <f>'Energieverbrauch_GHD+A(Landw+F)'!K107</f>
        <v>37591.377999999997</v>
      </c>
      <c r="N85" s="29">
        <f>'Energieverbrauch_GHD+A(Landw+F)'!L107</f>
        <v>40168.892</v>
      </c>
      <c r="O85" s="29">
        <f>'Energieverbrauch_GHD+A(Landw+F)'!M107</f>
        <v>35823.803</v>
      </c>
      <c r="P85" s="29">
        <f>'Energieverbrauch_GHD+A(Landw+F)'!N107</f>
        <v>40661.775999999998</v>
      </c>
      <c r="Q85" s="29">
        <f>'Energieverbrauch_GHD+A(Landw+F)'!O107</f>
        <v>39728.338000000003</v>
      </c>
      <c r="R85" s="29">
        <f>'Energieverbrauch_GHD+A(Landw+F)'!P107</f>
        <v>43489.442000000003</v>
      </c>
      <c r="S85" s="29">
        <f>'Energieverbrauch_GHD+A(Landw+F)'!Q107</f>
        <v>43005.836000000003</v>
      </c>
      <c r="T85" s="29">
        <f>'Energieverbrauch_GHD+A(Landw+F)'!R107</f>
        <v>41175.404999999999</v>
      </c>
      <c r="U85" s="29">
        <f>'Energieverbrauch_GHD+A(Landw+F)'!S107</f>
        <v>42348.305</v>
      </c>
      <c r="V85" s="29">
        <f>'Energieverbrauch_GHD+A(Landw+F)'!T107</f>
        <v>37678.966</v>
      </c>
      <c r="W85" s="29">
        <f>'Energieverbrauch_GHD+A(Landw+F)'!U107</f>
        <v>40674.628000000004</v>
      </c>
      <c r="X85" s="29">
        <f>'Energieverbrauch_GHD+A(Landw+F)'!V107</f>
        <v>36672.759000000005</v>
      </c>
      <c r="Y85" s="29">
        <f>'Energieverbrauch_GHD+A(Landw+F)'!W107</f>
        <v>36744.451999999997</v>
      </c>
      <c r="Z85" s="29">
        <f>'Energieverbrauch_GHD+A(Landw+F)'!X107</f>
        <v>35730.996999999996</v>
      </c>
      <c r="AA85" s="29">
        <f>'Energieverbrauch_GHD+A(Landw+F)'!Y107</f>
        <v>35786.133000000002</v>
      </c>
      <c r="AB85" s="29">
        <f>'Energieverbrauch_GHD+A(Landw+F)'!Z107</f>
        <v>35900.133000000002</v>
      </c>
      <c r="AC85" s="29">
        <f>'Energieverbrauch_GHD+A(Landw+F)'!AA107</f>
        <v>34320.724999999999</v>
      </c>
      <c r="AD85" s="29">
        <f>'Energieverbrauch_GHD+A(Landw+F)'!AB107</f>
        <v>35037.955000000002</v>
      </c>
      <c r="AE85" s="29">
        <f>'Energieverbrauch_GHD+A(Landw+F)'!AC107</f>
        <v>34668.03</v>
      </c>
      <c r="AF85" s="29">
        <f>'Energieverbrauch_GHD+A(Landw+F)'!AD107</f>
        <v>36959.4</v>
      </c>
      <c r="AG85" s="29">
        <f>'Energieverbrauch_GHD+A(Landw+F)'!AE107</f>
        <v>36165.53</v>
      </c>
    </row>
    <row r="86" spans="1:65" x14ac:dyDescent="0.25">
      <c r="A86" t="s">
        <v>195</v>
      </c>
      <c r="B86" t="s">
        <v>168</v>
      </c>
      <c r="C86" t="s">
        <v>2</v>
      </c>
      <c r="D86" t="s">
        <v>169</v>
      </c>
      <c r="E86" s="29">
        <f>Fischerei!C35+Landwirtschaft!C35</f>
        <v>28410.366999999998</v>
      </c>
      <c r="F86" s="29">
        <f>Fischerei!D35+Landwirtschaft!D35</f>
        <v>31587.394</v>
      </c>
      <c r="G86" s="29">
        <f>Fischerei!E35+Landwirtschaft!E35</f>
        <v>30980.753000000001</v>
      </c>
      <c r="H86" s="29">
        <f>Fischerei!F35+Landwirtschaft!F35</f>
        <v>23443.056</v>
      </c>
      <c r="I86" s="29">
        <f>Fischerei!G35+Landwirtschaft!G35</f>
        <v>23884.697</v>
      </c>
      <c r="J86" s="29">
        <f>Fischerei!H35+Landwirtschaft!H35</f>
        <v>23209.944</v>
      </c>
      <c r="K86" s="29">
        <f>Fischerei!I35+Landwirtschaft!I35</f>
        <v>23922.444</v>
      </c>
      <c r="L86" s="29">
        <f>Fischerei!J35+Landwirtschaft!J35</f>
        <v>23810.582999999999</v>
      </c>
      <c r="M86" s="29">
        <f>Fischerei!K35+Landwirtschaft!K35</f>
        <v>24051.792000000001</v>
      </c>
      <c r="N86" s="29">
        <f>Fischerei!L35+Landwirtschaft!L35</f>
        <v>3134.444</v>
      </c>
      <c r="O86" s="29">
        <f>Fischerei!M35+Landwirtschaft!M35</f>
        <v>3372.5279999999998</v>
      </c>
      <c r="P86" s="29">
        <f>Fischerei!N35+Landwirtschaft!N35</f>
        <v>3156.6640000000002</v>
      </c>
      <c r="Q86" s="29">
        <f>Fischerei!O35+Landwirtschaft!O35</f>
        <v>3089.1109999999999</v>
      </c>
      <c r="R86" s="29">
        <f>Fischerei!P35+Landwirtschaft!P35</f>
        <v>2171.9720000000002</v>
      </c>
      <c r="S86" s="29">
        <f>Fischerei!Q35+Landwirtschaft!Q35</f>
        <v>2322.3159999999998</v>
      </c>
      <c r="T86" s="29">
        <f>Fischerei!R35+Landwirtschaft!R35</f>
        <v>2328.6869999999999</v>
      </c>
      <c r="U86" s="29">
        <f>Fischerei!S35+Landwirtschaft!S35</f>
        <v>2686.6260000000002</v>
      </c>
      <c r="V86" s="29">
        <f>Fischerei!T35+Landwirtschaft!T35</f>
        <v>4149.5060000000003</v>
      </c>
      <c r="W86" s="29">
        <f>Fischerei!U35+Landwirtschaft!U35</f>
        <v>4020.5610000000001</v>
      </c>
      <c r="X86" s="29">
        <f>Fischerei!V35+Landwirtschaft!V35</f>
        <v>4699.1790000000001</v>
      </c>
      <c r="Y86" s="29">
        <f>Fischerei!W35+Landwirtschaft!W35</f>
        <v>14970.287</v>
      </c>
      <c r="Z86" s="29">
        <f>Fischerei!X35+Landwirtschaft!X35</f>
        <v>15431.883</v>
      </c>
      <c r="AA86" s="29">
        <f>Fischerei!Y35+Landwirtschaft!Y35</f>
        <v>15320.939</v>
      </c>
      <c r="AB86" s="29">
        <f>Fischerei!Z35+Landwirtschaft!Z35</f>
        <v>14615.013000000001</v>
      </c>
      <c r="AC86" s="29">
        <f>Fischerei!AA35+Landwirtschaft!AA35</f>
        <v>17608.935000000001</v>
      </c>
      <c r="AD86" s="29">
        <f>Fischerei!AB35+Landwirtschaft!AB35</f>
        <v>16876.611000000001</v>
      </c>
      <c r="AE86" s="29">
        <f>Fischerei!AC35+Landwirtschaft!AC35</f>
        <v>17420.225999999999</v>
      </c>
      <c r="AF86" s="29">
        <f>Fischerei!AD35+Landwirtschaft!AD35</f>
        <v>16490.522000000001</v>
      </c>
      <c r="AG86" s="29">
        <f>Fischerei!AE35+Landwirtschaft!AE35</f>
        <v>38174.693000000007</v>
      </c>
      <c r="AH86" s="29">
        <f>Fischerei!AF35+Landwirtschaft!AF35</f>
        <v>41719.238999999994</v>
      </c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C86" s="31">
        <f>W86/$W$94</f>
        <v>9.8553730202950596E-3</v>
      </c>
      <c r="BD86" s="31">
        <f>X86/$X$94</f>
        <v>1.1859570399224952E-2</v>
      </c>
      <c r="BE86" s="31">
        <f>Y86/$Y$94</f>
        <v>3.5662815888532359E-2</v>
      </c>
      <c r="BF86" s="31">
        <f>Z86/$Z$94</f>
        <v>4.1384892309603467E-2</v>
      </c>
      <c r="BG86" s="31">
        <f>AA86/$AA$94</f>
        <v>3.9506869378704956E-2</v>
      </c>
      <c r="BH86" s="31">
        <f>AB86/$AB$94</f>
        <v>3.6146828300794097E-2</v>
      </c>
      <c r="BI86" s="31">
        <f>AC86/$AC$94</f>
        <v>4.6977291209920391E-2</v>
      </c>
      <c r="BJ86" s="31">
        <f>AD86/$AD$94</f>
        <v>4.3090925608390902E-2</v>
      </c>
      <c r="BK86" s="31">
        <f>AE86/$AE$94</f>
        <v>4.4978015175994777E-2</v>
      </c>
      <c r="BL86" s="31">
        <f>AF86/$AF$94</f>
        <v>4.2407036810706657E-2</v>
      </c>
      <c r="BM86" s="31">
        <f>AG86/$AG$94</f>
        <v>0.1015939247605869</v>
      </c>
    </row>
    <row r="87" spans="1:65" x14ac:dyDescent="0.25">
      <c r="A87" t="s">
        <v>195</v>
      </c>
      <c r="B87" t="s">
        <v>170</v>
      </c>
      <c r="C87" t="s">
        <v>171</v>
      </c>
      <c r="D87" t="s">
        <v>172</v>
      </c>
      <c r="E87" s="29" t="str">
        <f>'Totale Verbräuche Odyssee'!C39</f>
        <v>n.a.</v>
      </c>
      <c r="F87" s="29" t="str">
        <f>'Totale Verbräuche Odyssee'!D39</f>
        <v>n.a.</v>
      </c>
      <c r="G87" s="29" t="str">
        <f>'Totale Verbräuche Odyssee'!E39</f>
        <v>n.a.</v>
      </c>
      <c r="H87" s="29" t="str">
        <f>'Totale Verbräuche Odyssee'!F39</f>
        <v>n.a.</v>
      </c>
      <c r="I87" s="29" t="str">
        <f>'Totale Verbräuche Odyssee'!G39</f>
        <v>n.a.</v>
      </c>
      <c r="J87" s="29" t="str">
        <f>'Totale Verbräuche Odyssee'!H39</f>
        <v>n.a.</v>
      </c>
      <c r="K87" s="29" t="str">
        <f>'Totale Verbräuche Odyssee'!I39</f>
        <v>n.a.</v>
      </c>
      <c r="L87" s="29" t="str">
        <f>'Totale Verbräuche Odyssee'!J39</f>
        <v>n.a.</v>
      </c>
      <c r="M87" s="29" t="str">
        <f>'Totale Verbräuche Odyssee'!K39</f>
        <v>n.a.</v>
      </c>
      <c r="N87" s="29" t="str">
        <f>'Totale Verbräuche Odyssee'!L39</f>
        <v>n.a.</v>
      </c>
      <c r="O87" s="29" t="str">
        <f>'Totale Verbräuche Odyssee'!M39</f>
        <v>n.a.</v>
      </c>
      <c r="P87" s="29">
        <f>'Totale Verbräuche Odyssee'!N39*1000</f>
        <v>76483</v>
      </c>
      <c r="Q87" s="29">
        <f>'Totale Verbräuche Odyssee'!O39*1000</f>
        <v>76579.8</v>
      </c>
      <c r="R87" s="29">
        <f>'Totale Verbräuche Odyssee'!P39*1000</f>
        <v>84006.1</v>
      </c>
      <c r="S87" s="29">
        <f>'Totale Verbräuche Odyssee'!Q39*1000</f>
        <v>84039.4</v>
      </c>
      <c r="T87" s="29">
        <f>'Totale Verbräuche Odyssee'!R39*1000</f>
        <v>77600.7</v>
      </c>
      <c r="U87" s="29">
        <f>'Totale Verbräuche Odyssee'!S39*1000</f>
        <v>66802.099999999991</v>
      </c>
      <c r="V87" s="29">
        <f>'Totale Verbräuche Odyssee'!T39*1000</f>
        <v>63545.200000000004</v>
      </c>
      <c r="W87" s="29">
        <f>'Totale Verbräuche Odyssee'!U39*1000</f>
        <v>62175.9</v>
      </c>
      <c r="X87" s="29">
        <f>'Totale Verbräuche Odyssee'!V39*1000</f>
        <v>64897.099999999991</v>
      </c>
      <c r="Y87" s="29">
        <f>'Totale Verbräuche Odyssee'!W39*1000</f>
        <v>67276.700000000012</v>
      </c>
      <c r="Z87" s="29">
        <f>'Totale Verbräuche Odyssee'!X39*1000</f>
        <v>60105.8</v>
      </c>
      <c r="AA87" s="29">
        <f>'Totale Verbräuche Odyssee'!Y39*1000</f>
        <v>57597.599999999999</v>
      </c>
      <c r="AB87" s="29">
        <f>'Totale Verbräuche Odyssee'!Z39*1000</f>
        <v>63708.6</v>
      </c>
      <c r="AC87" s="29">
        <f>'Totale Verbräuche Odyssee'!AA39*1000</f>
        <v>58988.799999999996</v>
      </c>
      <c r="AD87" s="29">
        <f>'Totale Verbräuche Odyssee'!AB39*1000</f>
        <v>60529.8</v>
      </c>
      <c r="AE87" s="29">
        <f>'Totale Verbräuche Odyssee'!AC39*1000</f>
        <v>61464.9</v>
      </c>
      <c r="AF87" s="29">
        <f>'Totale Verbräuche Odyssee'!AD39*1000</f>
        <v>61123.199999999997</v>
      </c>
      <c r="AG87" s="29">
        <f>'Totale Verbräuche Odyssee'!AE39*1000</f>
        <v>52132.5</v>
      </c>
      <c r="AH87" t="e">
        <f>'Totale Verbräuche Odyssee'!AF39*1000</f>
        <v>#VALUE!</v>
      </c>
      <c r="BC87" s="31">
        <f t="shared" ref="BC87:BC93" si="112">W87/$W$94</f>
        <v>0.1524082553087899</v>
      </c>
      <c r="BD87" s="31">
        <f t="shared" ref="BD87:BD93" si="113">X87/$X$94</f>
        <v>0.16378429639635805</v>
      </c>
      <c r="BE87" s="31">
        <f t="shared" ref="BE87:BE93" si="114">Y87/$Y$94</f>
        <v>0.16026924304711229</v>
      </c>
      <c r="BF87" s="31">
        <f t="shared" ref="BF87:BF93" si="115">Z87/$Z$94</f>
        <v>0.16119044320013082</v>
      </c>
      <c r="BG87" s="31">
        <f t="shared" ref="BG87:BG93" si="116">AA87/$AA$94</f>
        <v>0.14852228441917931</v>
      </c>
      <c r="BH87" s="31">
        <f t="shared" ref="BH87:BH93" si="117">AB87/$AB$94</f>
        <v>0.15756837339001825</v>
      </c>
      <c r="BI87" s="31">
        <f t="shared" ref="BI87:BI93" si="118">AC87/$AC$94</f>
        <v>0.15737090492546832</v>
      </c>
      <c r="BJ87" s="31">
        <f t="shared" ref="BJ87:BJ93" si="119">AD87/$AD$94</f>
        <v>0.15455028908889229</v>
      </c>
      <c r="BK87" s="31">
        <f t="shared" ref="BK87:BK93" si="120">AE87/$AE$94</f>
        <v>0.15869881395287302</v>
      </c>
      <c r="BL87" s="31">
        <f t="shared" ref="BL87:BL93" si="121">AF87/$AF$94</f>
        <v>0.15718445979988899</v>
      </c>
      <c r="BM87" s="31">
        <f t="shared" ref="BM87:BM93" si="122">AG87/$AG$94</f>
        <v>0.13873969549882945</v>
      </c>
    </row>
    <row r="88" spans="1:65" x14ac:dyDescent="0.25">
      <c r="A88" t="s">
        <v>195</v>
      </c>
      <c r="B88" t="s">
        <v>173</v>
      </c>
      <c r="C88" t="s">
        <v>171</v>
      </c>
      <c r="D88" t="s">
        <v>174</v>
      </c>
      <c r="E88" s="29" t="str">
        <f>'Totale Verbräuche Odyssee'!C40</f>
        <v>n.a.</v>
      </c>
      <c r="F88" s="29" t="str">
        <f>'Totale Verbräuche Odyssee'!D40</f>
        <v>n.a.</v>
      </c>
      <c r="G88" s="29" t="str">
        <f>'Totale Verbräuche Odyssee'!E40</f>
        <v>n.a.</v>
      </c>
      <c r="H88" s="29" t="str">
        <f>'Totale Verbräuche Odyssee'!F40</f>
        <v>n.a.</v>
      </c>
      <c r="I88" s="29" t="str">
        <f>'Totale Verbräuche Odyssee'!G40</f>
        <v>n.a.</v>
      </c>
      <c r="J88" s="29" t="str">
        <f>'Totale Verbräuche Odyssee'!H40</f>
        <v>n.a.</v>
      </c>
      <c r="K88" s="29" t="str">
        <f>'Totale Verbräuche Odyssee'!I40</f>
        <v>n.a.</v>
      </c>
      <c r="L88" s="29" t="str">
        <f>'Totale Verbräuche Odyssee'!J40</f>
        <v>n.a.</v>
      </c>
      <c r="M88" s="29" t="str">
        <f>'Totale Verbräuche Odyssee'!K40</f>
        <v>n.a.</v>
      </c>
      <c r="N88" s="29" t="str">
        <f>'Totale Verbräuche Odyssee'!L40</f>
        <v>n.a.</v>
      </c>
      <c r="O88" s="29" t="str">
        <f>'Totale Verbräuche Odyssee'!M40</f>
        <v>n.a.</v>
      </c>
      <c r="P88" s="29">
        <f>'Totale Verbräuche Odyssee'!N40*1000</f>
        <v>60133.4</v>
      </c>
      <c r="Q88" s="29">
        <f>'Totale Verbräuche Odyssee'!O40*1000</f>
        <v>61867.3</v>
      </c>
      <c r="R88" s="29">
        <f>'Totale Verbräuche Odyssee'!P40*1000</f>
        <v>71884.5</v>
      </c>
      <c r="S88" s="29">
        <f>'Totale Verbräuche Odyssee'!Q40*1000</f>
        <v>74285.5</v>
      </c>
      <c r="T88" s="29">
        <f>'Totale Verbräuche Odyssee'!R40*1000</f>
        <v>73482.7</v>
      </c>
      <c r="U88" s="29">
        <f>'Totale Verbräuche Odyssee'!S40*1000</f>
        <v>92051.5</v>
      </c>
      <c r="V88" s="29">
        <f>'Totale Verbräuche Odyssee'!T40*1000</f>
        <v>86756.4</v>
      </c>
      <c r="W88" s="29">
        <f>'Totale Verbräuche Odyssee'!U40*1000</f>
        <v>83097.600000000006</v>
      </c>
      <c r="X88" s="29">
        <f>'Totale Verbräuche Odyssee'!V40*1000</f>
        <v>77581.2</v>
      </c>
      <c r="Y88" s="29">
        <f>'Totale Verbräuche Odyssee'!W40*1000</f>
        <v>79983.099999999991</v>
      </c>
      <c r="Z88" s="29">
        <f>'Totale Verbräuche Odyssee'!X40*1000</f>
        <v>74977.5</v>
      </c>
      <c r="AA88" s="29">
        <f>'Totale Verbräuche Odyssee'!Y40*1000</f>
        <v>77416.799999999988</v>
      </c>
      <c r="AB88" s="29">
        <f>'Totale Verbräuche Odyssee'!Z40*1000</f>
        <v>79804.5</v>
      </c>
      <c r="AC88" s="29">
        <f>'Totale Verbräuche Odyssee'!AA40*1000</f>
        <v>74354.7</v>
      </c>
      <c r="AD88" s="29">
        <f>'Totale Verbräuche Odyssee'!AB40*1000</f>
        <v>73203.5</v>
      </c>
      <c r="AE88" s="29">
        <f>'Totale Verbräuche Odyssee'!AC40*1000</f>
        <v>74518.8</v>
      </c>
      <c r="AF88" s="29">
        <f>'Totale Verbräuche Odyssee'!AD40*1000</f>
        <v>76747.899999999994</v>
      </c>
      <c r="AG88" s="29">
        <f>'Totale Verbräuche Odyssee'!AE40*1000</f>
        <v>70108.400000000009</v>
      </c>
      <c r="AH88" t="e">
        <f>'Totale Verbräuche Odyssee'!AF40*1000</f>
        <v>#VALUE!</v>
      </c>
      <c r="BC88" s="31">
        <f t="shared" si="112"/>
        <v>0.2036924312530691</v>
      </c>
      <c r="BD88" s="31">
        <f t="shared" si="113"/>
        <v>0.19579584073225359</v>
      </c>
      <c r="BE88" s="31">
        <f t="shared" si="114"/>
        <v>0.19053893686166956</v>
      </c>
      <c r="BF88" s="31">
        <f t="shared" si="115"/>
        <v>0.2010730487746242</v>
      </c>
      <c r="BG88" s="31">
        <f t="shared" si="116"/>
        <v>0.19962845654025027</v>
      </c>
      <c r="BH88" s="31">
        <f t="shared" si="117"/>
        <v>0.19737783053157204</v>
      </c>
      <c r="BI88" s="31">
        <f t="shared" si="118"/>
        <v>0.19836420514507364</v>
      </c>
      <c r="BJ88" s="31">
        <f t="shared" si="119"/>
        <v>0.18690995323491447</v>
      </c>
      <c r="BK88" s="31">
        <f t="shared" si="120"/>
        <v>0.19240322813819521</v>
      </c>
      <c r="BL88" s="31">
        <f t="shared" si="121"/>
        <v>0.19736494820748748</v>
      </c>
      <c r="BM88" s="31">
        <f t="shared" si="122"/>
        <v>0.18657877653882196</v>
      </c>
    </row>
    <row r="89" spans="1:65" x14ac:dyDescent="0.25">
      <c r="A89" t="s">
        <v>195</v>
      </c>
      <c r="B89" t="s">
        <v>175</v>
      </c>
      <c r="C89" t="s">
        <v>171</v>
      </c>
      <c r="D89" t="s">
        <v>176</v>
      </c>
      <c r="E89" s="29" t="str">
        <f>'Totale Verbräuche Odyssee'!C41</f>
        <v>n.a.</v>
      </c>
      <c r="F89" s="29" t="str">
        <f>'Totale Verbräuche Odyssee'!D41</f>
        <v>n.a.</v>
      </c>
      <c r="G89" s="29" t="str">
        <f>'Totale Verbräuche Odyssee'!E41</f>
        <v>n.a.</v>
      </c>
      <c r="H89" s="29" t="str">
        <f>'Totale Verbräuche Odyssee'!F41</f>
        <v>n.a.</v>
      </c>
      <c r="I89" s="29" t="str">
        <f>'Totale Verbräuche Odyssee'!G41</f>
        <v>n.a.</v>
      </c>
      <c r="J89" s="29" t="str">
        <f>'Totale Verbräuche Odyssee'!H41</f>
        <v>n.a.</v>
      </c>
      <c r="K89" s="29" t="str">
        <f>'Totale Verbräuche Odyssee'!I41</f>
        <v>n.a.</v>
      </c>
      <c r="L89" s="29" t="str">
        <f>'Totale Verbräuche Odyssee'!J41</f>
        <v>n.a.</v>
      </c>
      <c r="M89" s="29" t="str">
        <f>'Totale Verbräuche Odyssee'!K41</f>
        <v>n.a.</v>
      </c>
      <c r="N89" s="29" t="str">
        <f>'Totale Verbräuche Odyssee'!L41</f>
        <v>n.a.</v>
      </c>
      <c r="O89" s="29" t="str">
        <f>'Totale Verbräuche Odyssee'!M41</f>
        <v>n.a.</v>
      </c>
      <c r="P89" s="29">
        <f>'Totale Verbräuche Odyssee'!N41*1000</f>
        <v>57668.100000000006</v>
      </c>
      <c r="Q89" s="29">
        <f>'Totale Verbräuche Odyssee'!O41*1000</f>
        <v>59941.899999999994</v>
      </c>
      <c r="R89" s="29">
        <f>'Totale Verbräuche Odyssee'!P41*1000</f>
        <v>71964.399999999994</v>
      </c>
      <c r="S89" s="29">
        <f>'Totale Verbräuche Odyssee'!Q41*1000</f>
        <v>72907.700000000012</v>
      </c>
      <c r="T89" s="29">
        <f>'Totale Verbräuche Odyssee'!R41*1000</f>
        <v>68367.900000000009</v>
      </c>
      <c r="U89" s="29">
        <f>'Totale Verbräuche Odyssee'!S41*1000</f>
        <v>60007.5</v>
      </c>
      <c r="V89" s="29">
        <f>'Totale Verbräuche Odyssee'!T41*1000</f>
        <v>54950.899999999994</v>
      </c>
      <c r="W89" s="29">
        <f>'Totale Verbräuche Odyssee'!U41*1000</f>
        <v>56599.8</v>
      </c>
      <c r="X89" s="29">
        <f>'Totale Verbräuche Odyssee'!V41*1000</f>
        <v>58396.2</v>
      </c>
      <c r="Y89" s="29">
        <f>'Totale Verbräuche Odyssee'!W41*1000</f>
        <v>66343.400000000009</v>
      </c>
      <c r="Z89" s="29">
        <f>'Totale Verbräuche Odyssee'!X41*1000</f>
        <v>60024</v>
      </c>
      <c r="AA89" s="29">
        <f>'Totale Verbräuche Odyssee'!Y41*1000</f>
        <v>58387.799999999996</v>
      </c>
      <c r="AB89" s="29">
        <f>'Totale Verbräuche Odyssee'!Z41*1000</f>
        <v>64087</v>
      </c>
      <c r="AC89" s="29">
        <f>'Totale Verbräuche Odyssee'!AA41*1000</f>
        <v>61532.1</v>
      </c>
      <c r="AD89" s="29">
        <f>'Totale Verbräuche Odyssee'!AB41*1000</f>
        <v>67785.399999999994</v>
      </c>
      <c r="AE89" s="29">
        <f>'Totale Verbräuche Odyssee'!AC41*1000</f>
        <v>67700</v>
      </c>
      <c r="AF89" s="29">
        <f>'Totale Verbräuche Odyssee'!AD41*1000</f>
        <v>69664.399999999994</v>
      </c>
      <c r="AG89" s="29">
        <f>'Totale Verbräuche Odyssee'!AE41*1000</f>
        <v>60394</v>
      </c>
      <c r="AH89" t="e">
        <f>'Totale Verbräuche Odyssee'!AF41*1000</f>
        <v>#VALUE!</v>
      </c>
      <c r="BC89" s="31">
        <f t="shared" si="112"/>
        <v>0.13873987781160299</v>
      </c>
      <c r="BD89" s="31">
        <f t="shared" si="113"/>
        <v>0.14737762595279305</v>
      </c>
      <c r="BE89" s="31">
        <f t="shared" si="114"/>
        <v>0.15804589849341286</v>
      </c>
      <c r="BF89" s="31">
        <f t="shared" si="115"/>
        <v>0.16097107371742247</v>
      </c>
      <c r="BG89" s="31">
        <f t="shared" si="116"/>
        <v>0.15055990940959618</v>
      </c>
      <c r="BH89" s="31">
        <f t="shared" si="117"/>
        <v>0.15850425759545964</v>
      </c>
      <c r="BI89" s="31">
        <f t="shared" si="118"/>
        <v>0.16415594585691537</v>
      </c>
      <c r="BJ89" s="31">
        <f t="shared" si="119"/>
        <v>0.17307595871795706</v>
      </c>
      <c r="BK89" s="31">
        <f t="shared" si="120"/>
        <v>0.17479748123904054</v>
      </c>
      <c r="BL89" s="31">
        <f t="shared" si="121"/>
        <v>0.17914901512491796</v>
      </c>
      <c r="BM89" s="31">
        <f t="shared" si="122"/>
        <v>0.16072594197393766</v>
      </c>
    </row>
    <row r="90" spans="1:65" x14ac:dyDescent="0.25">
      <c r="A90" t="s">
        <v>195</v>
      </c>
      <c r="B90" t="s">
        <v>177</v>
      </c>
      <c r="C90" t="s">
        <v>171</v>
      </c>
      <c r="D90" t="s">
        <v>178</v>
      </c>
      <c r="E90" s="29" t="str">
        <f>'Totale Verbräuche Odyssee'!C42</f>
        <v>n.a.</v>
      </c>
      <c r="F90" s="29" t="str">
        <f>'Totale Verbräuche Odyssee'!D42</f>
        <v>n.a.</v>
      </c>
      <c r="G90" s="29" t="str">
        <f>'Totale Verbräuche Odyssee'!E42</f>
        <v>n.a.</v>
      </c>
      <c r="H90" s="29" t="str">
        <f>'Totale Verbräuche Odyssee'!F42</f>
        <v>n.a.</v>
      </c>
      <c r="I90" s="29" t="str">
        <f>'Totale Verbräuche Odyssee'!G42</f>
        <v>n.a.</v>
      </c>
      <c r="J90" s="29" t="str">
        <f>'Totale Verbräuche Odyssee'!H42</f>
        <v>n.a.</v>
      </c>
      <c r="K90" s="29" t="str">
        <f>'Totale Verbräuche Odyssee'!I42</f>
        <v>n.a.</v>
      </c>
      <c r="L90" s="29" t="str">
        <f>'Totale Verbräuche Odyssee'!J42</f>
        <v>n.a.</v>
      </c>
      <c r="M90" s="29" t="str">
        <f>'Totale Verbräuche Odyssee'!K42</f>
        <v>n.a.</v>
      </c>
      <c r="N90" s="29" t="str">
        <f>'Totale Verbräuche Odyssee'!L42</f>
        <v>n.a.</v>
      </c>
      <c r="O90" s="29" t="str">
        <f>'Totale Verbräuche Odyssee'!M42</f>
        <v>n.a.</v>
      </c>
      <c r="P90" s="29">
        <f>'Totale Verbräuche Odyssee'!N42*1000</f>
        <v>22448.799999999999</v>
      </c>
      <c r="Q90" s="29">
        <f>'Totale Verbräuche Odyssee'!O42*1000</f>
        <v>21201.5</v>
      </c>
      <c r="R90" s="29">
        <f>'Totale Verbräuche Odyssee'!P42*1000</f>
        <v>22992.6</v>
      </c>
      <c r="S90" s="29">
        <f>'Totale Verbräuche Odyssee'!Q42*1000</f>
        <v>22605</v>
      </c>
      <c r="T90" s="29">
        <f>'Totale Verbräuche Odyssee'!R42*1000</f>
        <v>22898</v>
      </c>
      <c r="U90" s="29">
        <f>'Totale Verbräuche Odyssee'!S42*1000</f>
        <v>22942.9</v>
      </c>
      <c r="V90" s="29">
        <f>'Totale Verbräuche Odyssee'!T42*1000</f>
        <v>21083.100000000002</v>
      </c>
      <c r="W90" s="29">
        <f>'Totale Verbräuche Odyssee'!U42*1000</f>
        <v>21055.3</v>
      </c>
      <c r="X90" s="29">
        <f>'Totale Verbräuche Odyssee'!V42*1000</f>
        <v>21414.100000000002</v>
      </c>
      <c r="Y90" s="29">
        <f>'Totale Verbräuche Odyssee'!W42*1000</f>
        <v>23084.7</v>
      </c>
      <c r="Z90" s="29">
        <f>'Totale Verbräuche Odyssee'!X42*1000</f>
        <v>23089.8</v>
      </c>
      <c r="AA90" s="29">
        <f>'Totale Verbräuche Odyssee'!Y42*1000</f>
        <v>18907.099999999999</v>
      </c>
      <c r="AB90" s="29">
        <f>'Totale Verbräuche Odyssee'!Z42*1000</f>
        <v>19476.5</v>
      </c>
      <c r="AC90" s="29">
        <f>'Totale Verbräuche Odyssee'!AA42*1000</f>
        <v>17879.3</v>
      </c>
      <c r="AD90" s="29">
        <f>'Totale Verbräuche Odyssee'!AB42*1000</f>
        <v>18908.7</v>
      </c>
      <c r="AE90" s="29">
        <f>'Totale Verbräuche Odyssee'!AC42*1000</f>
        <v>19185.5</v>
      </c>
      <c r="AF90" s="29">
        <f>'Totale Verbräuche Odyssee'!AD42*1000</f>
        <v>19073.099999999999</v>
      </c>
      <c r="AG90" s="29">
        <f>'Totale Verbräuche Odyssee'!AE42*1000</f>
        <v>15259.6</v>
      </c>
      <c r="AH90" t="e">
        <f>'Totale Verbräuche Odyssee'!AF42*1000</f>
        <v>#VALUE!</v>
      </c>
      <c r="BC90" s="31">
        <f t="shared" si="112"/>
        <v>5.1611662042739447E-2</v>
      </c>
      <c r="BD90" s="31">
        <f t="shared" si="113"/>
        <v>5.4043914157354517E-2</v>
      </c>
      <c r="BE90" s="31">
        <f t="shared" si="114"/>
        <v>5.4993294780654706E-2</v>
      </c>
      <c r="BF90" s="31">
        <f t="shared" si="115"/>
        <v>6.1921729606832954E-2</v>
      </c>
      <c r="BG90" s="31">
        <f t="shared" si="116"/>
        <v>4.8754213434967164E-2</v>
      </c>
      <c r="BH90" s="31">
        <f t="shared" si="117"/>
        <v>4.8170583317333773E-2</v>
      </c>
      <c r="BI90" s="31">
        <f t="shared" si="118"/>
        <v>4.7698573634892147E-2</v>
      </c>
      <c r="BJ90" s="31">
        <f t="shared" si="119"/>
        <v>4.8279443369962191E-2</v>
      </c>
      <c r="BK90" s="31">
        <f t="shared" si="120"/>
        <v>4.9535850462505353E-2</v>
      </c>
      <c r="BL90" s="31">
        <f t="shared" si="121"/>
        <v>4.904839602980967E-2</v>
      </c>
      <c r="BM90" s="31">
        <f t="shared" si="122"/>
        <v>4.0610219295716447E-2</v>
      </c>
    </row>
    <row r="91" spans="1:65" x14ac:dyDescent="0.25">
      <c r="A91" t="s">
        <v>195</v>
      </c>
      <c r="B91" t="s">
        <v>179</v>
      </c>
      <c r="C91" t="s">
        <v>171</v>
      </c>
      <c r="D91" t="s">
        <v>180</v>
      </c>
      <c r="E91" s="29" t="str">
        <f>'Totale Verbräuche Odyssee'!C43</f>
        <v>n.a.</v>
      </c>
      <c r="F91" s="29" t="str">
        <f>'Totale Verbräuche Odyssee'!D43</f>
        <v>n.a.</v>
      </c>
      <c r="G91" s="29" t="str">
        <f>'Totale Verbräuche Odyssee'!E43</f>
        <v>n.a.</v>
      </c>
      <c r="H91" s="29" t="str">
        <f>'Totale Verbräuche Odyssee'!F43</f>
        <v>n.a.</v>
      </c>
      <c r="I91" s="29" t="str">
        <f>'Totale Verbräuche Odyssee'!G43</f>
        <v>n.a.</v>
      </c>
      <c r="J91" s="29" t="str">
        <f>'Totale Verbräuche Odyssee'!H43</f>
        <v>n.a.</v>
      </c>
      <c r="K91" s="29" t="str">
        <f>'Totale Verbräuche Odyssee'!I43</f>
        <v>n.a.</v>
      </c>
      <c r="L91" s="29" t="str">
        <f>'Totale Verbräuche Odyssee'!J43</f>
        <v>n.a.</v>
      </c>
      <c r="M91" s="29" t="str">
        <f>'Totale Verbräuche Odyssee'!K43</f>
        <v>n.a.</v>
      </c>
      <c r="N91" s="29" t="str">
        <f>'Totale Verbräuche Odyssee'!L43</f>
        <v>n.a.</v>
      </c>
      <c r="O91" s="29" t="str">
        <f>'Totale Verbräuche Odyssee'!M43</f>
        <v>n.a.</v>
      </c>
      <c r="P91" s="29">
        <f>'Totale Verbräuche Odyssee'!N43*1000</f>
        <v>17662.099999999999</v>
      </c>
      <c r="Q91" s="29">
        <f>'Totale Verbräuche Odyssee'!O43*1000</f>
        <v>16160.699999999999</v>
      </c>
      <c r="R91" s="29">
        <f>'Totale Verbräuche Odyssee'!P43*1000</f>
        <v>16389.199999999997</v>
      </c>
      <c r="S91" s="29">
        <f>'Totale Verbräuche Odyssee'!Q43*1000</f>
        <v>16098.800000000001</v>
      </c>
      <c r="T91" s="29">
        <f>'Totale Verbräuche Odyssee'!R43*1000</f>
        <v>18131.599999999999</v>
      </c>
      <c r="U91" s="29">
        <f>'Totale Verbräuche Odyssee'!S43*1000</f>
        <v>22115</v>
      </c>
      <c r="V91" s="29">
        <f>'Totale Verbräuche Odyssee'!T43*1000</f>
        <v>15295</v>
      </c>
      <c r="W91" s="29">
        <f>'Totale Verbräuche Odyssee'!U43*1000</f>
        <v>15242</v>
      </c>
      <c r="X91" s="29">
        <f>'Totale Verbräuche Odyssee'!V43*1000</f>
        <v>15006.9</v>
      </c>
      <c r="Y91" s="29">
        <f>'Totale Verbräuche Odyssee'!W43*1000</f>
        <v>15857.4</v>
      </c>
      <c r="Z91" s="29">
        <f>'Totale Verbräuche Odyssee'!X43*1000</f>
        <v>14751</v>
      </c>
      <c r="AA91" s="29">
        <f>'Totale Verbräuche Odyssee'!Y43*1000</f>
        <v>15921.2</v>
      </c>
      <c r="AB91" s="29">
        <f>'Totale Verbräuche Odyssee'!Z43*1000</f>
        <v>16668.399999999998</v>
      </c>
      <c r="AC91" s="29">
        <f>'Totale Verbräuche Odyssee'!AA43*1000</f>
        <v>15688.1</v>
      </c>
      <c r="AD91" s="29">
        <f>'Totale Verbräuche Odyssee'!AB43*1000</f>
        <v>15992.4</v>
      </c>
      <c r="AE91" s="29">
        <f>'Totale Verbräuche Odyssee'!AC43*1000</f>
        <v>16060.9</v>
      </c>
      <c r="AF91" s="29">
        <f>'Totale Verbräuche Odyssee'!AD43*1000</f>
        <v>15879</v>
      </c>
      <c r="AG91" s="29">
        <f>'Totale Verbräuche Odyssee'!AE43*1000</f>
        <v>13159.1</v>
      </c>
      <c r="AH91" t="e">
        <f>'Totale Verbräuche Odyssee'!AF43*1000</f>
        <v>#VALUE!</v>
      </c>
      <c r="BC91" s="31">
        <f t="shared" si="112"/>
        <v>3.7361849646190493E-2</v>
      </c>
      <c r="BD91" s="31">
        <f t="shared" si="113"/>
        <v>3.7873719435699067E-2</v>
      </c>
      <c r="BE91" s="31">
        <f t="shared" si="114"/>
        <v>3.7776131925247196E-2</v>
      </c>
      <c r="BF91" s="31">
        <f t="shared" si="115"/>
        <v>3.9558914907465326E-2</v>
      </c>
      <c r="BG91" s="31">
        <f t="shared" si="116"/>
        <v>4.1054713993198287E-2</v>
      </c>
      <c r="BH91" s="31">
        <f t="shared" si="117"/>
        <v>4.1225402457661597E-2</v>
      </c>
      <c r="BI91" s="31">
        <f t="shared" si="118"/>
        <v>4.1852868571003982E-2</v>
      </c>
      <c r="BJ91" s="31">
        <f t="shared" si="119"/>
        <v>4.0833276224689338E-2</v>
      </c>
      <c r="BK91" s="31">
        <f t="shared" si="120"/>
        <v>4.1468314127505262E-2</v>
      </c>
      <c r="BL91" s="31">
        <f t="shared" si="121"/>
        <v>4.0834446448524249E-2</v>
      </c>
      <c r="BM91" s="31">
        <f t="shared" si="122"/>
        <v>3.5020179869345351E-2</v>
      </c>
    </row>
    <row r="92" spans="1:65" x14ac:dyDescent="0.25">
      <c r="A92" t="s">
        <v>195</v>
      </c>
      <c r="B92" t="s">
        <v>181</v>
      </c>
      <c r="C92" t="s">
        <v>171</v>
      </c>
      <c r="D92" t="s">
        <v>182</v>
      </c>
      <c r="E92" s="29" t="str">
        <f>'Totale Verbräuche Odyssee'!C44</f>
        <v>n.a.</v>
      </c>
      <c r="F92" s="29" t="str">
        <f>'Totale Verbräuche Odyssee'!D44</f>
        <v>n.a.</v>
      </c>
      <c r="G92" s="29" t="str">
        <f>'Totale Verbräuche Odyssee'!E44</f>
        <v>n.a.</v>
      </c>
      <c r="H92" s="29" t="str">
        <f>'Totale Verbräuche Odyssee'!F44</f>
        <v>n.a.</v>
      </c>
      <c r="I92" s="29" t="str">
        <f>'Totale Verbräuche Odyssee'!G44</f>
        <v>n.a.</v>
      </c>
      <c r="J92" s="29" t="str">
        <f>'Totale Verbräuche Odyssee'!H44</f>
        <v>n.a.</v>
      </c>
      <c r="K92" s="29" t="str">
        <f>'Totale Verbräuche Odyssee'!I44</f>
        <v>n.a.</v>
      </c>
      <c r="L92" s="29" t="str">
        <f>'Totale Verbräuche Odyssee'!J44</f>
        <v>n.a.</v>
      </c>
      <c r="M92" s="29" t="str">
        <f>'Totale Verbräuche Odyssee'!K44</f>
        <v>n.a.</v>
      </c>
      <c r="N92" s="29" t="str">
        <f>'Totale Verbräuche Odyssee'!L44</f>
        <v>n.a.</v>
      </c>
      <c r="O92" s="29" t="str">
        <f>'Totale Verbräuche Odyssee'!M44</f>
        <v>n.a.</v>
      </c>
      <c r="P92" s="29">
        <f>'Totale Verbräuche Odyssee'!N44*1000</f>
        <v>25069.1</v>
      </c>
      <c r="Q92" s="29">
        <f>'Totale Verbräuche Odyssee'!O44*1000</f>
        <v>22366.1</v>
      </c>
      <c r="R92" s="29">
        <f>'Totale Verbräuche Odyssee'!P44*1000</f>
        <v>21572.399999999998</v>
      </c>
      <c r="S92" s="29">
        <f>'Totale Verbräuche Odyssee'!Q44*1000</f>
        <v>21595.4</v>
      </c>
      <c r="T92" s="29">
        <f>'Totale Verbräuche Odyssee'!R44*1000</f>
        <v>22427.600000000002</v>
      </c>
      <c r="U92" s="29">
        <f>'Totale Verbräuche Odyssee'!S44*1000</f>
        <v>21131.1</v>
      </c>
      <c r="V92" s="29">
        <f>'Totale Verbräuche Odyssee'!T44*1000</f>
        <v>20391</v>
      </c>
      <c r="W92" s="29">
        <f>'Totale Verbräuche Odyssee'!U44*1000</f>
        <v>18995.599999999999</v>
      </c>
      <c r="X92" s="29">
        <f>'Totale Verbräuche Odyssee'!V44*1000</f>
        <v>17924.399999999998</v>
      </c>
      <c r="Y92" s="29">
        <f>'Totale Verbräuche Odyssee'!W44*1000</f>
        <v>18856.599999999999</v>
      </c>
      <c r="Z92" s="29">
        <f>'Totale Verbräuche Odyssee'!X44*1000</f>
        <v>16987.400000000001</v>
      </c>
      <c r="AA92" s="29">
        <f>'Totale Verbräuche Odyssee'!Y44*1000</f>
        <v>17906.600000000002</v>
      </c>
      <c r="AB92" s="29">
        <f>'Totale Verbräuche Odyssee'!Z44*1000</f>
        <v>16822.900000000001</v>
      </c>
      <c r="AC92" s="29">
        <f>'Totale Verbräuche Odyssee'!AA44*1000</f>
        <v>15350.5</v>
      </c>
      <c r="AD92" s="29">
        <f>'Totale Verbräuche Odyssee'!AB44*1000</f>
        <v>15988.8</v>
      </c>
      <c r="AE92" s="29">
        <f>'Totale Verbräuche Odyssee'!AC44*1000</f>
        <v>16087.1</v>
      </c>
      <c r="AF92" s="29">
        <f>'Totale Verbräuche Odyssee'!AD44*1000</f>
        <v>15948.2</v>
      </c>
      <c r="AG92" s="29">
        <f>'Totale Verbräuche Odyssee'!AE44*1000</f>
        <v>13589.1</v>
      </c>
      <c r="AH92" t="e">
        <f>'Totale Verbräuche Odyssee'!AF44*1000</f>
        <v>#VALUE!</v>
      </c>
      <c r="BC92" s="31">
        <f t="shared" si="112"/>
        <v>4.6562836316702279E-2</v>
      </c>
      <c r="BD92" s="31">
        <f t="shared" si="113"/>
        <v>4.52367708622863E-2</v>
      </c>
      <c r="BE92" s="31">
        <f t="shared" si="114"/>
        <v>4.4920946010166621E-2</v>
      </c>
      <c r="BF92" s="31">
        <f t="shared" si="115"/>
        <v>4.5556444383369032E-2</v>
      </c>
      <c r="BG92" s="31">
        <f t="shared" si="116"/>
        <v>4.6174304800555517E-2</v>
      </c>
      <c r="BH92" s="31">
        <f t="shared" si="117"/>
        <v>4.1607522197991138E-2</v>
      </c>
      <c r="BI92" s="31">
        <f t="shared" si="118"/>
        <v>4.0952215947067945E-2</v>
      </c>
      <c r="BJ92" s="31">
        <f t="shared" si="119"/>
        <v>4.0824084371408477E-2</v>
      </c>
      <c r="BK92" s="31">
        <f t="shared" si="120"/>
        <v>4.1535961010938989E-2</v>
      </c>
      <c r="BL92" s="31">
        <f t="shared" si="121"/>
        <v>4.1012401212315287E-2</v>
      </c>
      <c r="BM92" s="31">
        <f t="shared" si="122"/>
        <v>3.6164534524589141E-2</v>
      </c>
    </row>
    <row r="93" spans="1:65" x14ac:dyDescent="0.25">
      <c r="A93" t="s">
        <v>195</v>
      </c>
      <c r="B93" t="s">
        <v>183</v>
      </c>
      <c r="C93" t="s">
        <v>2</v>
      </c>
      <c r="D93" t="s">
        <v>184</v>
      </c>
      <c r="E93" s="29" t="s">
        <v>94</v>
      </c>
      <c r="F93" s="29" t="s">
        <v>94</v>
      </c>
      <c r="G93" s="29" t="s">
        <v>94</v>
      </c>
      <c r="H93" s="29" t="s">
        <v>94</v>
      </c>
      <c r="I93" s="29" t="s">
        <v>94</v>
      </c>
      <c r="J93" s="29" t="s">
        <v>94</v>
      </c>
      <c r="K93" s="29" t="s">
        <v>94</v>
      </c>
      <c r="L93" s="29" t="s">
        <v>94</v>
      </c>
      <c r="M93" s="29" t="s">
        <v>94</v>
      </c>
      <c r="N93" s="29" t="s">
        <v>94</v>
      </c>
      <c r="O93" s="29" t="s">
        <v>94</v>
      </c>
      <c r="P93" s="29">
        <f t="shared" ref="P93" si="123">P94-SUM(P86:P92)</f>
        <v>59208.635999999999</v>
      </c>
      <c r="Q93" s="29">
        <f t="shared" ref="Q93" si="124">Q94-SUM(Q86:Q92)</f>
        <v>57169.926999999967</v>
      </c>
      <c r="R93" s="29">
        <f t="shared" ref="R93" si="125">R94-SUM(R86:R92)</f>
        <v>118351.25099999999</v>
      </c>
      <c r="S93" s="29">
        <f t="shared" ref="S93" si="126">S94-SUM(S86:S92)</f>
        <v>109058.47699999996</v>
      </c>
      <c r="T93" s="29">
        <f t="shared" ref="T93" si="127">T94-SUM(T86:T92)</f>
        <v>109165.76299999998</v>
      </c>
      <c r="U93" s="29">
        <f t="shared" ref="U93" si="128">U94-SUM(U86:U92)</f>
        <v>139193.13200000004</v>
      </c>
      <c r="V93" s="29">
        <f t="shared" ref="V93" si="129">V94-SUM(V86:V92)</f>
        <v>102695.71399999998</v>
      </c>
      <c r="W93" s="29">
        <f t="shared" ref="W93" si="130">W94-SUM(W86:W92)</f>
        <v>146769.48699999999</v>
      </c>
      <c r="X93" s="29">
        <f t="shared" ref="X93" si="131">X94-SUM(X86:X92)</f>
        <v>136316.1</v>
      </c>
      <c r="Y93" s="29">
        <f t="shared" ref="Y93" si="132">Y94-SUM(Y86:Y92)</f>
        <v>133400.80699999997</v>
      </c>
      <c r="Z93" s="29">
        <f t="shared" ref="Z93" si="133">Z94-SUM(Z86:Z92)</f>
        <v>107519.48799999995</v>
      </c>
      <c r="AA93" s="29">
        <f t="shared" ref="AA93" si="134">AA94-SUM(AA86:AA92)</f>
        <v>126346.39200000005</v>
      </c>
      <c r="AB93" s="29">
        <f t="shared" ref="AB93" si="135">AB94-SUM(AB86:AB92)</f>
        <v>129140.61099999998</v>
      </c>
      <c r="AC93" s="29">
        <f t="shared" ref="AC93" si="136">AC94-SUM(AC86:AC92)</f>
        <v>113436.86599999998</v>
      </c>
      <c r="AD93" s="29">
        <f t="shared" ref="AD93" si="137">AD94-SUM(AD86:AD92)</f>
        <v>122365.94899999996</v>
      </c>
      <c r="AE93" s="29">
        <f t="shared" ref="AE93" si="138">AE94-SUM(AE86:AE92)</f>
        <v>114867.92600000004</v>
      </c>
      <c r="AF93" s="29">
        <f t="shared" ref="AF93" si="139">AF94-SUM(AF86:AF92)</f>
        <v>113936.54700000002</v>
      </c>
      <c r="AG93" s="29">
        <f t="shared" ref="AG93" si="140">AG94-SUM(AG86:AG92)</f>
        <v>112940.24300000007</v>
      </c>
      <c r="AH93" s="29" t="e">
        <f t="shared" ref="AH93" si="141">AH94-SUM(AH86:AH92)</f>
        <v>#VALUE!</v>
      </c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C93" s="31">
        <f t="shared" si="112"/>
        <v>0.3597677146006108</v>
      </c>
      <c r="BD93" s="31">
        <f t="shared" si="113"/>
        <v>0.34402826206403042</v>
      </c>
      <c r="BE93" s="31">
        <f t="shared" si="114"/>
        <v>0.31779273299320432</v>
      </c>
      <c r="BF93" s="31">
        <f t="shared" si="115"/>
        <v>0.28834345310055165</v>
      </c>
      <c r="BG93" s="31">
        <f t="shared" si="116"/>
        <v>0.32579924802354832</v>
      </c>
      <c r="BH93" s="31">
        <f t="shared" si="117"/>
        <v>0.31939920220916945</v>
      </c>
      <c r="BI93" s="31">
        <f t="shared" si="118"/>
        <v>0.30262799470965823</v>
      </c>
      <c r="BJ93" s="31">
        <f t="shared" si="119"/>
        <v>0.31243606938378521</v>
      </c>
      <c r="BK93" s="31">
        <f t="shared" si="120"/>
        <v>0.29658233589294691</v>
      </c>
      <c r="BL93" s="31">
        <f t="shared" si="121"/>
        <v>0.29299929636634969</v>
      </c>
      <c r="BM93" s="31">
        <f t="shared" si="122"/>
        <v>0.30056672753817321</v>
      </c>
    </row>
    <row r="94" spans="1:65" x14ac:dyDescent="0.25">
      <c r="A94" t="s">
        <v>195</v>
      </c>
      <c r="B94" t="s">
        <v>185</v>
      </c>
      <c r="C94" t="s">
        <v>2</v>
      </c>
      <c r="D94" t="s">
        <v>186</v>
      </c>
      <c r="E94" s="29">
        <f>'Energieverbrauch_GHD+A(Landw+F)'!C29</f>
        <v>366682.10800000001</v>
      </c>
      <c r="F94" s="29">
        <f>'Energieverbrauch_GHD+A(Landw+F)'!D29</f>
        <v>377040.95700000005</v>
      </c>
      <c r="G94" s="29">
        <f>'Energieverbrauch_GHD+A(Landw+F)'!E29</f>
        <v>361354.54400000005</v>
      </c>
      <c r="H94" s="29">
        <f>'Energieverbrauch_GHD+A(Landw+F)'!F29</f>
        <v>348755.04199999996</v>
      </c>
      <c r="I94" s="29">
        <f>'Energieverbrauch_GHD+A(Landw+F)'!G29</f>
        <v>330965.63</v>
      </c>
      <c r="J94" s="29">
        <f>'Energieverbrauch_GHD+A(Landw+F)'!H29</f>
        <v>324720.61200000002</v>
      </c>
      <c r="K94" s="29">
        <f>'Energieverbrauch_GHD+A(Landw+F)'!I29</f>
        <v>362369.853</v>
      </c>
      <c r="L94" s="29">
        <f>'Energieverbrauch_GHD+A(Landw+F)'!J29</f>
        <v>326058.36699999997</v>
      </c>
      <c r="M94" s="29">
        <f>'Energieverbrauch_GHD+A(Landw+F)'!K29</f>
        <v>318840.12400000001</v>
      </c>
      <c r="N94" s="29">
        <f>'Energieverbrauch_GHD+A(Landw+F)'!L29</f>
        <v>304679.092</v>
      </c>
      <c r="O94" s="29">
        <f>'Energieverbrauch_GHD+A(Landw+F)'!M29</f>
        <v>303655.12</v>
      </c>
      <c r="P94" s="29">
        <f>'Energieverbrauch_GHD+A(Landw+F)'!N29</f>
        <v>321829.8</v>
      </c>
      <c r="Q94" s="29">
        <f>'Energieverbrauch_GHD+A(Landw+F)'!O29</f>
        <v>318376.33799999999</v>
      </c>
      <c r="R94" s="29">
        <f>'Energieverbrauch_GHD+A(Landw+F)'!P29</f>
        <v>409332.42300000001</v>
      </c>
      <c r="S94" s="29">
        <f>'Energieverbrauch_GHD+A(Landw+F)'!Q29</f>
        <v>402912.59299999999</v>
      </c>
      <c r="T94" s="29">
        <f>'Energieverbrauch_GHD+A(Landw+F)'!R29</f>
        <v>394402.94999999995</v>
      </c>
      <c r="U94" s="29">
        <f>'Energieverbrauch_GHD+A(Landw+F)'!S29</f>
        <v>426929.85800000001</v>
      </c>
      <c r="V94" s="29">
        <f>'Energieverbrauch_GHD+A(Landw+F)'!T29</f>
        <v>368866.82</v>
      </c>
      <c r="W94" s="29">
        <f>'Energieverbrauch_GHD+A(Landw+F)'!U29</f>
        <v>407956.24799999996</v>
      </c>
      <c r="X94" s="29">
        <f>'Energieverbrauch_GHD+A(Landw+F)'!V29</f>
        <v>396235.179</v>
      </c>
      <c r="Y94" s="29">
        <f>'Energieverbrauch_GHD+A(Landw+F)'!W29</f>
        <v>419772.99400000001</v>
      </c>
      <c r="Z94" s="29">
        <f>'Energieverbrauch_GHD+A(Landw+F)'!X29</f>
        <v>372886.87099999998</v>
      </c>
      <c r="AA94" s="29">
        <f>'Energieverbrauch_GHD+A(Landw+F)'!Y29</f>
        <v>387804.43100000004</v>
      </c>
      <c r="AB94" s="29">
        <f>'Energieverbrauch_GHD+A(Landw+F)'!Z29</f>
        <v>404323.52399999998</v>
      </c>
      <c r="AC94" s="29">
        <f>'Energieverbrauch_GHD+A(Landw+F)'!AA29</f>
        <v>374839.30099999998</v>
      </c>
      <c r="AD94" s="29">
        <f>'Energieverbrauch_GHD+A(Landw+F)'!AB29</f>
        <v>391651.16</v>
      </c>
      <c r="AE94" s="29">
        <f>'Energieverbrauch_GHD+A(Landw+F)'!AC29</f>
        <v>387305.35200000001</v>
      </c>
      <c r="AF94" s="29">
        <f>'Energieverbrauch_GHD+A(Landw+F)'!AD29</f>
        <v>388862.86900000001</v>
      </c>
      <c r="AG94" s="29">
        <f>'Energieverbrauch_GHD+A(Landw+F)'!AE29</f>
        <v>375757.63600000006</v>
      </c>
      <c r="AH94" s="29">
        <f>'Energieverbrauch_GHD+A(Landw+F)'!AF29</f>
        <v>358944.72100000002</v>
      </c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</row>
    <row r="95" spans="1:65" ht="15" customHeight="1" x14ac:dyDescent="0.25">
      <c r="A95" t="s">
        <v>196</v>
      </c>
      <c r="B95" t="s">
        <v>168</v>
      </c>
      <c r="C95" t="s">
        <v>2</v>
      </c>
      <c r="D95" t="s">
        <v>169</v>
      </c>
    </row>
    <row r="96" spans="1:65" ht="15" customHeight="1" x14ac:dyDescent="0.25">
      <c r="A96" t="s">
        <v>196</v>
      </c>
      <c r="B96" t="s">
        <v>170</v>
      </c>
      <c r="C96" t="s">
        <v>171</v>
      </c>
      <c r="D96" t="s">
        <v>172</v>
      </c>
    </row>
    <row r="97" spans="1:4" ht="15" customHeight="1" x14ac:dyDescent="0.25">
      <c r="A97" t="s">
        <v>196</v>
      </c>
      <c r="B97" t="s">
        <v>173</v>
      </c>
      <c r="C97" t="s">
        <v>171</v>
      </c>
      <c r="D97" t="s">
        <v>174</v>
      </c>
    </row>
    <row r="98" spans="1:4" ht="15" customHeight="1" x14ac:dyDescent="0.25">
      <c r="A98" t="s">
        <v>196</v>
      </c>
      <c r="B98" t="s">
        <v>175</v>
      </c>
      <c r="C98" t="s">
        <v>171</v>
      </c>
      <c r="D98" t="s">
        <v>176</v>
      </c>
    </row>
    <row r="99" spans="1:4" ht="15" customHeight="1" x14ac:dyDescent="0.25">
      <c r="A99" t="s">
        <v>196</v>
      </c>
      <c r="B99" t="s">
        <v>177</v>
      </c>
      <c r="C99" t="s">
        <v>171</v>
      </c>
      <c r="D99" t="s">
        <v>178</v>
      </c>
    </row>
    <row r="100" spans="1:4" ht="15" customHeight="1" x14ac:dyDescent="0.25">
      <c r="A100" t="s">
        <v>196</v>
      </c>
      <c r="B100" t="s">
        <v>179</v>
      </c>
      <c r="C100" t="s">
        <v>171</v>
      </c>
      <c r="D100" t="s">
        <v>180</v>
      </c>
    </row>
    <row r="101" spans="1:4" ht="15" customHeight="1" x14ac:dyDescent="0.25">
      <c r="A101" t="s">
        <v>196</v>
      </c>
      <c r="B101" t="s">
        <v>181</v>
      </c>
      <c r="C101" t="s">
        <v>171</v>
      </c>
      <c r="D101" t="s">
        <v>182</v>
      </c>
    </row>
    <row r="102" spans="1:4" ht="15" customHeight="1" x14ac:dyDescent="0.25">
      <c r="A102" t="s">
        <v>196</v>
      </c>
      <c r="B102" t="s">
        <v>183</v>
      </c>
      <c r="C102" t="s">
        <v>2</v>
      </c>
      <c r="D102" t="s">
        <v>184</v>
      </c>
    </row>
    <row r="103" spans="1:4" ht="15" customHeight="1" x14ac:dyDescent="0.25">
      <c r="A103" t="s">
        <v>196</v>
      </c>
      <c r="B103" t="s">
        <v>185</v>
      </c>
      <c r="C103" t="s">
        <v>2</v>
      </c>
      <c r="D103" t="s">
        <v>186</v>
      </c>
    </row>
    <row r="104" spans="1:4" ht="15" customHeight="1" x14ac:dyDescent="0.25">
      <c r="A104" t="s">
        <v>197</v>
      </c>
      <c r="B104" t="s">
        <v>168</v>
      </c>
      <c r="C104" t="s">
        <v>2</v>
      </c>
      <c r="D104" t="s">
        <v>169</v>
      </c>
    </row>
    <row r="105" spans="1:4" ht="15" customHeight="1" x14ac:dyDescent="0.25">
      <c r="A105" t="s">
        <v>197</v>
      </c>
      <c r="B105" t="s">
        <v>170</v>
      </c>
      <c r="C105" t="s">
        <v>171</v>
      </c>
      <c r="D105" t="s">
        <v>172</v>
      </c>
    </row>
    <row r="106" spans="1:4" ht="15" customHeight="1" x14ac:dyDescent="0.25">
      <c r="A106" t="s">
        <v>197</v>
      </c>
      <c r="B106" t="s">
        <v>173</v>
      </c>
      <c r="C106" t="s">
        <v>171</v>
      </c>
      <c r="D106" t="s">
        <v>174</v>
      </c>
    </row>
    <row r="107" spans="1:4" ht="15" customHeight="1" x14ac:dyDescent="0.25">
      <c r="A107" t="s">
        <v>197</v>
      </c>
      <c r="B107" t="s">
        <v>175</v>
      </c>
      <c r="C107" t="s">
        <v>171</v>
      </c>
      <c r="D107" t="s">
        <v>176</v>
      </c>
    </row>
    <row r="108" spans="1:4" ht="15" customHeight="1" x14ac:dyDescent="0.25">
      <c r="A108" t="s">
        <v>197</v>
      </c>
      <c r="B108" t="s">
        <v>177</v>
      </c>
      <c r="C108" t="s">
        <v>171</v>
      </c>
      <c r="D108" t="s">
        <v>178</v>
      </c>
    </row>
    <row r="109" spans="1:4" ht="15" customHeight="1" x14ac:dyDescent="0.25">
      <c r="A109" t="s">
        <v>197</v>
      </c>
      <c r="B109" t="s">
        <v>179</v>
      </c>
      <c r="C109" t="s">
        <v>171</v>
      </c>
      <c r="D109" t="s">
        <v>180</v>
      </c>
    </row>
    <row r="110" spans="1:4" ht="15" customHeight="1" x14ac:dyDescent="0.25">
      <c r="A110" t="s">
        <v>197</v>
      </c>
      <c r="B110" t="s">
        <v>181</v>
      </c>
      <c r="C110" t="s">
        <v>171</v>
      </c>
      <c r="D110" t="s">
        <v>182</v>
      </c>
    </row>
    <row r="111" spans="1:4" ht="15" customHeight="1" x14ac:dyDescent="0.25">
      <c r="A111" t="s">
        <v>197</v>
      </c>
      <c r="B111" t="s">
        <v>183</v>
      </c>
      <c r="C111" t="s">
        <v>2</v>
      </c>
      <c r="D111" t="s">
        <v>184</v>
      </c>
    </row>
    <row r="112" spans="1:4" ht="15" customHeight="1" x14ac:dyDescent="0.25">
      <c r="A112" t="s">
        <v>197</v>
      </c>
      <c r="B112" t="s">
        <v>185</v>
      </c>
      <c r="C112" t="s">
        <v>2</v>
      </c>
      <c r="D112" t="s">
        <v>186</v>
      </c>
    </row>
    <row r="113" spans="1:65" ht="15" customHeight="1" x14ac:dyDescent="0.25">
      <c r="A113" t="s">
        <v>198</v>
      </c>
      <c r="B113" t="s">
        <v>168</v>
      </c>
      <c r="C113" t="s">
        <v>2</v>
      </c>
      <c r="D113" t="s">
        <v>169</v>
      </c>
    </row>
    <row r="114" spans="1:65" ht="15" customHeight="1" x14ac:dyDescent="0.25">
      <c r="A114" t="s">
        <v>198</v>
      </c>
      <c r="B114" t="s">
        <v>170</v>
      </c>
      <c r="C114" t="s">
        <v>171</v>
      </c>
      <c r="D114" t="s">
        <v>172</v>
      </c>
    </row>
    <row r="115" spans="1:65" ht="15" customHeight="1" x14ac:dyDescent="0.25">
      <c r="A115" t="s">
        <v>198</v>
      </c>
      <c r="B115" t="s">
        <v>173</v>
      </c>
      <c r="C115" t="s">
        <v>171</v>
      </c>
      <c r="D115" t="s">
        <v>174</v>
      </c>
    </row>
    <row r="116" spans="1:65" ht="15" customHeight="1" x14ac:dyDescent="0.25">
      <c r="A116" t="s">
        <v>198</v>
      </c>
      <c r="B116" t="s">
        <v>175</v>
      </c>
      <c r="C116" t="s">
        <v>171</v>
      </c>
      <c r="D116" t="s">
        <v>176</v>
      </c>
    </row>
    <row r="117" spans="1:65" ht="15" customHeight="1" x14ac:dyDescent="0.25">
      <c r="A117" t="s">
        <v>198</v>
      </c>
      <c r="B117" t="s">
        <v>177</v>
      </c>
      <c r="C117" t="s">
        <v>171</v>
      </c>
      <c r="D117" t="s">
        <v>178</v>
      </c>
    </row>
    <row r="118" spans="1:65" ht="15" customHeight="1" x14ac:dyDescent="0.25">
      <c r="A118" t="s">
        <v>198</v>
      </c>
      <c r="B118" t="s">
        <v>179</v>
      </c>
      <c r="C118" t="s">
        <v>171</v>
      </c>
      <c r="D118" t="s">
        <v>180</v>
      </c>
    </row>
    <row r="119" spans="1:65" ht="15" customHeight="1" x14ac:dyDescent="0.25">
      <c r="A119" t="s">
        <v>198</v>
      </c>
      <c r="B119" t="s">
        <v>181</v>
      </c>
      <c r="C119" t="s">
        <v>171</v>
      </c>
      <c r="D119" t="s">
        <v>182</v>
      </c>
    </row>
    <row r="120" spans="1:65" ht="15" customHeight="1" x14ac:dyDescent="0.25">
      <c r="A120" t="s">
        <v>198</v>
      </c>
      <c r="B120" t="s">
        <v>183</v>
      </c>
      <c r="C120" t="s">
        <v>2</v>
      </c>
      <c r="D120" t="s">
        <v>184</v>
      </c>
    </row>
    <row r="121" spans="1:65" ht="15" customHeight="1" x14ac:dyDescent="0.25">
      <c r="A121" t="s">
        <v>198</v>
      </c>
      <c r="B121" t="s">
        <v>185</v>
      </c>
      <c r="C121" t="s">
        <v>2</v>
      </c>
      <c r="D121" t="s">
        <v>186</v>
      </c>
    </row>
    <row r="122" spans="1:65" x14ac:dyDescent="0.25">
      <c r="A122" t="s">
        <v>199</v>
      </c>
      <c r="B122" t="s">
        <v>168</v>
      </c>
      <c r="C122" t="s">
        <v>2</v>
      </c>
      <c r="D122" t="s">
        <v>169</v>
      </c>
      <c r="E122" s="29">
        <f>Landwirtschaft!C77+Fischerei!C77</f>
        <v>36152.806000000004</v>
      </c>
      <c r="F122" s="29">
        <f>Landwirtschaft!D77+Fischerei!D77</f>
        <v>33971.917000000001</v>
      </c>
      <c r="G122" s="29">
        <f>Landwirtschaft!E77+Fischerei!E77</f>
        <v>34841.527999999998</v>
      </c>
      <c r="H122" s="29">
        <f>Landwirtschaft!F77+Fischerei!F77</f>
        <v>37728.194000000003</v>
      </c>
      <c r="I122" s="29">
        <f>Landwirtschaft!G77+Fischerei!G77</f>
        <v>37817.027999999998</v>
      </c>
      <c r="J122" s="29">
        <f>Landwirtschaft!H77+Fischerei!H77</f>
        <v>37815.972000000002</v>
      </c>
      <c r="K122" s="29">
        <f>Landwirtschaft!I77+Fischerei!I77</f>
        <v>38004.917000000001</v>
      </c>
      <c r="L122" s="29">
        <f>Landwirtschaft!J77+Fischerei!J77</f>
        <v>37094.5</v>
      </c>
      <c r="M122" s="29">
        <f>Landwirtschaft!K77+Fischerei!K77</f>
        <v>36988.832999999999</v>
      </c>
      <c r="N122" s="29">
        <f>Landwirtschaft!L77+Fischerei!L77</f>
        <v>36398.472999999998</v>
      </c>
      <c r="O122" s="29">
        <f>Landwirtschaft!M77+Fischerei!M77</f>
        <v>36801.416000000005</v>
      </c>
      <c r="P122" s="29">
        <f>Landwirtschaft!N77+Fischerei!N77</f>
        <v>38202.860999999997</v>
      </c>
      <c r="Q122" s="29">
        <f>Landwirtschaft!O77+Fischerei!O77</f>
        <v>37729.445</v>
      </c>
      <c r="R122" s="29">
        <f>Landwirtschaft!P77+Fischerei!P77</f>
        <v>38194.805</v>
      </c>
      <c r="S122" s="29">
        <f>Landwirtschaft!Q77+Fischerei!Q77</f>
        <v>38081.083000000006</v>
      </c>
      <c r="T122" s="29">
        <f>Landwirtschaft!R77+Fischerei!R77</f>
        <v>38628.916999999994</v>
      </c>
      <c r="U122" s="29">
        <f>Landwirtschaft!S77+Fischerei!S77</f>
        <v>38234.360999999997</v>
      </c>
      <c r="V122" s="29">
        <f>Landwirtschaft!T77+Fischerei!T77</f>
        <v>36944</v>
      </c>
      <c r="W122" s="29">
        <f>Landwirtschaft!U77+Fischerei!U77</f>
        <v>35883.610999999997</v>
      </c>
      <c r="X122" s="29">
        <f>Landwirtschaft!V77+Fischerei!V77</f>
        <v>36309.777999999998</v>
      </c>
      <c r="Y122" s="29">
        <f>Landwirtschaft!W77+Fischerei!W77</f>
        <v>34196.027999999998</v>
      </c>
      <c r="Z122" s="29">
        <f>Landwirtschaft!X77+Fischerei!X77</f>
        <v>34009.195</v>
      </c>
      <c r="AA122" s="29">
        <f>Landwirtschaft!Y77+Fischerei!Y77</f>
        <v>32837.832999999999</v>
      </c>
      <c r="AB122" s="29">
        <f>Landwirtschaft!Z77+Fischerei!Z77</f>
        <v>32389.556</v>
      </c>
      <c r="AC122" s="29">
        <f>Landwirtschaft!AA77+Fischerei!AA77</f>
        <v>32284.083000000002</v>
      </c>
      <c r="AD122" s="29">
        <f>Landwirtschaft!AB77+Fischerei!AB77</f>
        <v>33162.695</v>
      </c>
      <c r="AE122" s="29">
        <f>Landwirtschaft!AC77+Fischerei!AC77</f>
        <v>33388.110999999997</v>
      </c>
      <c r="AF122" s="29">
        <f>Landwirtschaft!AD77+Fischerei!AD77</f>
        <v>33932.173000000003</v>
      </c>
      <c r="AG122" s="29">
        <f>Landwirtschaft!AE77+Fischerei!AE77</f>
        <v>35270.131999999998</v>
      </c>
      <c r="BC122" s="31">
        <f>W122/$W$130</f>
        <v>0.15346976996820141</v>
      </c>
      <c r="BD122" s="31">
        <f>X122/$X$130</f>
        <v>0.15578037156947674</v>
      </c>
      <c r="BE122" s="31">
        <f>Y122/$Y$130</f>
        <v>0.14761393977259493</v>
      </c>
      <c r="BF122" s="31">
        <f>Z122/$Z$130</f>
        <v>0.156581749175561</v>
      </c>
      <c r="BG122" s="31">
        <f>AA122/$AA$130</f>
        <v>0.15055633135186169</v>
      </c>
      <c r="BH122" s="31">
        <f>AB122/$AB$130</f>
        <v>0.14947784007255113</v>
      </c>
      <c r="BI122" s="31">
        <f>AC122/$AC$130</f>
        <v>0.15914656469166258</v>
      </c>
      <c r="BJ122" s="31">
        <f>AD122/$AD$130</f>
        <v>0.15630582539018076</v>
      </c>
      <c r="BK122" s="31">
        <f>AE122/$AE$130</f>
        <v>0.15678487949634895</v>
      </c>
      <c r="BL122" s="31">
        <f>AF122/$AF$130</f>
        <v>0.13788602251249696</v>
      </c>
      <c r="BM122" s="31">
        <f>AG122/$AG$130</f>
        <v>0.13556421459286691</v>
      </c>
    </row>
    <row r="123" spans="1:65" x14ac:dyDescent="0.25">
      <c r="A123" t="s">
        <v>199</v>
      </c>
      <c r="B123" t="s">
        <v>170</v>
      </c>
      <c r="C123" t="s">
        <v>171</v>
      </c>
      <c r="D123" t="s">
        <v>172</v>
      </c>
      <c r="E123" s="29">
        <f>'Totale Verbräuche Odyssee'!C102*1000</f>
        <v>9849</v>
      </c>
      <c r="F123" s="29">
        <f>'Totale Verbräuche Odyssee'!D102*1000</f>
        <v>10476</v>
      </c>
      <c r="G123" s="29">
        <f>'Totale Verbräuche Odyssee'!E102*1000</f>
        <v>11239</v>
      </c>
      <c r="H123" s="29">
        <f>'Totale Verbräuche Odyssee'!F102*1000</f>
        <v>11719</v>
      </c>
      <c r="I123" s="29">
        <f>'Totale Verbräuche Odyssee'!G102*1000</f>
        <v>12263</v>
      </c>
      <c r="J123" s="29">
        <f>'Totale Verbräuche Odyssee'!H102*1000</f>
        <v>11744</v>
      </c>
      <c r="K123" s="29">
        <f>'Totale Verbräuche Odyssee'!I102*1000</f>
        <v>12355</v>
      </c>
      <c r="L123" s="29">
        <f>'Totale Verbräuche Odyssee'!J102*1000</f>
        <v>12991</v>
      </c>
      <c r="M123" s="29">
        <f>'Totale Verbräuche Odyssee'!K102*1000</f>
        <v>13797</v>
      </c>
      <c r="N123" s="29">
        <f>'Totale Verbräuche Odyssee'!L102*1000</f>
        <v>14749</v>
      </c>
      <c r="O123" s="29">
        <f>'Totale Verbräuche Odyssee'!M102*1000</f>
        <v>15632</v>
      </c>
      <c r="P123" s="29">
        <f>'Totale Verbräuche Odyssee'!N102*1000</f>
        <v>16359.000000000002</v>
      </c>
      <c r="Q123" s="29">
        <f>'Totale Verbräuche Odyssee'!O102*1000</f>
        <v>17520</v>
      </c>
      <c r="R123" s="29">
        <f>'Totale Verbräuche Odyssee'!P102*1000</f>
        <v>18992</v>
      </c>
      <c r="S123" s="29">
        <f>'Totale Verbräuche Odyssee'!Q102*1000</f>
        <v>20141</v>
      </c>
      <c r="T123" s="29">
        <f>'Totale Verbräuche Odyssee'!R102*1000</f>
        <v>21471</v>
      </c>
      <c r="U123" s="29">
        <f>'Totale Verbräuche Odyssee'!S102*1000</f>
        <v>22656</v>
      </c>
      <c r="V123" s="29">
        <f>'Totale Verbräuche Odyssee'!T102*1000</f>
        <v>23317</v>
      </c>
      <c r="W123" s="29">
        <f>'Totale Verbräuche Odyssee'!U102*1000</f>
        <v>24203</v>
      </c>
      <c r="X123" s="29">
        <f>'Totale Verbräuche Odyssee'!V102*1000</f>
        <v>24004</v>
      </c>
      <c r="Y123" s="29">
        <f>'Totale Verbräuche Odyssee'!W102*1000</f>
        <v>24083</v>
      </c>
      <c r="Z123" s="29">
        <f>'Totale Verbräuche Odyssee'!X102*1000</f>
        <v>23888</v>
      </c>
      <c r="AA123" s="29">
        <f>'Totale Verbräuche Odyssee'!Y102*1000</f>
        <v>23059</v>
      </c>
      <c r="AB123" s="29">
        <f>'Totale Verbräuche Odyssee'!Z102*1000</f>
        <v>21794</v>
      </c>
      <c r="AC123" s="29">
        <f>'Totale Verbräuche Odyssee'!AA102*1000</f>
        <v>20906</v>
      </c>
      <c r="AD123" s="29">
        <f>'Totale Verbräuche Odyssee'!AB102*1000</f>
        <v>21047</v>
      </c>
      <c r="AE123" s="29">
        <f>'Totale Verbräuche Odyssee'!AC102*1000</f>
        <v>20662</v>
      </c>
      <c r="AF123" s="29">
        <f>'Totale Verbräuche Odyssee'!AD102*1000</f>
        <v>20859</v>
      </c>
      <c r="AG123" s="29">
        <f>'Totale Verbräuche Odyssee'!AE102*1000</f>
        <v>20896</v>
      </c>
      <c r="BC123" s="31">
        <f t="shared" ref="BC123:BC129" si="142">W123/$W$130</f>
        <v>0.10351324014019601</v>
      </c>
      <c r="BD123" s="31">
        <f t="shared" ref="BD123:BD129" si="143">X123/$X$130</f>
        <v>0.1029847122489628</v>
      </c>
      <c r="BE123" s="31">
        <f t="shared" ref="BE123:BE129" si="144">Y123/$Y$130</f>
        <v>0.10395904786203251</v>
      </c>
      <c r="BF123" s="31">
        <f t="shared" ref="BF123:BF129" si="145">Z123/$Z$130</f>
        <v>0.10998275096796031</v>
      </c>
      <c r="BG123" s="31">
        <f t="shared" ref="BG123:BG129" si="146">AA123/$AA$130</f>
        <v>0.10572191059752874</v>
      </c>
      <c r="BH123" s="31">
        <f t="shared" ref="BH123:BH129" si="147">AB123/$AB$130</f>
        <v>0.10057933633116735</v>
      </c>
      <c r="BI123" s="31">
        <f t="shared" ref="BI123:BI129" si="148">AC123/$AC$130</f>
        <v>0.10305753709789117</v>
      </c>
      <c r="BJ123" s="31">
        <f t="shared" ref="BJ123:BJ129" si="149">AD123/$AD$130</f>
        <v>9.9200885422223203E-2</v>
      </c>
      <c r="BK123" s="31">
        <f t="shared" ref="BK123:BK129" si="150">AE123/$AE$130</f>
        <v>9.7025230931859621E-2</v>
      </c>
      <c r="BL123" s="31">
        <f t="shared" ref="BL123:BL129" si="151">AF123/$AF$130</f>
        <v>8.4762167857277332E-2</v>
      </c>
      <c r="BM123" s="31">
        <f t="shared" ref="BM123:BM129" si="152">AG123/$AG$130</f>
        <v>8.0315827231169618E-2</v>
      </c>
    </row>
    <row r="124" spans="1:65" x14ac:dyDescent="0.25">
      <c r="A124" t="s">
        <v>199</v>
      </c>
      <c r="B124" t="s">
        <v>173</v>
      </c>
      <c r="C124" t="s">
        <v>171</v>
      </c>
      <c r="D124" t="s">
        <v>174</v>
      </c>
      <c r="E124" s="29" t="s">
        <v>94</v>
      </c>
      <c r="F124" s="29" t="s">
        <v>94</v>
      </c>
      <c r="G124" s="29" t="s">
        <v>94</v>
      </c>
      <c r="H124" s="29" t="s">
        <v>94</v>
      </c>
      <c r="I124" s="29" t="s">
        <v>94</v>
      </c>
      <c r="J124" s="29" t="s">
        <v>94</v>
      </c>
      <c r="K124" s="29" t="s">
        <v>94</v>
      </c>
      <c r="L124" s="29" t="s">
        <v>94</v>
      </c>
      <c r="M124" s="29" t="s">
        <v>94</v>
      </c>
      <c r="N124" s="29" t="s">
        <v>94</v>
      </c>
      <c r="O124" s="29">
        <f>'Totale Verbräuche Odyssee'!M103*1000</f>
        <v>11174</v>
      </c>
      <c r="P124" s="29">
        <f>'Totale Verbräuche Odyssee'!N103*1000</f>
        <v>11917</v>
      </c>
      <c r="Q124" s="29">
        <f>'Totale Verbräuche Odyssee'!O103*1000</f>
        <v>12647</v>
      </c>
      <c r="R124" s="29">
        <f>'Totale Verbräuche Odyssee'!P103*1000</f>
        <v>13675</v>
      </c>
      <c r="S124" s="29">
        <f>'Totale Verbräuche Odyssee'!Q103*1000</f>
        <v>13997</v>
      </c>
      <c r="T124" s="29">
        <f>'Totale Verbräuche Odyssee'!R103*1000</f>
        <v>14795</v>
      </c>
      <c r="U124" s="29">
        <f>'Totale Verbräuche Odyssee'!S103*1000</f>
        <v>15653</v>
      </c>
      <c r="V124" s="29">
        <f>'Totale Verbräuche Odyssee'!T103*1000</f>
        <v>16276</v>
      </c>
      <c r="W124" s="29">
        <f>'Totale Verbräuche Odyssee'!U103*1000</f>
        <v>16769</v>
      </c>
      <c r="X124" s="29">
        <f>'Totale Verbräuche Odyssee'!V103*1000</f>
        <v>17256</v>
      </c>
      <c r="Y124" s="29">
        <f>'Totale Verbräuche Odyssee'!W103*1000</f>
        <v>17572</v>
      </c>
      <c r="Z124" s="29">
        <f>'Totale Verbräuche Odyssee'!X103*1000</f>
        <v>17912</v>
      </c>
      <c r="AA124" s="29">
        <f>'Totale Verbräuche Odyssee'!Y103*1000</f>
        <v>17718</v>
      </c>
      <c r="AB124" s="29">
        <f>'Totale Verbräuche Odyssee'!Z103*1000</f>
        <v>17391</v>
      </c>
      <c r="AC124" s="29">
        <f>'Totale Verbräuche Odyssee'!AA103*1000</f>
        <v>16563</v>
      </c>
      <c r="AD124" s="29">
        <f>'Totale Verbräuche Odyssee'!AB103*1000</f>
        <v>17201</v>
      </c>
      <c r="AE124" s="29">
        <f>'Totale Verbräuche Odyssee'!AC103*1000</f>
        <v>17305</v>
      </c>
      <c r="AF124" s="29">
        <f>'Totale Verbräuche Odyssee'!AD103*1000</f>
        <v>18255</v>
      </c>
      <c r="AG124" s="29">
        <f>'Totale Verbräuche Odyssee'!AE103*1000</f>
        <v>19398</v>
      </c>
      <c r="BC124" s="31">
        <f t="shared" si="142"/>
        <v>7.1718940788784324E-2</v>
      </c>
      <c r="BD124" s="31">
        <f t="shared" si="143"/>
        <v>7.4033669162143906E-2</v>
      </c>
      <c r="BE124" s="31">
        <f t="shared" si="144"/>
        <v>7.5853024499922567E-2</v>
      </c>
      <c r="BF124" s="31">
        <f t="shared" si="145"/>
        <v>8.2468646824267633E-2</v>
      </c>
      <c r="BG124" s="31">
        <f t="shared" si="146"/>
        <v>8.1234260460861879E-2</v>
      </c>
      <c r="BH124" s="31">
        <f t="shared" si="147"/>
        <v>8.0259486011532141E-2</v>
      </c>
      <c r="BI124" s="31">
        <f t="shared" si="148"/>
        <v>8.164842566499432E-2</v>
      </c>
      <c r="BJ124" s="31">
        <f t="shared" si="149"/>
        <v>8.1073522599309236E-2</v>
      </c>
      <c r="BK124" s="31">
        <f t="shared" si="150"/>
        <v>8.1261331007445106E-2</v>
      </c>
      <c r="BL124" s="31">
        <f t="shared" si="151"/>
        <v>7.4180611449954345E-2</v>
      </c>
      <c r="BM124" s="31">
        <f t="shared" si="152"/>
        <v>7.4558117181768205E-2</v>
      </c>
    </row>
    <row r="125" spans="1:65" x14ac:dyDescent="0.25">
      <c r="A125" t="s">
        <v>199</v>
      </c>
      <c r="B125" t="s">
        <v>175</v>
      </c>
      <c r="C125" t="s">
        <v>171</v>
      </c>
      <c r="D125" t="s">
        <v>176</v>
      </c>
      <c r="E125" s="29">
        <f>'Totale Verbräuche Odyssee'!C104*1000</f>
        <v>5946</v>
      </c>
      <c r="F125" s="29">
        <f>'Totale Verbräuche Odyssee'!D104*1000</f>
        <v>6244</v>
      </c>
      <c r="G125" s="29">
        <f>'Totale Verbräuche Odyssee'!E104*1000</f>
        <v>6507</v>
      </c>
      <c r="H125" s="29">
        <f>'Totale Verbräuche Odyssee'!F104*1000</f>
        <v>6655</v>
      </c>
      <c r="I125" s="29">
        <f>'Totale Verbräuche Odyssee'!G104*1000</f>
        <v>6932</v>
      </c>
      <c r="J125" s="29">
        <f>'Totale Verbräuche Odyssee'!H104*1000</f>
        <v>7062</v>
      </c>
      <c r="K125" s="29">
        <f>'Totale Verbräuche Odyssee'!I104*1000</f>
        <v>7366</v>
      </c>
      <c r="L125" s="29">
        <f>'Totale Verbräuche Odyssee'!J104*1000</f>
        <v>7742</v>
      </c>
      <c r="M125" s="29">
        <f>'Totale Verbräuche Odyssee'!K104*1000</f>
        <v>8132.9999999999991</v>
      </c>
      <c r="N125" s="29">
        <f>'Totale Verbräuche Odyssee'!L104*1000</f>
        <v>8516</v>
      </c>
      <c r="O125" s="29">
        <f>'Totale Verbräuche Odyssee'!M104*1000</f>
        <v>8944</v>
      </c>
      <c r="P125" s="29">
        <f>'Totale Verbräuche Odyssee'!N104*1000</f>
        <v>9312</v>
      </c>
      <c r="Q125" s="29">
        <f>'Totale Verbräuche Odyssee'!O104*1000</f>
        <v>9745</v>
      </c>
      <c r="R125" s="29">
        <f>'Totale Verbräuche Odyssee'!P104*1000</f>
        <v>10431</v>
      </c>
      <c r="S125" s="29">
        <f>'Totale Verbräuche Odyssee'!Q104*1000</f>
        <v>10674</v>
      </c>
      <c r="T125" s="29">
        <f>'Totale Verbräuche Odyssee'!R104*1000</f>
        <v>11388</v>
      </c>
      <c r="U125" s="29">
        <f>'Totale Verbräuche Odyssee'!S104*1000</f>
        <v>11769</v>
      </c>
      <c r="V125" s="29">
        <f>'Totale Verbräuche Odyssee'!T104*1000</f>
        <v>11996</v>
      </c>
      <c r="W125" s="29">
        <f>'Totale Verbräuche Odyssee'!U104*1000</f>
        <v>12183</v>
      </c>
      <c r="X125" s="29">
        <f>'Totale Verbräuche Odyssee'!V104*1000</f>
        <v>12361</v>
      </c>
      <c r="Y125" s="29">
        <f>'Totale Verbräuche Odyssee'!W104*1000</f>
        <v>12430</v>
      </c>
      <c r="Z125" s="29">
        <f>'Totale Verbräuche Odyssee'!X104*1000</f>
        <v>12460</v>
      </c>
      <c r="AA125" s="29">
        <f>'Totale Verbräuche Odyssee'!Y104*1000</f>
        <v>11990</v>
      </c>
      <c r="AB125" s="29">
        <f>'Totale Verbräuche Odyssee'!Z104*1000</f>
        <v>11273</v>
      </c>
      <c r="AC125" s="29">
        <f>'Totale Verbräuche Odyssee'!AA104*1000</f>
        <v>10878</v>
      </c>
      <c r="AD125" s="29">
        <f>'Totale Verbräuche Odyssee'!AB104*1000</f>
        <v>11126</v>
      </c>
      <c r="AE125" s="29">
        <f>'Totale Verbräuche Odyssee'!AC104*1000</f>
        <v>10988</v>
      </c>
      <c r="AF125" s="29">
        <f>'Totale Verbräuche Odyssee'!AD104*1000</f>
        <v>11304</v>
      </c>
      <c r="AG125" s="29">
        <f>'Totale Verbräuche Odyssee'!AE104*1000</f>
        <v>11414</v>
      </c>
      <c r="BC125" s="31">
        <f t="shared" si="142"/>
        <v>5.2105185498822787E-2</v>
      </c>
      <c r="BD125" s="31">
        <f t="shared" si="143"/>
        <v>5.3032579074713766E-2</v>
      </c>
      <c r="BE125" s="31">
        <f t="shared" si="144"/>
        <v>5.3656561264172405E-2</v>
      </c>
      <c r="BF125" s="31">
        <f t="shared" si="145"/>
        <v>5.7367091303616273E-2</v>
      </c>
      <c r="BG125" s="31">
        <f t="shared" si="146"/>
        <v>5.497227581700722E-2</v>
      </c>
      <c r="BH125" s="31">
        <f t="shared" si="147"/>
        <v>5.2024908619860949E-2</v>
      </c>
      <c r="BI125" s="31">
        <f t="shared" si="148"/>
        <v>5.3623834714955521E-2</v>
      </c>
      <c r="BJ125" s="31">
        <f t="shared" si="149"/>
        <v>5.2440207687920147E-2</v>
      </c>
      <c r="BK125" s="31">
        <f t="shared" si="150"/>
        <v>5.1597775504756242E-2</v>
      </c>
      <c r="BL125" s="31">
        <f t="shared" si="151"/>
        <v>4.5934682652987342E-2</v>
      </c>
      <c r="BM125" s="31">
        <f t="shared" si="152"/>
        <v>4.3870829441834326E-2</v>
      </c>
    </row>
    <row r="126" spans="1:65" x14ac:dyDescent="0.25">
      <c r="A126" t="s">
        <v>199</v>
      </c>
      <c r="B126" t="s">
        <v>177</v>
      </c>
      <c r="C126" t="s">
        <v>171</v>
      </c>
      <c r="D126" t="s">
        <v>178</v>
      </c>
      <c r="E126" s="29">
        <f>'Totale Verbräuche Odyssee'!C105*1000</f>
        <v>6610</v>
      </c>
      <c r="F126" s="29">
        <f>'Totale Verbräuche Odyssee'!D105*1000</f>
        <v>6954</v>
      </c>
      <c r="G126" s="29">
        <f>'Totale Verbräuche Odyssee'!E105*1000</f>
        <v>7189</v>
      </c>
      <c r="H126" s="29">
        <f>'Totale Verbräuche Odyssee'!F105*1000</f>
        <v>7337</v>
      </c>
      <c r="I126" s="29">
        <f>'Totale Verbräuche Odyssee'!G105*1000</f>
        <v>7472</v>
      </c>
      <c r="J126" s="29">
        <f>'Totale Verbräuche Odyssee'!H105*1000</f>
        <v>8039</v>
      </c>
      <c r="K126" s="29">
        <f>'Totale Verbräuche Odyssee'!I105*1000</f>
        <v>8067</v>
      </c>
      <c r="L126" s="29">
        <f>'Totale Verbräuche Odyssee'!J105*1000</f>
        <v>8223</v>
      </c>
      <c r="M126" s="29">
        <f>'Totale Verbräuche Odyssee'!K105*1000</f>
        <v>8418</v>
      </c>
      <c r="N126" s="29">
        <f>'Totale Verbräuche Odyssee'!L105*1000</f>
        <v>8738</v>
      </c>
      <c r="O126" s="29">
        <f>'Totale Verbräuche Odyssee'!M105*1000</f>
        <v>9035.6</v>
      </c>
      <c r="P126" s="29">
        <f>'Totale Verbräuche Odyssee'!N105*1000</f>
        <v>9180</v>
      </c>
      <c r="Q126" s="29">
        <f>'Totale Verbräuche Odyssee'!O105*1000</f>
        <v>9571</v>
      </c>
      <c r="R126" s="29">
        <f>'Totale Verbräuche Odyssee'!P105*1000</f>
        <v>9872</v>
      </c>
      <c r="S126" s="29">
        <f>'Totale Verbräuche Odyssee'!Q105*1000</f>
        <v>10088</v>
      </c>
      <c r="T126" s="29">
        <f>'Totale Verbräuche Odyssee'!R105*1000</f>
        <v>10340</v>
      </c>
      <c r="U126" s="29">
        <f>'Totale Verbräuche Odyssee'!S105*1000</f>
        <v>10896</v>
      </c>
      <c r="V126" s="29">
        <f>'Totale Verbräuche Odyssee'!T105*1000</f>
        <v>10554</v>
      </c>
      <c r="W126" s="29">
        <f>'Totale Verbräuche Odyssee'!U105*1000</f>
        <v>11041</v>
      </c>
      <c r="X126" s="29">
        <f>'Totale Verbräuche Odyssee'!V105*1000</f>
        <v>11196</v>
      </c>
      <c r="Y126" s="29">
        <f>'Totale Verbräuche Odyssee'!W105*1000</f>
        <v>11241</v>
      </c>
      <c r="Z126" s="29">
        <f>'Totale Verbräuche Odyssee'!X105*1000</f>
        <v>11189</v>
      </c>
      <c r="AA126" s="29">
        <f>'Totale Verbräuche Odyssee'!Y105*1000</f>
        <v>11397</v>
      </c>
      <c r="AB126" s="29">
        <f>'Totale Verbräuche Odyssee'!Z105*1000</f>
        <v>10933</v>
      </c>
      <c r="AC126" s="29">
        <f>'Totale Verbräuche Odyssee'!AA105*1000</f>
        <v>10772</v>
      </c>
      <c r="AD126" s="29">
        <f>'Totale Verbräuche Odyssee'!AB105*1000</f>
        <v>11065</v>
      </c>
      <c r="AE126" s="29">
        <f>'Totale Verbräuche Odyssee'!AC105*1000</f>
        <v>10857</v>
      </c>
      <c r="AF126" s="29">
        <f>'Totale Verbräuche Odyssee'!AD105*1000</f>
        <v>10822</v>
      </c>
      <c r="AG126" s="29">
        <f>'Totale Verbräuche Odyssee'!AE105*1000</f>
        <v>10770</v>
      </c>
      <c r="BC126" s="31">
        <f t="shared" si="142"/>
        <v>4.722099262024973E-2</v>
      </c>
      <c r="BD126" s="31">
        <f t="shared" si="143"/>
        <v>4.8034362537051643E-2</v>
      </c>
      <c r="BE126" s="31">
        <f t="shared" si="144"/>
        <v>4.8524006852016251E-2</v>
      </c>
      <c r="BF126" s="31">
        <f t="shared" si="145"/>
        <v>5.1515279662613364E-2</v>
      </c>
      <c r="BG126" s="31">
        <f t="shared" si="146"/>
        <v>5.2253463510127711E-2</v>
      </c>
      <c r="BH126" s="31">
        <f t="shared" si="147"/>
        <v>5.0455808209078308E-2</v>
      </c>
      <c r="BI126" s="31">
        <f t="shared" si="148"/>
        <v>5.3101300565315396E-2</v>
      </c>
      <c r="BJ126" s="31">
        <f t="shared" si="149"/>
        <v>5.2152696213089739E-2</v>
      </c>
      <c r="BK126" s="31">
        <f t="shared" si="150"/>
        <v>5.0982621828825861E-2</v>
      </c>
      <c r="BL126" s="31">
        <f t="shared" si="151"/>
        <v>4.3976038187422947E-2</v>
      </c>
      <c r="BM126" s="31">
        <f t="shared" si="152"/>
        <v>4.139555222433465E-2</v>
      </c>
    </row>
    <row r="127" spans="1:65" x14ac:dyDescent="0.25">
      <c r="A127" t="s">
        <v>199</v>
      </c>
      <c r="B127" t="s">
        <v>179</v>
      </c>
      <c r="C127" t="s">
        <v>171</v>
      </c>
      <c r="D127" t="s">
        <v>180</v>
      </c>
      <c r="E127" s="29" t="s">
        <v>94</v>
      </c>
      <c r="F127" s="29" t="s">
        <v>94</v>
      </c>
      <c r="G127" s="29" t="s">
        <v>94</v>
      </c>
      <c r="H127" s="29" t="s">
        <v>94</v>
      </c>
      <c r="I127" s="29" t="s">
        <v>94</v>
      </c>
      <c r="J127" s="29" t="s">
        <v>94</v>
      </c>
      <c r="K127" s="29" t="s">
        <v>94</v>
      </c>
      <c r="L127" s="29" t="s">
        <v>94</v>
      </c>
      <c r="M127" s="29" t="s">
        <v>94</v>
      </c>
      <c r="N127" s="29" t="s">
        <v>94</v>
      </c>
      <c r="O127" s="29">
        <f>'Totale Verbräuche Odyssee'!M106*1000</f>
        <v>9684</v>
      </c>
      <c r="P127" s="29">
        <f>'Totale Verbräuche Odyssee'!N106*1000</f>
        <v>10282</v>
      </c>
      <c r="Q127" s="29">
        <f>'Totale Verbräuche Odyssee'!O106*1000</f>
        <v>11047</v>
      </c>
      <c r="R127" s="29">
        <f>'Totale Verbräuche Odyssee'!P106*1000</f>
        <v>12007</v>
      </c>
      <c r="S127" s="29">
        <f>'Totale Verbräuche Odyssee'!Q106*1000</f>
        <v>12491</v>
      </c>
      <c r="T127" s="29">
        <f>'Totale Verbräuche Odyssee'!R106*1000</f>
        <v>13268</v>
      </c>
      <c r="U127" s="29">
        <f>'Totale Verbräuche Odyssee'!S106*1000</f>
        <v>14368</v>
      </c>
      <c r="V127" s="29">
        <f>'Totale Verbräuche Odyssee'!T106*1000</f>
        <v>14979</v>
      </c>
      <c r="W127" s="29">
        <f>'Totale Verbräuche Odyssee'!U106*1000</f>
        <v>15711</v>
      </c>
      <c r="X127" s="29">
        <f>'Totale Verbräuche Odyssee'!V106*1000</f>
        <v>16599</v>
      </c>
      <c r="Y127" s="29">
        <f>'Totale Verbräuche Odyssee'!W106*1000</f>
        <v>17425</v>
      </c>
      <c r="Z127" s="29">
        <f>'Totale Verbräuche Odyssee'!X106*1000</f>
        <v>18487</v>
      </c>
      <c r="AA127" s="29">
        <f>'Totale Verbräuche Odyssee'!Y106*1000</f>
        <v>23112</v>
      </c>
      <c r="AB127" s="29">
        <f>'Totale Verbräuche Odyssee'!Z106*1000</f>
        <v>24700</v>
      </c>
      <c r="AC127" s="29">
        <f>'Totale Verbräuche Odyssee'!AA106*1000</f>
        <v>26660</v>
      </c>
      <c r="AD127" s="29">
        <f>'Totale Verbräuche Odyssee'!AB106*1000</f>
        <v>28936</v>
      </c>
      <c r="AE127" s="29">
        <f>'Totale Verbräuche Odyssee'!AC106*1000</f>
        <v>29300</v>
      </c>
      <c r="AF127" s="29">
        <f>'Totale Verbräuche Odyssee'!AD106*1000</f>
        <v>29608</v>
      </c>
      <c r="AG127" s="29">
        <f>'Totale Verbräuche Odyssee'!AE106*1000</f>
        <v>29390</v>
      </c>
      <c r="BC127" s="31">
        <f t="shared" si="142"/>
        <v>6.7194005530001225E-2</v>
      </c>
      <c r="BD127" s="31">
        <f t="shared" si="143"/>
        <v>7.1214932453779939E-2</v>
      </c>
      <c r="BE127" s="31">
        <f t="shared" si="144"/>
        <v>7.5218469833322948E-2</v>
      </c>
      <c r="BF127" s="31">
        <f t="shared" si="145"/>
        <v>8.5116004569017176E-2</v>
      </c>
      <c r="BG127" s="31">
        <f t="shared" si="146"/>
        <v>0.10596490731298339</v>
      </c>
      <c r="BH127" s="31">
        <f t="shared" si="147"/>
        <v>0.11399052984215075</v>
      </c>
      <c r="BI127" s="31">
        <f t="shared" si="148"/>
        <v>0.131422268201941</v>
      </c>
      <c r="BJ127" s="31">
        <f t="shared" si="149"/>
        <v>0.13638413173266739</v>
      </c>
      <c r="BK127" s="31">
        <f t="shared" si="150"/>
        <v>0.13758780690656697</v>
      </c>
      <c r="BL127" s="31">
        <f t="shared" si="151"/>
        <v>0.12031440941168163</v>
      </c>
      <c r="BM127" s="31">
        <f t="shared" si="152"/>
        <v>0.11296335003465137</v>
      </c>
    </row>
    <row r="128" spans="1:65" x14ac:dyDescent="0.25">
      <c r="A128" t="s">
        <v>199</v>
      </c>
      <c r="B128" t="s">
        <v>181</v>
      </c>
      <c r="C128" t="s">
        <v>171</v>
      </c>
      <c r="D128" t="s">
        <v>182</v>
      </c>
      <c r="E128" s="29" t="s">
        <v>94</v>
      </c>
      <c r="F128" s="29" t="s">
        <v>94</v>
      </c>
      <c r="G128" s="29" t="s">
        <v>94</v>
      </c>
      <c r="H128" s="29" t="s">
        <v>94</v>
      </c>
      <c r="I128" s="29" t="s">
        <v>94</v>
      </c>
      <c r="J128" s="29" t="s">
        <v>94</v>
      </c>
      <c r="K128" s="29" t="s">
        <v>94</v>
      </c>
      <c r="L128" s="29" t="s">
        <v>94</v>
      </c>
      <c r="M128" s="29" t="s">
        <v>94</v>
      </c>
      <c r="N128" s="29" t="s">
        <v>94</v>
      </c>
      <c r="O128" s="29">
        <f>'Totale Verbräuche Odyssee'!M107*1000</f>
        <v>1864</v>
      </c>
      <c r="P128" s="29">
        <f>'Totale Verbräuche Odyssee'!N107*1000</f>
        <v>1948</v>
      </c>
      <c r="Q128" s="29">
        <f>'Totale Verbräuche Odyssee'!O107*1000</f>
        <v>2062</v>
      </c>
      <c r="R128" s="29">
        <f>'Totale Verbräuche Odyssee'!P107*1000</f>
        <v>2192</v>
      </c>
      <c r="S128" s="29">
        <f>'Totale Verbräuche Odyssee'!Q107*1000</f>
        <v>2298</v>
      </c>
      <c r="T128" s="29">
        <f>'Totale Verbräuche Odyssee'!R107*1000</f>
        <v>2340</v>
      </c>
      <c r="U128" s="29">
        <f>'Totale Verbräuche Odyssee'!S107*1000</f>
        <v>2467</v>
      </c>
      <c r="V128" s="29">
        <f>'Totale Verbräuche Odyssee'!T107*1000</f>
        <v>2498</v>
      </c>
      <c r="W128" s="29">
        <f>'Totale Verbräuche Odyssee'!U107*1000</f>
        <v>2616</v>
      </c>
      <c r="X128" s="29">
        <f>'Totale Verbräuche Odyssee'!V107*1000</f>
        <v>2606</v>
      </c>
      <c r="Y128" s="29">
        <f>'Totale Verbräuche Odyssee'!W107*1000</f>
        <v>2627</v>
      </c>
      <c r="Z128" s="29">
        <f>'Totale Verbräuche Odyssee'!X107*1000</f>
        <v>2589</v>
      </c>
      <c r="AA128" s="29">
        <f>'Totale Verbräuche Odyssee'!Y107*1000</f>
        <v>2521</v>
      </c>
      <c r="AB128" s="29">
        <f>'Totale Verbräuche Odyssee'!Z107*1000</f>
        <v>2435</v>
      </c>
      <c r="AC128" s="29">
        <f>'Totale Verbräuche Odyssee'!AA107*1000</f>
        <v>2388</v>
      </c>
      <c r="AD128" s="29">
        <f>'Totale Verbräuche Odyssee'!AB107*1000</f>
        <v>2466</v>
      </c>
      <c r="AE128" s="29">
        <f>'Totale Verbräuche Odyssee'!AC107*1000</f>
        <v>2416</v>
      </c>
      <c r="AF128" s="29">
        <f>'Totale Verbräuche Odyssee'!AD107*1000</f>
        <v>2437</v>
      </c>
      <c r="AG128" s="29">
        <f>'Totale Verbräuche Odyssee'!AE107*1000</f>
        <v>2419</v>
      </c>
      <c r="BC128" s="31">
        <f t="shared" si="142"/>
        <v>1.1188308730601693E-2</v>
      </c>
      <c r="BD128" s="31">
        <f t="shared" si="143"/>
        <v>1.1180559911714592E-2</v>
      </c>
      <c r="BE128" s="31">
        <f t="shared" si="144"/>
        <v>1.1339966728960652E-2</v>
      </c>
      <c r="BF128" s="31">
        <f t="shared" si="145"/>
        <v>1.1920016002011438E-2</v>
      </c>
      <c r="BG128" s="31">
        <f t="shared" si="146"/>
        <v>1.155839093700377E-2</v>
      </c>
      <c r="BH128" s="31">
        <f t="shared" si="147"/>
        <v>1.1237527941928626E-2</v>
      </c>
      <c r="BI128" s="31">
        <f t="shared" si="148"/>
        <v>1.177180706925113E-2</v>
      </c>
      <c r="BJ128" s="31">
        <f t="shared" si="149"/>
        <v>1.1623004867734234E-2</v>
      </c>
      <c r="BK128" s="31">
        <f t="shared" si="150"/>
        <v>1.1345124282807708E-2</v>
      </c>
      <c r="BL128" s="31">
        <f t="shared" si="151"/>
        <v>9.9029389265154061E-3</v>
      </c>
      <c r="BM128" s="31">
        <f t="shared" si="152"/>
        <v>9.2976639582790632E-3</v>
      </c>
    </row>
    <row r="129" spans="1:65" x14ac:dyDescent="0.25">
      <c r="A129" t="s">
        <v>199</v>
      </c>
      <c r="B129" t="s">
        <v>183</v>
      </c>
      <c r="C129" t="s">
        <v>2</v>
      </c>
      <c r="D129" t="s">
        <v>184</v>
      </c>
      <c r="E129" s="29" t="s">
        <v>94</v>
      </c>
      <c r="F129" s="29" t="s">
        <v>94</v>
      </c>
      <c r="G129" s="29" t="s">
        <v>94</v>
      </c>
      <c r="H129" s="29" t="s">
        <v>94</v>
      </c>
      <c r="I129" s="29" t="s">
        <v>94</v>
      </c>
      <c r="J129" s="29" t="s">
        <v>94</v>
      </c>
      <c r="K129" s="29" t="s">
        <v>94</v>
      </c>
      <c r="L129" s="29" t="s">
        <v>94</v>
      </c>
      <c r="M129" s="29" t="s">
        <v>94</v>
      </c>
      <c r="N129" s="29" t="s">
        <v>94</v>
      </c>
      <c r="O129" s="29">
        <f>O130-SUM(O122:O128)</f>
        <v>77902.010999999999</v>
      </c>
      <c r="P129" s="29">
        <f t="shared" ref="P129:AG129" si="153">P130-SUM(P122:P128)</f>
        <v>80486.306000000011</v>
      </c>
      <c r="Q129" s="29">
        <f t="shared" si="153"/>
        <v>76452.212999999989</v>
      </c>
      <c r="R129" s="29">
        <f t="shared" si="153"/>
        <v>86556.907999999996</v>
      </c>
      <c r="S129" s="29">
        <f t="shared" si="153"/>
        <v>86956.222000000009</v>
      </c>
      <c r="T129" s="29">
        <f t="shared" si="153"/>
        <v>101468.08300000004</v>
      </c>
      <c r="U129" s="29">
        <f t="shared" si="153"/>
        <v>103256.66699999999</v>
      </c>
      <c r="V129" s="29">
        <f t="shared" si="153"/>
        <v>96942.888999999996</v>
      </c>
      <c r="W129" s="29">
        <f t="shared" si="153"/>
        <v>115408.889</v>
      </c>
      <c r="X129" s="29">
        <f t="shared" si="153"/>
        <v>112751.361</v>
      </c>
      <c r="Y129" s="29">
        <f t="shared" si="153"/>
        <v>112084.50000000003</v>
      </c>
      <c r="Z129" s="29">
        <f t="shared" si="153"/>
        <v>96663.5</v>
      </c>
      <c r="AA129" s="29">
        <f t="shared" si="153"/>
        <v>95475.111000000019</v>
      </c>
      <c r="AB129" s="29">
        <f t="shared" si="153"/>
        <v>95769.111000000019</v>
      </c>
      <c r="AC129" s="29">
        <f t="shared" si="153"/>
        <v>82406.472000000023</v>
      </c>
      <c r="AD129" s="29">
        <f t="shared" si="153"/>
        <v>87161.75</v>
      </c>
      <c r="AE129" s="29">
        <f t="shared" si="153"/>
        <v>88038.806000000011</v>
      </c>
      <c r="AF129" s="29">
        <f t="shared" si="153"/>
        <v>118871.389</v>
      </c>
      <c r="AG129" s="29">
        <f t="shared" si="153"/>
        <v>130615.74700000002</v>
      </c>
      <c r="BC129" s="31">
        <f t="shared" si="142"/>
        <v>0.49358955672314281</v>
      </c>
      <c r="BD129" s="31">
        <f t="shared" si="143"/>
        <v>0.48373881304215666</v>
      </c>
      <c r="BE129" s="31">
        <f t="shared" si="144"/>
        <v>0.48383498318697776</v>
      </c>
      <c r="BF129" s="31">
        <f t="shared" si="145"/>
        <v>0.44504846149495275</v>
      </c>
      <c r="BG129" s="31">
        <f t="shared" si="146"/>
        <v>0.43773846001262562</v>
      </c>
      <c r="BH129" s="31">
        <f t="shared" si="147"/>
        <v>0.44197456297173077</v>
      </c>
      <c r="BI129" s="31">
        <f t="shared" si="148"/>
        <v>0.40622826199398893</v>
      </c>
      <c r="BJ129" s="31">
        <f t="shared" si="149"/>
        <v>0.41081972608687528</v>
      </c>
      <c r="BK129" s="31">
        <f t="shared" si="150"/>
        <v>0.41341523004138947</v>
      </c>
      <c r="BL129" s="31">
        <f t="shared" si="151"/>
        <v>0.48304312900166402</v>
      </c>
      <c r="BM129" s="31">
        <f t="shared" si="152"/>
        <v>0.50203444533509589</v>
      </c>
    </row>
    <row r="130" spans="1:65" x14ac:dyDescent="0.25">
      <c r="A130" t="s">
        <v>199</v>
      </c>
      <c r="B130" t="s">
        <v>185</v>
      </c>
      <c r="C130" t="s">
        <v>2</v>
      </c>
      <c r="D130" t="s">
        <v>186</v>
      </c>
      <c r="E130" s="29">
        <f>'Energieverbrauch_GHD+A(Landw+F)'!C71</f>
        <v>131215.52799999999</v>
      </c>
      <c r="F130" s="29">
        <f>'Energieverbrauch_GHD+A(Landw+F)'!D71</f>
        <v>139208.27799999999</v>
      </c>
      <c r="G130" s="29">
        <f>'Energieverbrauch_GHD+A(Landw+F)'!E71</f>
        <v>139882.94499999998</v>
      </c>
      <c r="H130" s="29">
        <f>'Energieverbrauch_GHD+A(Landw+F)'!F71</f>
        <v>147114.05499999999</v>
      </c>
      <c r="I130" s="29">
        <f>'Energieverbrauch_GHD+A(Landw+F)'!G71</f>
        <v>144572.36099999998</v>
      </c>
      <c r="J130" s="29">
        <f>'Energieverbrauch_GHD+A(Landw+F)'!H71</f>
        <v>151984.38900000002</v>
      </c>
      <c r="K130" s="29">
        <f>'Energieverbrauch_GHD+A(Landw+F)'!I71</f>
        <v>156608.111</v>
      </c>
      <c r="L130" s="29">
        <f>'Energieverbrauch_GHD+A(Landw+F)'!J71</f>
        <v>156415.889</v>
      </c>
      <c r="M130" s="29">
        <f>'Energieverbrauch_GHD+A(Landw+F)'!K71</f>
        <v>162527.527</v>
      </c>
      <c r="N130" s="29">
        <f>'Energieverbrauch_GHD+A(Landw+F)'!L71</f>
        <v>168554.47299999997</v>
      </c>
      <c r="O130" s="29">
        <f>'Energieverbrauch_GHD+A(Landw+F)'!M71</f>
        <v>171037.027</v>
      </c>
      <c r="P130" s="29">
        <f>'Energieverbrauch_GHD+A(Landw+F)'!N71</f>
        <v>177687.16700000002</v>
      </c>
      <c r="Q130" s="29">
        <f>'Energieverbrauch_GHD+A(Landw+F)'!O71</f>
        <v>176773.658</v>
      </c>
      <c r="R130" s="29">
        <f>'Energieverbrauch_GHD+A(Landw+F)'!P71</f>
        <v>191920.71299999999</v>
      </c>
      <c r="S130" s="29">
        <f>'Energieverbrauch_GHD+A(Landw+F)'!Q71</f>
        <v>194726.30500000002</v>
      </c>
      <c r="T130" s="29">
        <f>'Energieverbrauch_GHD+A(Landw+F)'!R71</f>
        <v>213699.00000000003</v>
      </c>
      <c r="U130" s="29">
        <f>'Energieverbrauch_GHD+A(Landw+F)'!S71</f>
        <v>219300.02799999999</v>
      </c>
      <c r="V130" s="29">
        <f>'Energieverbrauch_GHD+A(Landw+F)'!T71</f>
        <v>213506.889</v>
      </c>
      <c r="W130" s="29">
        <f>'Energieverbrauch_GHD+A(Landw+F)'!U71</f>
        <v>233815.5</v>
      </c>
      <c r="X130" s="29">
        <f>'Energieverbrauch_GHD+A(Landw+F)'!V71</f>
        <v>233083.139</v>
      </c>
      <c r="Y130" s="29">
        <f>'Energieverbrauch_GHD+A(Landw+F)'!W71</f>
        <v>231658.52800000002</v>
      </c>
      <c r="Z130" s="29">
        <f>'Energieverbrauch_GHD+A(Landw+F)'!X71</f>
        <v>217197.69500000001</v>
      </c>
      <c r="AA130" s="29">
        <f>'Energieverbrauch_GHD+A(Landw+F)'!Y71</f>
        <v>218109.94400000002</v>
      </c>
      <c r="AB130" s="29">
        <f>'Energieverbrauch_GHD+A(Landw+F)'!Z71</f>
        <v>216684.66700000002</v>
      </c>
      <c r="AC130" s="29">
        <f>'Energieverbrauch_GHD+A(Landw+F)'!AA71</f>
        <v>202857.55500000002</v>
      </c>
      <c r="AD130" s="29">
        <f>'Energieverbrauch_GHD+A(Landw+F)'!AB71</f>
        <v>212165.44500000001</v>
      </c>
      <c r="AE130" s="29">
        <f>'Energieverbrauch_GHD+A(Landw+F)'!AC71</f>
        <v>212954.91700000002</v>
      </c>
      <c r="AF130" s="29">
        <f>'Energieverbrauch_GHD+A(Landw+F)'!AD71</f>
        <v>246088.56200000001</v>
      </c>
      <c r="AG130" s="29">
        <f>'Energieverbrauch_GHD+A(Landw+F)'!AE71</f>
        <v>260172.87900000002</v>
      </c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</row>
    <row r="131" spans="1:65" ht="15" customHeight="1" x14ac:dyDescent="0.25">
      <c r="A131" t="s">
        <v>200</v>
      </c>
      <c r="B131" t="s">
        <v>168</v>
      </c>
      <c r="C131" t="s">
        <v>2</v>
      </c>
      <c r="D131" t="s">
        <v>169</v>
      </c>
    </row>
    <row r="132" spans="1:65" ht="15" customHeight="1" x14ac:dyDescent="0.25">
      <c r="A132" t="s">
        <v>200</v>
      </c>
      <c r="B132" t="s">
        <v>170</v>
      </c>
      <c r="C132" t="s">
        <v>171</v>
      </c>
      <c r="D132" t="s">
        <v>172</v>
      </c>
    </row>
    <row r="133" spans="1:65" ht="15" customHeight="1" x14ac:dyDescent="0.25">
      <c r="A133" t="s">
        <v>200</v>
      </c>
      <c r="B133" t="s">
        <v>173</v>
      </c>
      <c r="C133" t="s">
        <v>171</v>
      </c>
      <c r="D133" t="s">
        <v>174</v>
      </c>
    </row>
    <row r="134" spans="1:65" ht="15" customHeight="1" x14ac:dyDescent="0.25">
      <c r="A134" t="s">
        <v>200</v>
      </c>
      <c r="B134" t="s">
        <v>175</v>
      </c>
      <c r="C134" t="s">
        <v>171</v>
      </c>
      <c r="D134" t="s">
        <v>176</v>
      </c>
    </row>
    <row r="135" spans="1:65" ht="15" customHeight="1" x14ac:dyDescent="0.25">
      <c r="A135" t="s">
        <v>200</v>
      </c>
      <c r="B135" t="s">
        <v>177</v>
      </c>
      <c r="C135" t="s">
        <v>171</v>
      </c>
      <c r="D135" t="s">
        <v>178</v>
      </c>
    </row>
    <row r="136" spans="1:65" ht="15" customHeight="1" x14ac:dyDescent="0.25">
      <c r="A136" t="s">
        <v>200</v>
      </c>
      <c r="B136" t="s">
        <v>179</v>
      </c>
      <c r="C136" t="s">
        <v>171</v>
      </c>
      <c r="D136" t="s">
        <v>180</v>
      </c>
    </row>
    <row r="137" spans="1:65" ht="15" customHeight="1" x14ac:dyDescent="0.25">
      <c r="A137" t="s">
        <v>200</v>
      </c>
      <c r="B137" t="s">
        <v>181</v>
      </c>
      <c r="C137" t="s">
        <v>171</v>
      </c>
      <c r="D137" t="s">
        <v>182</v>
      </c>
    </row>
    <row r="138" spans="1:65" ht="15" customHeight="1" x14ac:dyDescent="0.25">
      <c r="A138" t="s">
        <v>200</v>
      </c>
      <c r="B138" t="s">
        <v>183</v>
      </c>
      <c r="C138" t="s">
        <v>2</v>
      </c>
      <c r="D138" t="s">
        <v>184</v>
      </c>
    </row>
    <row r="139" spans="1:65" ht="15" customHeight="1" x14ac:dyDescent="0.25">
      <c r="A139" t="s">
        <v>200</v>
      </c>
      <c r="B139" t="s">
        <v>185</v>
      </c>
      <c r="C139" t="s">
        <v>2</v>
      </c>
      <c r="D139" t="s">
        <v>186</v>
      </c>
    </row>
    <row r="140" spans="1:65" ht="15" customHeight="1" x14ac:dyDescent="0.25">
      <c r="A140" t="s">
        <v>201</v>
      </c>
      <c r="B140" t="s">
        <v>168</v>
      </c>
      <c r="C140" t="s">
        <v>2</v>
      </c>
      <c r="D140" t="s">
        <v>169</v>
      </c>
    </row>
    <row r="141" spans="1:65" ht="15" customHeight="1" x14ac:dyDescent="0.25">
      <c r="A141" t="s">
        <v>201</v>
      </c>
      <c r="B141" t="s">
        <v>170</v>
      </c>
      <c r="C141" t="s">
        <v>171</v>
      </c>
      <c r="D141" t="s">
        <v>172</v>
      </c>
    </row>
    <row r="142" spans="1:65" ht="15" customHeight="1" x14ac:dyDescent="0.25">
      <c r="A142" t="s">
        <v>201</v>
      </c>
      <c r="B142" t="s">
        <v>173</v>
      </c>
      <c r="C142" t="s">
        <v>171</v>
      </c>
      <c r="D142" t="s">
        <v>174</v>
      </c>
    </row>
    <row r="143" spans="1:65" ht="15" customHeight="1" x14ac:dyDescent="0.25">
      <c r="A143" t="s">
        <v>201</v>
      </c>
      <c r="B143" t="s">
        <v>175</v>
      </c>
      <c r="C143" t="s">
        <v>171</v>
      </c>
      <c r="D143" t="s">
        <v>176</v>
      </c>
    </row>
    <row r="144" spans="1:65" ht="15" customHeight="1" x14ac:dyDescent="0.25">
      <c r="A144" t="s">
        <v>201</v>
      </c>
      <c r="B144" t="s">
        <v>177</v>
      </c>
      <c r="C144" t="s">
        <v>171</v>
      </c>
      <c r="D144" t="s">
        <v>178</v>
      </c>
    </row>
    <row r="145" spans="1:65" ht="15" customHeight="1" x14ac:dyDescent="0.25">
      <c r="A145" t="s">
        <v>201</v>
      </c>
      <c r="B145" t="s">
        <v>179</v>
      </c>
      <c r="C145" t="s">
        <v>171</v>
      </c>
      <c r="D145" t="s">
        <v>180</v>
      </c>
    </row>
    <row r="146" spans="1:65" ht="15" customHeight="1" x14ac:dyDescent="0.25">
      <c r="A146" t="s">
        <v>201</v>
      </c>
      <c r="B146" t="s">
        <v>181</v>
      </c>
      <c r="C146" t="s">
        <v>171</v>
      </c>
      <c r="D146" t="s">
        <v>182</v>
      </c>
    </row>
    <row r="147" spans="1:65" ht="15" customHeight="1" x14ac:dyDescent="0.25">
      <c r="A147" t="s">
        <v>201</v>
      </c>
      <c r="B147" t="s">
        <v>183</v>
      </c>
      <c r="C147" t="s">
        <v>2</v>
      </c>
      <c r="D147" t="s">
        <v>184</v>
      </c>
    </row>
    <row r="148" spans="1:65" ht="15" customHeight="1" x14ac:dyDescent="0.25">
      <c r="A148" t="s">
        <v>201</v>
      </c>
      <c r="B148" t="s">
        <v>185</v>
      </c>
      <c r="C148" t="s">
        <v>2</v>
      </c>
      <c r="D148" t="s">
        <v>186</v>
      </c>
    </row>
    <row r="149" spans="1:65" x14ac:dyDescent="0.25">
      <c r="A149" t="s">
        <v>202</v>
      </c>
      <c r="B149" t="s">
        <v>168</v>
      </c>
      <c r="C149" t="s">
        <v>2</v>
      </c>
      <c r="D149" t="s">
        <v>169</v>
      </c>
      <c r="E149" s="29">
        <f>Landwirtschaft!C95+Fischerei!C95</f>
        <v>132.00700000000001</v>
      </c>
      <c r="F149" s="29">
        <f>Landwirtschaft!D95+Fischerei!D95</f>
        <v>144.80799999999999</v>
      </c>
      <c r="G149" s="29">
        <f>Landwirtschaft!E95+Fischerei!E95</f>
        <v>145.80799999999999</v>
      </c>
      <c r="H149" s="29">
        <f>Landwirtschaft!F95+Fischerei!F95</f>
        <v>133.00700000000001</v>
      </c>
      <c r="I149" s="29">
        <f>Landwirtschaft!G95+Fischerei!G95</f>
        <v>144.80799999999999</v>
      </c>
      <c r="J149" s="29">
        <f>Landwirtschaft!H95+Fischerei!H95</f>
        <v>132.00700000000001</v>
      </c>
      <c r="K149" s="29">
        <f>Landwirtschaft!I95+Fischerei!I95</f>
        <v>143.80799999999999</v>
      </c>
      <c r="L149" s="29">
        <f>Landwirtschaft!J95+Fischerei!J95</f>
        <v>151.61000000000001</v>
      </c>
      <c r="M149" s="29">
        <f>Landwirtschaft!K95+Fischerei!K95</f>
        <v>151.88800000000001</v>
      </c>
      <c r="N149" s="29">
        <f>Landwirtschaft!L95+Fischerei!L95</f>
        <v>175.04599999999999</v>
      </c>
      <c r="O149" s="29">
        <f>Landwirtschaft!M95+Fischerei!M95</f>
        <v>204.148</v>
      </c>
      <c r="P149" s="29">
        <f>Landwirtschaft!N95+Fischerei!N95</f>
        <v>234.21299999999999</v>
      </c>
      <c r="Q149" s="29">
        <f>Landwirtschaft!O95+Fischerei!O95</f>
        <v>226.30699999999999</v>
      </c>
      <c r="R149" s="29">
        <f>Landwirtschaft!P95+Fischerei!P95</f>
        <v>247.798</v>
      </c>
      <c r="S149" s="29">
        <f>Landwirtschaft!Q95+Fischerei!Q95</f>
        <v>253.13800000000001</v>
      </c>
      <c r="T149" s="29">
        <f>Landwirtschaft!R95+Fischerei!R95</f>
        <v>260.15699999999998</v>
      </c>
      <c r="U149" s="29">
        <f>Landwirtschaft!S95+Fischerei!S95</f>
        <v>270.36399999999998</v>
      </c>
      <c r="V149" s="29">
        <f>Landwirtschaft!T95+Fischerei!T95</f>
        <v>290.26</v>
      </c>
      <c r="W149" s="29">
        <f>Landwirtschaft!U95+Fischerei!U95</f>
        <v>300.78399999999999</v>
      </c>
      <c r="X149" s="29">
        <f>Landwirtschaft!V95+Fischerei!V95</f>
        <v>346.53</v>
      </c>
      <c r="Y149" s="29">
        <f>Landwirtschaft!W95+Fischerei!W95</f>
        <v>340.51600000000002</v>
      </c>
      <c r="Z149" s="29">
        <f>Landwirtschaft!X95+Fischerei!X95</f>
        <v>290.72699999999998</v>
      </c>
      <c r="AA149" s="29">
        <f>Landwirtschaft!Y95+Fischerei!Y95</f>
        <v>290.55399999999997</v>
      </c>
      <c r="AB149" s="29">
        <f>Landwirtschaft!Z95+Fischerei!Z95</f>
        <v>307.01600000000002</v>
      </c>
      <c r="AC149" s="29">
        <f>Landwirtschaft!AA95+Fischerei!AA95</f>
        <v>294.83100000000002</v>
      </c>
      <c r="AD149" s="29">
        <f>Landwirtschaft!AB95+Fischerei!AB95</f>
        <v>291.12200000000001</v>
      </c>
      <c r="AE149" s="29">
        <f>Landwirtschaft!AC95+Fischerei!AC95</f>
        <v>336.07900000000001</v>
      </c>
      <c r="AF149" s="29">
        <f>Landwirtschaft!AD95+Fischerei!AD95</f>
        <v>287.48899999999998</v>
      </c>
      <c r="AG149" s="29">
        <f>Landwirtschaft!AE95+Fischerei!AE95</f>
        <v>271.33499999999998</v>
      </c>
      <c r="BC149" s="31">
        <f>W149/$W$157</f>
        <v>6.2723390980196872E-2</v>
      </c>
      <c r="BD149" s="31">
        <f>X149/$X$157</f>
        <v>7.3446424676879604E-2</v>
      </c>
      <c r="BE149" s="31">
        <f>Y149/$Y$157</f>
        <v>6.4574206689573491E-2</v>
      </c>
      <c r="BF149" s="31">
        <f>Z149/$Z$157</f>
        <v>6.6206852262438082E-2</v>
      </c>
      <c r="BG149" s="31">
        <f>AA149/$AA$157</f>
        <v>5.9270595151811614E-2</v>
      </c>
      <c r="BH149" s="31">
        <f>AB149/$AB$157</f>
        <v>6.0406540408492221E-2</v>
      </c>
      <c r="BI149" s="31">
        <f>AC149/$AC$157</f>
        <v>6.5645059659919541E-2</v>
      </c>
      <c r="BJ149" s="31">
        <f>AD149/$AD$157</f>
        <v>5.9330438025674628E-2</v>
      </c>
      <c r="BK149" s="31">
        <f>AE149/$AE$157</f>
        <v>6.7351823743231828E-2</v>
      </c>
      <c r="BL149" s="31">
        <f>AF149/$AF$157</f>
        <v>5.1499867886588474E-2</v>
      </c>
      <c r="BM149" s="31">
        <f>AG149/$AG$157</f>
        <v>4.650353281855267E-2</v>
      </c>
    </row>
    <row r="150" spans="1:65" x14ac:dyDescent="0.25">
      <c r="A150" t="s">
        <v>202</v>
      </c>
      <c r="B150" t="s">
        <v>170</v>
      </c>
      <c r="C150" t="s">
        <v>171</v>
      </c>
      <c r="D150" t="s">
        <v>172</v>
      </c>
      <c r="E150" s="29" t="str">
        <f>'Totale Verbräuche Odyssee'!C129</f>
        <v>n.a.</v>
      </c>
      <c r="F150" s="29" t="str">
        <f>'Totale Verbräuche Odyssee'!D129</f>
        <v>n.a.</v>
      </c>
      <c r="G150" s="29" t="str">
        <f>'Totale Verbräuche Odyssee'!E129</f>
        <v>n.a.</v>
      </c>
      <c r="H150" s="29" t="str">
        <f>'Totale Verbräuche Odyssee'!F129</f>
        <v>n.a.</v>
      </c>
      <c r="I150" s="29" t="str">
        <f>'Totale Verbräuche Odyssee'!G129</f>
        <v>n.a.</v>
      </c>
      <c r="J150" s="29" t="str">
        <f>'Totale Verbräuche Odyssee'!H129</f>
        <v>n.a.</v>
      </c>
      <c r="K150" s="29" t="str">
        <f>'Totale Verbräuche Odyssee'!I129</f>
        <v>n.a.</v>
      </c>
      <c r="L150" s="29" t="str">
        <f>'Totale Verbräuche Odyssee'!J129</f>
        <v>n.a.</v>
      </c>
      <c r="M150" s="29" t="str">
        <f>'Totale Verbräuche Odyssee'!K129</f>
        <v>n.a.</v>
      </c>
      <c r="N150" s="29" t="str">
        <f>'Totale Verbräuche Odyssee'!L129</f>
        <v>n.a.</v>
      </c>
      <c r="O150" s="29">
        <f>'Totale Verbräuche Odyssee'!M129*1000</f>
        <v>827.8</v>
      </c>
      <c r="P150" s="29">
        <f>'Totale Verbräuche Odyssee'!N129*1000</f>
        <v>893.5</v>
      </c>
      <c r="Q150" s="29">
        <f>'Totale Verbräuche Odyssee'!O129*1000</f>
        <v>718.6</v>
      </c>
      <c r="R150" s="29">
        <f>'Totale Verbräuche Odyssee'!P129*1000</f>
        <v>801.69999999999993</v>
      </c>
      <c r="S150" s="29">
        <f>'Totale Verbräuche Odyssee'!Q129*1000</f>
        <v>711.5</v>
      </c>
      <c r="T150" s="29">
        <f>'Totale Verbräuche Odyssee'!R129*1000</f>
        <v>751.7</v>
      </c>
      <c r="U150" s="29">
        <f>'Totale Verbräuche Odyssee'!S129*1000</f>
        <v>858.8</v>
      </c>
      <c r="V150" s="29">
        <f>'Totale Verbräuche Odyssee'!T129*1000</f>
        <v>1181.2</v>
      </c>
      <c r="W150" s="29">
        <f>'Totale Verbräuche Odyssee'!U129*1000</f>
        <v>1191.4000000000001</v>
      </c>
      <c r="X150" s="29">
        <f>'Totale Verbräuche Odyssee'!V129*1000</f>
        <v>1078.7</v>
      </c>
      <c r="Y150" s="29">
        <f>'Totale Verbräuche Odyssee'!W129*1000</f>
        <v>1363.2</v>
      </c>
      <c r="Z150" s="29">
        <f>'Totale Verbräuche Odyssee'!X129*1000</f>
        <v>778.90000000000009</v>
      </c>
      <c r="AA150" s="29">
        <f>'Totale Verbräuche Odyssee'!Y129*1000</f>
        <v>732.9</v>
      </c>
      <c r="AB150" s="29">
        <f>'Totale Verbräuche Odyssee'!Z129*1000</f>
        <v>732.8</v>
      </c>
      <c r="AC150" s="29">
        <f>'Totale Verbräuche Odyssee'!AA129*1000</f>
        <v>832</v>
      </c>
      <c r="AD150" s="29">
        <f>'Totale Verbräuche Odyssee'!AB129*1000</f>
        <v>950.4</v>
      </c>
      <c r="AE150" s="29">
        <f>'Totale Verbräuche Odyssee'!AC129*1000</f>
        <v>742.80000000000007</v>
      </c>
      <c r="AF150" s="29">
        <f>'Totale Verbräuche Odyssee'!AD129*1000</f>
        <v>874.3</v>
      </c>
      <c r="AG150" s="29">
        <f>'Totale Verbräuche Odyssee'!AE129*1000</f>
        <v>888.5</v>
      </c>
      <c r="BC150" s="31">
        <f t="shared" ref="BC150:BC156" si="154">W150/$W$157</f>
        <v>0.24844622058954788</v>
      </c>
      <c r="BD150" s="31">
        <f t="shared" ref="BD150:BD156" si="155">X150/$X$157</f>
        <v>0.2286285698177648</v>
      </c>
      <c r="BE150" s="31">
        <f t="shared" ref="BE150:BE156" si="156">Y150/$Y$157</f>
        <v>0.25851225363632419</v>
      </c>
      <c r="BF150" s="31">
        <f t="shared" ref="BF150:BF156" si="157">Z150/$Z$157</f>
        <v>0.1773778053886052</v>
      </c>
      <c r="BG150" s="31">
        <f t="shared" ref="BG150:BG156" si="158">AA150/$AA$157</f>
        <v>0.1495054935976195</v>
      </c>
      <c r="BH150" s="31">
        <f t="shared" ref="BH150:BH156" si="159">AB150/$AB$157</f>
        <v>0.14418112675346917</v>
      </c>
      <c r="BI150" s="31">
        <f t="shared" ref="BI150:BI156" si="160">AC150/$AC$157</f>
        <v>0.1852474456113945</v>
      </c>
      <c r="BJ150" s="31">
        <f t="shared" ref="BJ150:BJ156" si="161">AD150/$AD$157</f>
        <v>0.1936907835876408</v>
      </c>
      <c r="BK150" s="31">
        <f t="shared" ref="BK150:BK156" si="162">AE150/$AE$157</f>
        <v>0.14886063894641618</v>
      </c>
      <c r="BL150" s="31">
        <f t="shared" ref="BL150:BL156" si="163">AF150/$AF$157</f>
        <v>0.15661932975955359</v>
      </c>
      <c r="BM150" s="31">
        <f t="shared" ref="BM150:BM156" si="164">AG150/$AG$157</f>
        <v>0.15227813923483535</v>
      </c>
    </row>
    <row r="151" spans="1:65" x14ac:dyDescent="0.25">
      <c r="A151" t="s">
        <v>202</v>
      </c>
      <c r="B151" t="s">
        <v>173</v>
      </c>
      <c r="C151" t="s">
        <v>171</v>
      </c>
      <c r="D151" t="s">
        <v>174</v>
      </c>
      <c r="E151" s="29" t="str">
        <f>'Totale Verbräuche Odyssee'!C130</f>
        <v>n.a.</v>
      </c>
      <c r="F151" s="29" t="str">
        <f>'Totale Verbräuche Odyssee'!D130</f>
        <v>n.a.</v>
      </c>
      <c r="G151" s="29" t="str">
        <f>'Totale Verbräuche Odyssee'!E130</f>
        <v>n.a.</v>
      </c>
      <c r="H151" s="29" t="str">
        <f>'Totale Verbräuche Odyssee'!F130</f>
        <v>n.a.</v>
      </c>
      <c r="I151" s="29" t="str">
        <f>'Totale Verbräuche Odyssee'!G130</f>
        <v>n.a.</v>
      </c>
      <c r="J151" s="29" t="str">
        <f>'Totale Verbräuche Odyssee'!H130</f>
        <v>n.a.</v>
      </c>
      <c r="K151" s="29" t="str">
        <f>'Totale Verbräuche Odyssee'!I130</f>
        <v>n.a.</v>
      </c>
      <c r="L151" s="29" t="str">
        <f>'Totale Verbräuche Odyssee'!J130</f>
        <v>n.a.</v>
      </c>
      <c r="M151" s="29" t="str">
        <f>'Totale Verbräuche Odyssee'!K130</f>
        <v>n.a.</v>
      </c>
      <c r="N151" s="29" t="str">
        <f>'Totale Verbräuche Odyssee'!L130</f>
        <v>n.a.</v>
      </c>
      <c r="O151" s="29">
        <f>'Totale Verbräuche Odyssee'!M130*1000</f>
        <v>2008.2</v>
      </c>
      <c r="P151" s="29">
        <f>'Totale Verbräuche Odyssee'!N130*1000</f>
        <v>1911.3</v>
      </c>
      <c r="Q151" s="29">
        <f>'Totale Verbräuche Odyssee'!O130*1000</f>
        <v>1620.3000000000002</v>
      </c>
      <c r="R151" s="29">
        <f>'Totale Verbräuche Odyssee'!P130*1000</f>
        <v>1831.8000000000002</v>
      </c>
      <c r="S151" s="29">
        <f>'Totale Verbräuche Odyssee'!Q130*1000</f>
        <v>1681.5</v>
      </c>
      <c r="T151" s="29">
        <f>'Totale Verbräuche Odyssee'!R130*1000</f>
        <v>1604</v>
      </c>
      <c r="U151" s="29">
        <f>'Totale Verbräuche Odyssee'!S130*1000</f>
        <v>1618.6000000000001</v>
      </c>
      <c r="V151" s="29">
        <f>'Totale Verbräuche Odyssee'!T130*1000</f>
        <v>1526.3</v>
      </c>
      <c r="W151" s="29">
        <f>'Totale Verbräuche Odyssee'!U130*1000</f>
        <v>1642.7</v>
      </c>
      <c r="X151" s="29">
        <f>'Totale Verbräuche Odyssee'!V130*1000</f>
        <v>1685.1000000000001</v>
      </c>
      <c r="Y151" s="29">
        <f>'Totale Verbräuche Odyssee'!W130*1000</f>
        <v>1769.5</v>
      </c>
      <c r="Z151" s="29">
        <f>'Totale Verbräuche Odyssee'!X130*1000</f>
        <v>1550.1000000000001</v>
      </c>
      <c r="AA151" s="29">
        <f>'Totale Verbräuche Odyssee'!Y130*1000</f>
        <v>1915.8999999999999</v>
      </c>
      <c r="AB151" s="29">
        <f>'Totale Verbräuche Odyssee'!Z130*1000</f>
        <v>1978.6</v>
      </c>
      <c r="AC151" s="29">
        <f>'Totale Verbräuche Odyssee'!AA130*1000</f>
        <v>1551.3</v>
      </c>
      <c r="AD151" s="29">
        <f>'Totale Verbräuche Odyssee'!AB130*1000</f>
        <v>1738.2</v>
      </c>
      <c r="AE151" s="29">
        <f>'Totale Verbräuche Odyssee'!AC130*1000</f>
        <v>1869.1</v>
      </c>
      <c r="AF151" s="29">
        <f>'Totale Verbräuche Odyssee'!AD130*1000</f>
        <v>2147</v>
      </c>
      <c r="AG151" s="29">
        <f>'Totale Verbräuche Odyssee'!AE130*1000</f>
        <v>2249.2000000000003</v>
      </c>
      <c r="BC151" s="31">
        <f t="shared" si="154"/>
        <v>0.34255716515230006</v>
      </c>
      <c r="BD151" s="31">
        <f t="shared" si="155"/>
        <v>0.35715398442561924</v>
      </c>
      <c r="BE151" s="31">
        <f t="shared" si="156"/>
        <v>0.33556149707267874</v>
      </c>
      <c r="BF151" s="31">
        <f t="shared" si="157"/>
        <v>0.35300210056859277</v>
      </c>
      <c r="BG151" s="31">
        <f t="shared" si="158"/>
        <v>0.39082763703599288</v>
      </c>
      <c r="BH151" s="31">
        <f t="shared" si="159"/>
        <v>0.38929691238320702</v>
      </c>
      <c r="BI151" s="31">
        <f t="shared" si="160"/>
        <v>0.34540187785691862</v>
      </c>
      <c r="BJ151" s="31">
        <f t="shared" si="161"/>
        <v>0.35424381316502235</v>
      </c>
      <c r="BK151" s="31">
        <f t="shared" si="162"/>
        <v>0.37457649468867321</v>
      </c>
      <c r="BL151" s="31">
        <f t="shared" si="163"/>
        <v>0.38460677226782747</v>
      </c>
      <c r="BM151" s="31">
        <f t="shared" si="164"/>
        <v>0.385485639580182</v>
      </c>
    </row>
    <row r="152" spans="1:65" x14ac:dyDescent="0.25">
      <c r="A152" t="s">
        <v>202</v>
      </c>
      <c r="B152" t="s">
        <v>175</v>
      </c>
      <c r="C152" t="s">
        <v>171</v>
      </c>
      <c r="D152" t="s">
        <v>176</v>
      </c>
      <c r="E152" s="29" t="str">
        <f>'Totale Verbräuche Odyssee'!C131</f>
        <v>n.a.</v>
      </c>
      <c r="F152" s="29" t="str">
        <f>'Totale Verbräuche Odyssee'!D131</f>
        <v>n.a.</v>
      </c>
      <c r="G152" s="29" t="str">
        <f>'Totale Verbräuche Odyssee'!E131</f>
        <v>n.a.</v>
      </c>
      <c r="H152" s="29" t="str">
        <f>'Totale Verbräuche Odyssee'!F131</f>
        <v>n.a.</v>
      </c>
      <c r="I152" s="29" t="str">
        <f>'Totale Verbräuche Odyssee'!G131</f>
        <v>n.a.</v>
      </c>
      <c r="J152" s="29" t="str">
        <f>'Totale Verbräuche Odyssee'!H131</f>
        <v>n.a.</v>
      </c>
      <c r="K152" s="29" t="str">
        <f>'Totale Verbräuche Odyssee'!I131</f>
        <v>n.a.</v>
      </c>
      <c r="L152" s="29" t="str">
        <f>'Totale Verbräuche Odyssee'!J131</f>
        <v>n.a.</v>
      </c>
      <c r="M152" s="29" t="str">
        <f>'Totale Verbräuche Odyssee'!K131</f>
        <v>n.a.</v>
      </c>
      <c r="N152" s="29" t="str">
        <f>'Totale Verbräuche Odyssee'!L131</f>
        <v>n.a.</v>
      </c>
      <c r="O152" s="29">
        <f>'Totale Verbräuche Odyssee'!M131*1000</f>
        <v>394.9</v>
      </c>
      <c r="P152" s="29">
        <f>'Totale Verbräuche Odyssee'!N131*1000</f>
        <v>412</v>
      </c>
      <c r="Q152" s="29">
        <f>'Totale Verbräuche Odyssee'!O131*1000</f>
        <v>374.5</v>
      </c>
      <c r="R152" s="29">
        <f>'Totale Verbräuche Odyssee'!P131*1000</f>
        <v>320.79999999999995</v>
      </c>
      <c r="S152" s="29">
        <f>'Totale Verbräuche Odyssee'!Q131*1000</f>
        <v>314.09999999999997</v>
      </c>
      <c r="T152" s="29">
        <f>'Totale Verbräuche Odyssee'!R131*1000</f>
        <v>298.5</v>
      </c>
      <c r="U152" s="29">
        <f>'Totale Verbräuche Odyssee'!S131*1000</f>
        <v>302.3</v>
      </c>
      <c r="V152" s="29">
        <f>'Totale Verbräuche Odyssee'!T131*1000</f>
        <v>281.8</v>
      </c>
      <c r="W152" s="29">
        <f>'Totale Verbräuche Odyssee'!U131*1000</f>
        <v>283.10000000000002</v>
      </c>
      <c r="X152" s="29">
        <f>'Totale Verbräuche Odyssee'!V131*1000</f>
        <v>277.5</v>
      </c>
      <c r="Y152" s="29">
        <f>'Totale Verbräuche Odyssee'!W131*1000</f>
        <v>278.7</v>
      </c>
      <c r="Z152" s="29">
        <f>'Totale Verbräuche Odyssee'!X131*1000</f>
        <v>275.5</v>
      </c>
      <c r="AA152" s="29">
        <f>'Totale Verbräuche Odyssee'!Y131*1000</f>
        <v>313.09999999999997</v>
      </c>
      <c r="AB152" s="29">
        <f>'Totale Verbräuche Odyssee'!Z131*1000</f>
        <v>321.40000000000003</v>
      </c>
      <c r="AC152" s="29">
        <f>'Totale Verbräuche Odyssee'!AA131*1000</f>
        <v>279.7</v>
      </c>
      <c r="AD152" s="29">
        <f>'Totale Verbräuche Odyssee'!AB131*1000</f>
        <v>308.3</v>
      </c>
      <c r="AE152" s="29">
        <f>'Totale Verbräuche Odyssee'!AC131*1000</f>
        <v>315.8</v>
      </c>
      <c r="AF152" s="29">
        <f>'Totale Verbräuche Odyssee'!AD131*1000</f>
        <v>310</v>
      </c>
      <c r="AG152" s="29">
        <f>'Totale Verbräuche Odyssee'!AE131*1000</f>
        <v>322</v>
      </c>
      <c r="BC152" s="31">
        <f t="shared" si="154"/>
        <v>5.9035693343042643E-2</v>
      </c>
      <c r="BD152" s="31">
        <f t="shared" si="155"/>
        <v>5.8815637456595654E-2</v>
      </c>
      <c r="BE152" s="31">
        <f t="shared" si="156"/>
        <v>5.2851646925208003E-2</v>
      </c>
      <c r="BF152" s="31">
        <f t="shared" si="157"/>
        <v>6.273922889274712E-2</v>
      </c>
      <c r="BG152" s="31">
        <f t="shared" si="158"/>
        <v>6.3869791302244044E-2</v>
      </c>
      <c r="BH152" s="31">
        <f t="shared" si="159"/>
        <v>6.3236645931447871E-2</v>
      </c>
      <c r="BI152" s="31">
        <f t="shared" si="160"/>
        <v>6.2276094396042113E-2</v>
      </c>
      <c r="BJ152" s="31">
        <f t="shared" si="161"/>
        <v>6.2831301115393159E-2</v>
      </c>
      <c r="BK152" s="31">
        <f t="shared" si="162"/>
        <v>6.3287816073341718E-2</v>
      </c>
      <c r="BL152" s="31">
        <f t="shared" si="163"/>
        <v>5.5532417048452035E-2</v>
      </c>
      <c r="BM152" s="31">
        <f t="shared" si="164"/>
        <v>5.518690020665952E-2</v>
      </c>
    </row>
    <row r="153" spans="1:65" x14ac:dyDescent="0.25">
      <c r="A153" t="s">
        <v>202</v>
      </c>
      <c r="B153" t="s">
        <v>177</v>
      </c>
      <c r="C153" t="s">
        <v>171</v>
      </c>
      <c r="D153" t="s">
        <v>178</v>
      </c>
      <c r="E153" s="29" t="str">
        <f>'Totale Verbräuche Odyssee'!C132</f>
        <v>n.a.</v>
      </c>
      <c r="F153" s="29" t="str">
        <f>'Totale Verbräuche Odyssee'!D132</f>
        <v>n.a.</v>
      </c>
      <c r="G153" s="29" t="str">
        <f>'Totale Verbräuche Odyssee'!E132</f>
        <v>n.a.</v>
      </c>
      <c r="H153" s="29" t="str">
        <f>'Totale Verbräuche Odyssee'!F132</f>
        <v>n.a.</v>
      </c>
      <c r="I153" s="29" t="str">
        <f>'Totale Verbräuche Odyssee'!G132</f>
        <v>n.a.</v>
      </c>
      <c r="J153" s="29" t="str">
        <f>'Totale Verbräuche Odyssee'!H132</f>
        <v>n.a.</v>
      </c>
      <c r="K153" s="29" t="str">
        <f>'Totale Verbräuche Odyssee'!I132</f>
        <v>n.a.</v>
      </c>
      <c r="L153" s="29" t="str">
        <f>'Totale Verbräuche Odyssee'!J132</f>
        <v>n.a.</v>
      </c>
      <c r="M153" s="29" t="str">
        <f>'Totale Verbräuche Odyssee'!K132</f>
        <v>n.a.</v>
      </c>
      <c r="N153" s="29" t="str">
        <f>'Totale Verbräuche Odyssee'!L132</f>
        <v>n.a.</v>
      </c>
      <c r="O153" s="29">
        <f>'Totale Verbräuche Odyssee'!M132*1000</f>
        <v>329.6</v>
      </c>
      <c r="P153" s="29">
        <f>'Totale Verbräuche Odyssee'!N132*1000</f>
        <v>400.6</v>
      </c>
      <c r="Q153" s="29">
        <f>'Totale Verbräuche Odyssee'!O132*1000</f>
        <v>503.8</v>
      </c>
      <c r="R153" s="29">
        <f>'Totale Verbräuche Odyssee'!P132*1000</f>
        <v>898.7</v>
      </c>
      <c r="S153" s="29">
        <f>'Totale Verbräuche Odyssee'!Q132*1000</f>
        <v>892.4</v>
      </c>
      <c r="T153" s="29">
        <f>'Totale Verbräuche Odyssee'!R132*1000</f>
        <v>916.2</v>
      </c>
      <c r="U153" s="29">
        <f>'Totale Verbräuche Odyssee'!S132*1000</f>
        <v>868.3</v>
      </c>
      <c r="V153" s="29">
        <f>'Totale Verbräuche Odyssee'!T132*1000</f>
        <v>712.30000000000007</v>
      </c>
      <c r="W153" s="29">
        <f>'Totale Verbräuche Odyssee'!U132*1000</f>
        <v>795</v>
      </c>
      <c r="X153" s="29">
        <f>'Totale Verbräuche Odyssee'!V132*1000</f>
        <v>683.4</v>
      </c>
      <c r="Y153" s="29">
        <f>'Totale Verbräuche Odyssee'!W132*1000</f>
        <v>809.69999999999993</v>
      </c>
      <c r="Z153" s="29">
        <f>'Totale Verbräuche Odyssee'!X132*1000</f>
        <v>895.4</v>
      </c>
      <c r="AA153" s="29">
        <f>'Totale Verbräuche Odyssee'!Y132*1000</f>
        <v>894.59999999999991</v>
      </c>
      <c r="AB153" s="29">
        <f>'Totale Verbräuche Odyssee'!Z132*1000</f>
        <v>950.5</v>
      </c>
      <c r="AC153" s="29">
        <f>'Totale Verbräuche Odyssee'!AA132*1000</f>
        <v>695.30000000000007</v>
      </c>
      <c r="AD153" s="29">
        <f>'Totale Verbräuche Odyssee'!AB132*1000</f>
        <v>742.3</v>
      </c>
      <c r="AE153" s="29">
        <f>'Totale Verbräuche Odyssee'!AC132*1000</f>
        <v>750.80000000000007</v>
      </c>
      <c r="AF153" s="29">
        <f>'Totale Verbräuche Odyssee'!AD132*1000</f>
        <v>872.1</v>
      </c>
      <c r="AG153" s="29">
        <f>'Totale Verbräuche Odyssee'!AE132*1000</f>
        <v>956.09999999999991</v>
      </c>
      <c r="BC153" s="31">
        <f t="shared" si="154"/>
        <v>0.16578373792906709</v>
      </c>
      <c r="BD153" s="31">
        <f t="shared" si="155"/>
        <v>0.14484542932554043</v>
      </c>
      <c r="BE153" s="31">
        <f t="shared" si="156"/>
        <v>0.15354854149745575</v>
      </c>
      <c r="BF153" s="31">
        <f t="shared" si="157"/>
        <v>0.20390818711639117</v>
      </c>
      <c r="BG153" s="31">
        <f t="shared" si="158"/>
        <v>0.18249094633978769</v>
      </c>
      <c r="BH153" s="31">
        <f t="shared" si="159"/>
        <v>0.18701441181655631</v>
      </c>
      <c r="BI153" s="31">
        <f t="shared" si="160"/>
        <v>0.15481075592981083</v>
      </c>
      <c r="BJ153" s="31">
        <f t="shared" si="161"/>
        <v>0.15128016483281329</v>
      </c>
      <c r="BK153" s="31">
        <f t="shared" si="162"/>
        <v>0.15046387684567755</v>
      </c>
      <c r="BL153" s="31">
        <f t="shared" si="163"/>
        <v>0.15622522873533878</v>
      </c>
      <c r="BM153" s="31">
        <f t="shared" si="164"/>
        <v>0.16386396052045701</v>
      </c>
    </row>
    <row r="154" spans="1:65" x14ac:dyDescent="0.25">
      <c r="A154" t="s">
        <v>202</v>
      </c>
      <c r="B154" t="s">
        <v>179</v>
      </c>
      <c r="C154" t="s">
        <v>171</v>
      </c>
      <c r="D154" t="s">
        <v>180</v>
      </c>
      <c r="E154" s="29" t="str">
        <f>'Totale Verbräuche Odyssee'!C133</f>
        <v>n.a.</v>
      </c>
      <c r="F154" s="29" t="str">
        <f>'Totale Verbräuche Odyssee'!D133</f>
        <v>n.a.</v>
      </c>
      <c r="G154" s="29" t="str">
        <f>'Totale Verbräuche Odyssee'!E133</f>
        <v>n.a.</v>
      </c>
      <c r="H154" s="29" t="str">
        <f>'Totale Verbräuche Odyssee'!F133</f>
        <v>n.a.</v>
      </c>
      <c r="I154" s="29" t="str">
        <f>'Totale Verbräuche Odyssee'!G133</f>
        <v>n.a.</v>
      </c>
      <c r="J154" s="29" t="str">
        <f>'Totale Verbräuche Odyssee'!H133</f>
        <v>n.a.</v>
      </c>
      <c r="K154" s="29" t="str">
        <f>'Totale Verbräuche Odyssee'!I133</f>
        <v>n.a.</v>
      </c>
      <c r="L154" s="29" t="str">
        <f>'Totale Verbräuche Odyssee'!J133</f>
        <v>n.a.</v>
      </c>
      <c r="M154" s="29" t="str">
        <f>'Totale Verbräuche Odyssee'!K133</f>
        <v>n.a.</v>
      </c>
      <c r="N154" s="29" t="str">
        <f>'Totale Verbräuche Odyssee'!L133</f>
        <v>n.a.</v>
      </c>
      <c r="O154" s="29">
        <f>'Totale Verbräuche Odyssee'!M133*1000</f>
        <v>391.29999999999995</v>
      </c>
      <c r="P154" s="29">
        <f>'Totale Verbräuche Odyssee'!N133*1000</f>
        <v>403.2</v>
      </c>
      <c r="Q154" s="29">
        <f>'Totale Verbräuche Odyssee'!O133*1000</f>
        <v>444</v>
      </c>
      <c r="R154" s="29">
        <f>'Totale Verbräuche Odyssee'!P133*1000</f>
        <v>383.40000000000003</v>
      </c>
      <c r="S154" s="29">
        <f>'Totale Verbräuche Odyssee'!Q133*1000</f>
        <v>361.70000000000005</v>
      </c>
      <c r="T154" s="29">
        <f>'Totale Verbräuche Odyssee'!R133*1000</f>
        <v>354.8</v>
      </c>
      <c r="U154" s="29">
        <f>'Totale Verbräuche Odyssee'!S133*1000</f>
        <v>321.2</v>
      </c>
      <c r="V154" s="29">
        <f>'Totale Verbräuche Odyssee'!T133*1000</f>
        <v>286</v>
      </c>
      <c r="W154" s="29">
        <f>'Totale Verbräuche Odyssee'!U133*1000</f>
        <v>277.10000000000002</v>
      </c>
      <c r="X154" s="29">
        <f>'Totale Verbräuche Odyssee'!V133*1000</f>
        <v>248.70000000000002</v>
      </c>
      <c r="Y154" s="29">
        <f>'Totale Verbräuche Odyssee'!W133*1000</f>
        <v>273.2</v>
      </c>
      <c r="Z154" s="29">
        <f>'Totale Verbräuche Odyssee'!X133*1000</f>
        <v>271.5</v>
      </c>
      <c r="AA154" s="29">
        <f>'Totale Verbräuche Odyssee'!Y133*1000</f>
        <v>330.6</v>
      </c>
      <c r="AB154" s="29">
        <f>'Totale Verbräuche Odyssee'!Z133*1000</f>
        <v>348.2</v>
      </c>
      <c r="AC154" s="29">
        <f>'Totale Verbräuche Odyssee'!AA133*1000</f>
        <v>339.6</v>
      </c>
      <c r="AD154" s="29">
        <f>'Totale Verbräuche Odyssee'!AB133*1000</f>
        <v>339.8</v>
      </c>
      <c r="AE154" s="29">
        <f>'Totale Verbräuche Odyssee'!AC133*1000</f>
        <v>371.7</v>
      </c>
      <c r="AF154" s="29">
        <f>'Totale Verbräuche Odyssee'!AD133*1000</f>
        <v>349.7</v>
      </c>
      <c r="AG154" s="29">
        <f>'Totale Verbräuche Odyssee'!AE133*1000</f>
        <v>365.20000000000005</v>
      </c>
      <c r="BC154" s="31">
        <f t="shared" si="154"/>
        <v>5.7784495320936477E-2</v>
      </c>
      <c r="BD154" s="31">
        <f t="shared" si="155"/>
        <v>5.2711528055694915E-2</v>
      </c>
      <c r="BE154" s="31">
        <f t="shared" si="156"/>
        <v>5.1808647075589617E-2</v>
      </c>
      <c r="BF154" s="31">
        <f t="shared" si="157"/>
        <v>6.1828314498660046E-2</v>
      </c>
      <c r="BG154" s="31">
        <f t="shared" si="158"/>
        <v>6.7439645495119396E-2</v>
      </c>
      <c r="BH154" s="31">
        <f t="shared" si="159"/>
        <v>6.8509645654418624E-2</v>
      </c>
      <c r="BI154" s="31">
        <f t="shared" si="160"/>
        <v>7.5613019867343242E-2</v>
      </c>
      <c r="BJ154" s="31">
        <f t="shared" si="161"/>
        <v>6.9250976707786557E-2</v>
      </c>
      <c r="BK154" s="31">
        <f t="shared" si="162"/>
        <v>7.4490440894430382E-2</v>
      </c>
      <c r="BL154" s="31">
        <f t="shared" si="163"/>
        <v>6.2644149167237664E-2</v>
      </c>
      <c r="BM154" s="31">
        <f t="shared" si="164"/>
        <v>6.2590857004571607E-2</v>
      </c>
    </row>
    <row r="155" spans="1:65" x14ac:dyDescent="0.25">
      <c r="A155" t="s">
        <v>202</v>
      </c>
      <c r="B155" t="s">
        <v>181</v>
      </c>
      <c r="C155" t="s">
        <v>171</v>
      </c>
      <c r="D155" t="s">
        <v>182</v>
      </c>
      <c r="E155" s="29" t="str">
        <f>'Totale Verbräuche Odyssee'!C134</f>
        <v>n.a.</v>
      </c>
      <c r="F155" s="29" t="str">
        <f>'Totale Verbräuche Odyssee'!D134</f>
        <v>n.a.</v>
      </c>
      <c r="G155" s="29" t="str">
        <f>'Totale Verbräuche Odyssee'!E134</f>
        <v>n.a.</v>
      </c>
      <c r="H155" s="29" t="str">
        <f>'Totale Verbräuche Odyssee'!F134</f>
        <v>n.a.</v>
      </c>
      <c r="I155" s="29" t="str">
        <f>'Totale Verbräuche Odyssee'!G134</f>
        <v>n.a.</v>
      </c>
      <c r="J155" s="29" t="str">
        <f>'Totale Verbräuche Odyssee'!H134</f>
        <v>n.a.</v>
      </c>
      <c r="K155" s="29" t="str">
        <f>'Totale Verbräuche Odyssee'!I134</f>
        <v>n.a.</v>
      </c>
      <c r="L155" s="29" t="str">
        <f>'Totale Verbräuche Odyssee'!J134</f>
        <v>n.a.</v>
      </c>
      <c r="M155" s="29" t="str">
        <f>'Totale Verbräuche Odyssee'!K134</f>
        <v>n.a.</v>
      </c>
      <c r="N155" s="29" t="str">
        <f>'Totale Verbräuche Odyssee'!L134</f>
        <v>n.a.</v>
      </c>
      <c r="O155" s="29">
        <f>'Totale Verbräuche Odyssee'!M134*1000</f>
        <v>158.70000000000002</v>
      </c>
      <c r="P155" s="29">
        <f>'Totale Verbräuche Odyssee'!N134*1000</f>
        <v>173.8</v>
      </c>
      <c r="Q155" s="29">
        <f>'Totale Verbräuche Odyssee'!O134*1000</f>
        <v>175</v>
      </c>
      <c r="R155" s="29">
        <f>'Totale Verbräuche Odyssee'!P134*1000</f>
        <v>169.8</v>
      </c>
      <c r="S155" s="29">
        <f>'Totale Verbräuche Odyssee'!Q134*1000</f>
        <v>163.89999999999998</v>
      </c>
      <c r="T155" s="29">
        <f>'Totale Verbräuche Odyssee'!R134*1000</f>
        <v>144.80000000000001</v>
      </c>
      <c r="U155" s="29">
        <f>'Totale Verbräuche Odyssee'!S134*1000</f>
        <v>130.30000000000001</v>
      </c>
      <c r="V155" s="29">
        <f>'Totale Verbräuche Odyssee'!T134*1000</f>
        <v>115.6</v>
      </c>
      <c r="W155" s="29">
        <f>'Totale Verbräuche Odyssee'!U134*1000</f>
        <v>130.89999999999998</v>
      </c>
      <c r="X155" s="29">
        <f>'Totale Verbräuche Odyssee'!V134*1000</f>
        <v>138.30000000000001</v>
      </c>
      <c r="Y155" s="29">
        <f>'Totale Verbräuche Odyssee'!W134*1000</f>
        <v>160.5</v>
      </c>
      <c r="Z155" s="29">
        <f>'Totale Verbräuche Odyssee'!X134*1000</f>
        <v>120.89999999999999</v>
      </c>
      <c r="AA155" s="29">
        <f>'Totale Verbräuche Odyssee'!Y134*1000</f>
        <v>197</v>
      </c>
      <c r="AB155" s="29">
        <f>'Totale Verbräuche Odyssee'!Z134*1000</f>
        <v>217.6</v>
      </c>
      <c r="AC155" s="29">
        <f>'Totale Verbräuche Odyssee'!AA134*1000</f>
        <v>200.6</v>
      </c>
      <c r="AD155" s="29">
        <f>'Totale Verbräuche Odyssee'!AB134*1000</f>
        <v>254.80000000000004</v>
      </c>
      <c r="AE155" s="29">
        <f>'Totale Verbräuche Odyssee'!AC134*1000</f>
        <v>297</v>
      </c>
      <c r="AF155" s="29">
        <f>'Totale Verbräuche Odyssee'!AD134*1000</f>
        <v>409.9</v>
      </c>
      <c r="AG155" s="29">
        <f>'Totale Verbräuche Odyssee'!AE134*1000</f>
        <v>423.8</v>
      </c>
      <c r="BC155" s="31">
        <f t="shared" si="154"/>
        <v>2.7296970182282866E-2</v>
      </c>
      <c r="BD155" s="31">
        <f t="shared" si="155"/>
        <v>2.9312442018908754E-2</v>
      </c>
      <c r="BE155" s="31">
        <f t="shared" si="156"/>
        <v>3.0436631975227429E-2</v>
      </c>
      <c r="BF155" s="31">
        <f t="shared" si="157"/>
        <v>2.7532387561281763E-2</v>
      </c>
      <c r="BG155" s="31">
        <f t="shared" si="158"/>
        <v>4.0186358628368182E-2</v>
      </c>
      <c r="BH155" s="31">
        <f t="shared" si="159"/>
        <v>4.2813609690986479E-2</v>
      </c>
      <c r="BI155" s="31">
        <f t="shared" si="160"/>
        <v>4.4664227872170358E-2</v>
      </c>
      <c r="BJ155" s="31">
        <f t="shared" si="161"/>
        <v>5.192804256958216E-2</v>
      </c>
      <c r="BK155" s="31">
        <f t="shared" si="162"/>
        <v>5.9520207010077555E-2</v>
      </c>
      <c r="BL155" s="31">
        <f t="shared" si="163"/>
        <v>7.3428186284388672E-2</v>
      </c>
      <c r="BM155" s="31">
        <f t="shared" si="164"/>
        <v>7.2634187290628274E-2</v>
      </c>
    </row>
    <row r="156" spans="1:65" x14ac:dyDescent="0.25">
      <c r="A156" t="s">
        <v>202</v>
      </c>
      <c r="B156" t="s">
        <v>183</v>
      </c>
      <c r="C156" t="s">
        <v>2</v>
      </c>
      <c r="D156" t="s">
        <v>184</v>
      </c>
      <c r="E156" s="29" t="s">
        <v>94</v>
      </c>
      <c r="F156" s="29" t="s">
        <v>94</v>
      </c>
      <c r="G156" s="29" t="s">
        <v>94</v>
      </c>
      <c r="H156" s="29" t="s">
        <v>94</v>
      </c>
      <c r="I156" s="29" t="s">
        <v>94</v>
      </c>
      <c r="J156" s="29" t="s">
        <v>94</v>
      </c>
      <c r="K156" s="29" t="s">
        <v>94</v>
      </c>
      <c r="L156" s="29" t="s">
        <v>94</v>
      </c>
      <c r="M156" s="29" t="s">
        <v>94</v>
      </c>
      <c r="N156" s="29" t="s">
        <v>94</v>
      </c>
      <c r="O156" s="29">
        <f>O157-SUM(O149:O155)</f>
        <v>113.19200000000001</v>
      </c>
      <c r="P156" s="29">
        <f t="shared" ref="P156:AG156" si="165">P157-SUM(P149:P155)</f>
        <v>82.210999999999331</v>
      </c>
      <c r="Q156" s="29">
        <f t="shared" si="165"/>
        <v>208.22799999999916</v>
      </c>
      <c r="R156" s="29">
        <f t="shared" si="165"/>
        <v>167.57200000000012</v>
      </c>
      <c r="S156" s="29">
        <f t="shared" si="165"/>
        <v>191.32700000000023</v>
      </c>
      <c r="T156" s="29">
        <f t="shared" si="165"/>
        <v>200.46399999999994</v>
      </c>
      <c r="U156" s="29">
        <f t="shared" si="165"/>
        <v>177.80899999999929</v>
      </c>
      <c r="V156" s="29">
        <f t="shared" si="165"/>
        <v>178.92399999999907</v>
      </c>
      <c r="W156" s="29">
        <f t="shared" si="165"/>
        <v>174.41999999999916</v>
      </c>
      <c r="X156" s="29">
        <f t="shared" si="165"/>
        <v>259.90299999999934</v>
      </c>
      <c r="Y156" s="29">
        <f t="shared" si="165"/>
        <v>277.93499999999949</v>
      </c>
      <c r="Z156" s="29">
        <f t="shared" si="165"/>
        <v>208.16499999999996</v>
      </c>
      <c r="AA156" s="29">
        <f t="shared" si="165"/>
        <v>227.50699999999961</v>
      </c>
      <c r="AB156" s="29">
        <f t="shared" si="165"/>
        <v>226.37999999999829</v>
      </c>
      <c r="AC156" s="29">
        <f t="shared" si="165"/>
        <v>297.95899999999983</v>
      </c>
      <c r="AD156" s="29">
        <f t="shared" si="165"/>
        <v>281.86799999999948</v>
      </c>
      <c r="AE156" s="29">
        <f t="shared" si="165"/>
        <v>306.62299999999959</v>
      </c>
      <c r="AF156" s="29">
        <f t="shared" si="165"/>
        <v>331.83600000000024</v>
      </c>
      <c r="AG156" s="29">
        <f t="shared" si="165"/>
        <v>358.58299999999963</v>
      </c>
      <c r="BC156" s="31">
        <f t="shared" si="154"/>
        <v>3.6372326502626097E-2</v>
      </c>
      <c r="BD156" s="31">
        <f t="shared" si="155"/>
        <v>5.5085984222996542E-2</v>
      </c>
      <c r="BE156" s="31">
        <f t="shared" si="156"/>
        <v>5.2706575127942808E-2</v>
      </c>
      <c r="BF156" s="31">
        <f t="shared" si="157"/>
        <v>4.7405123711283852E-2</v>
      </c>
      <c r="BG156" s="31">
        <f t="shared" si="158"/>
        <v>4.6409532449056573E-2</v>
      </c>
      <c r="BH156" s="31">
        <f t="shared" si="159"/>
        <v>4.454110736142209E-2</v>
      </c>
      <c r="BI156" s="31">
        <f t="shared" si="160"/>
        <v>6.6341518806400795E-2</v>
      </c>
      <c r="BJ156" s="31">
        <f t="shared" si="161"/>
        <v>5.7444479996086949E-2</v>
      </c>
      <c r="BK156" s="31">
        <f t="shared" si="162"/>
        <v>6.1448701798151463E-2</v>
      </c>
      <c r="BL156" s="31">
        <f t="shared" si="163"/>
        <v>5.9444048850613364E-2</v>
      </c>
      <c r="BM156" s="31">
        <f t="shared" si="164"/>
        <v>6.1456783344113572E-2</v>
      </c>
    </row>
    <row r="157" spans="1:65" x14ac:dyDescent="0.25">
      <c r="A157" t="s">
        <v>202</v>
      </c>
      <c r="B157" t="s">
        <v>185</v>
      </c>
      <c r="C157" t="s">
        <v>2</v>
      </c>
      <c r="D157" t="s">
        <v>186</v>
      </c>
      <c r="E157" s="29">
        <f>'Energieverbrauch_GHD+A(Landw+F)'!C89</f>
        <v>768.00700000000006</v>
      </c>
      <c r="F157" s="29">
        <f>'Energieverbrauch_GHD+A(Landw+F)'!D89</f>
        <v>831.80799999999999</v>
      </c>
      <c r="G157" s="29">
        <f>'Energieverbrauch_GHD+A(Landw+F)'!E89</f>
        <v>856.80799999999999</v>
      </c>
      <c r="H157" s="29">
        <f>'Energieverbrauch_GHD+A(Landw+F)'!F89</f>
        <v>908.00700000000006</v>
      </c>
      <c r="I157" s="29">
        <f>'Energieverbrauch_GHD+A(Landw+F)'!G89</f>
        <v>925.80799999999999</v>
      </c>
      <c r="J157" s="29">
        <f>'Energieverbrauch_GHD+A(Landw+F)'!H89</f>
        <v>950.00700000000006</v>
      </c>
      <c r="K157" s="29">
        <f>'Energieverbrauch_GHD+A(Landw+F)'!I89</f>
        <v>1008.808</v>
      </c>
      <c r="L157" s="29">
        <f>'Energieverbrauch_GHD+A(Landw+F)'!J89</f>
        <v>1016.61</v>
      </c>
      <c r="M157" s="29">
        <f>'Energieverbrauch_GHD+A(Landw+F)'!K89</f>
        <v>1102.444</v>
      </c>
      <c r="N157" s="29">
        <f>'Energieverbrauch_GHD+A(Landw+F)'!L89</f>
        <v>1167.1569999999999</v>
      </c>
      <c r="O157" s="29">
        <f>'Energieverbrauch_GHD+A(Landw+F)'!M89</f>
        <v>4427.84</v>
      </c>
      <c r="P157" s="29">
        <f>'Energieverbrauch_GHD+A(Landw+F)'!N89</f>
        <v>4510.8239999999996</v>
      </c>
      <c r="Q157" s="29">
        <f>'Energieverbrauch_GHD+A(Landw+F)'!O89</f>
        <v>4270.7349999999997</v>
      </c>
      <c r="R157" s="29">
        <f>'Energieverbrauch_GHD+A(Landw+F)'!P89</f>
        <v>4821.57</v>
      </c>
      <c r="S157" s="29">
        <f>'Energieverbrauch_GHD+A(Landw+F)'!Q89</f>
        <v>4569.5649999999996</v>
      </c>
      <c r="T157" s="29">
        <f>'Energieverbrauch_GHD+A(Landw+F)'!R89</f>
        <v>4530.6210000000001</v>
      </c>
      <c r="U157" s="29">
        <f>'Energieverbrauch_GHD+A(Landw+F)'!S89</f>
        <v>4547.6729999999998</v>
      </c>
      <c r="V157" s="29">
        <f>'Energieverbrauch_GHD+A(Landw+F)'!T89</f>
        <v>4572.384</v>
      </c>
      <c r="W157" s="29">
        <f>'Energieverbrauch_GHD+A(Landw+F)'!U89</f>
        <v>4795.4039999999995</v>
      </c>
      <c r="X157" s="29">
        <f>'Energieverbrauch_GHD+A(Landw+F)'!V89</f>
        <v>4718.1329999999998</v>
      </c>
      <c r="Y157" s="29">
        <f>'Energieverbrauch_GHD+A(Landw+F)'!W89</f>
        <v>5273.2509999999993</v>
      </c>
      <c r="Z157" s="29">
        <f>'Energieverbrauch_GHD+A(Landw+F)'!X89</f>
        <v>4391.192</v>
      </c>
      <c r="AA157" s="29">
        <f>'Energieverbrauch_GHD+A(Landw+F)'!Y89</f>
        <v>4902.1610000000001</v>
      </c>
      <c r="AB157" s="29">
        <f>'Energieverbrauch_GHD+A(Landw+F)'!Z89</f>
        <v>5082.4959999999992</v>
      </c>
      <c r="AC157" s="29">
        <f>'Energieverbrauch_GHD+A(Landw+F)'!AA89</f>
        <v>4491.29</v>
      </c>
      <c r="AD157" s="29">
        <f>'Energieverbrauch_GHD+A(Landw+F)'!AB89</f>
        <v>4906.79</v>
      </c>
      <c r="AE157" s="29">
        <f>'Energieverbrauch_GHD+A(Landw+F)'!AC89</f>
        <v>4989.902</v>
      </c>
      <c r="AF157" s="29">
        <f>'Energieverbrauch_GHD+A(Landw+F)'!AD89</f>
        <v>5582.3249999999998</v>
      </c>
      <c r="AG157" s="29">
        <f>'Energieverbrauch_GHD+A(Landw+F)'!AE89</f>
        <v>5834.7179999999998</v>
      </c>
    </row>
    <row r="158" spans="1:65" x14ac:dyDescent="0.25">
      <c r="A158" t="s">
        <v>203</v>
      </c>
      <c r="B158" t="s">
        <v>168</v>
      </c>
      <c r="C158" t="s">
        <v>2</v>
      </c>
      <c r="D158" t="s">
        <v>169</v>
      </c>
      <c r="E158" s="29">
        <f>Fischerei!C107+Landwirtschaft!C107</f>
        <v>48226.021999999997</v>
      </c>
      <c r="F158" s="29">
        <f>Fischerei!D107+Landwirtschaft!D107</f>
        <v>53459.858</v>
      </c>
      <c r="G158" s="29">
        <f>Fischerei!E107+Landwirtschaft!E107</f>
        <v>52536.758999999998</v>
      </c>
      <c r="H158" s="29">
        <f>Fischerei!F107+Landwirtschaft!F107</f>
        <v>54853.085000000006</v>
      </c>
      <c r="I158" s="29">
        <f>Fischerei!G107+Landwirtschaft!G107</f>
        <v>52762.398999999998</v>
      </c>
      <c r="J158" s="29">
        <f>Fischerei!H107+Landwirtschaft!H107</f>
        <v>53884.042999999998</v>
      </c>
      <c r="K158" s="29">
        <f>Fischerei!I107+Landwirtschaft!I107</f>
        <v>58864.195999999996</v>
      </c>
      <c r="L158" s="29">
        <f>Fischerei!J107+Landwirtschaft!J107</f>
        <v>52919.39</v>
      </c>
      <c r="M158" s="29">
        <f>Fischerei!K107+Landwirtschaft!K107</f>
        <v>52824.389000000003</v>
      </c>
      <c r="N158" s="29">
        <f>Fischerei!L107+Landwirtschaft!L107</f>
        <v>52122.402000000002</v>
      </c>
      <c r="O158" s="29">
        <f>Fischerei!M107+Landwirtschaft!M107</f>
        <v>52415.034</v>
      </c>
      <c r="P158" s="29">
        <f>Fischerei!N107+Landwirtschaft!N107</f>
        <v>51262.505999999994</v>
      </c>
      <c r="Q158" s="29">
        <f>Fischerei!O107+Landwirtschaft!O107</f>
        <v>47425.49</v>
      </c>
      <c r="R158" s="29">
        <f>Fischerei!P107+Landwirtschaft!P107</f>
        <v>47034.383000000002</v>
      </c>
      <c r="S158" s="29">
        <f>Fischerei!Q107+Landwirtschaft!Q107</f>
        <v>47339.017999999996</v>
      </c>
      <c r="T158" s="29">
        <f>Fischerei!R107+Landwirtschaft!R107</f>
        <v>48519.879000000001</v>
      </c>
      <c r="U158" s="29">
        <f>Fischerei!S107+Landwirtschaft!S107</f>
        <v>43131.618000000002</v>
      </c>
      <c r="V158" s="29">
        <f>Fischerei!T107+Landwirtschaft!T107</f>
        <v>43115.896000000001</v>
      </c>
      <c r="W158" s="29">
        <f>Fischerei!U107+Landwirtschaft!U107</f>
        <v>43425.48</v>
      </c>
      <c r="X158" s="29">
        <f>Fischerei!V107+Landwirtschaft!V107</f>
        <v>43466.398999999998</v>
      </c>
      <c r="Y158" s="29">
        <f>Fischerei!W107+Landwirtschaft!W107</f>
        <v>49199.515000000007</v>
      </c>
      <c r="Z158" s="29">
        <f>Fischerei!X107+Landwirtschaft!X107</f>
        <v>43963.595999999998</v>
      </c>
      <c r="AA158" s="29">
        <f>Fischerei!Y107+Landwirtschaft!Y107</f>
        <v>44495.584000000003</v>
      </c>
      <c r="AB158" s="29">
        <f>Fischerei!Z107+Landwirtschaft!Z107</f>
        <v>44860.940999999999</v>
      </c>
      <c r="AC158" s="29">
        <f>Fischerei!AA107+Landwirtschaft!AA107</f>
        <v>41369.498999999996</v>
      </c>
      <c r="AD158" s="29">
        <f>Fischerei!AB107+Landwirtschaft!AB107</f>
        <v>44174.577000000005</v>
      </c>
      <c r="AE158" s="29">
        <f>Fischerei!AC107+Landwirtschaft!AC107</f>
        <v>44526.521000000001</v>
      </c>
      <c r="AF158" s="29">
        <f>Fischerei!AD107+Landwirtschaft!AD107</f>
        <v>44316.79</v>
      </c>
      <c r="AG158" s="29">
        <f>Fischerei!AE107+Landwirtschaft!AE107</f>
        <v>46834.383000000002</v>
      </c>
      <c r="AH158">
        <f>Fischerei!AF107+Landwirtschaft!AF107</f>
        <v>47933.701000000001</v>
      </c>
      <c r="BC158" s="31">
        <f>W158/$W$166</f>
        <v>0.34335231835208652</v>
      </c>
      <c r="BD158" s="31">
        <f>X158/$X$166</f>
        <v>0.33776113451265377</v>
      </c>
      <c r="BE158" s="31">
        <f>Y158/$Y$166</f>
        <v>0.35027813390332413</v>
      </c>
      <c r="BF158" s="31">
        <f>Z158/$Z$166</f>
        <v>0.35100428555069402</v>
      </c>
      <c r="BG158" s="31">
        <f>AA158/$AA$166</f>
        <v>0.34578066516105299</v>
      </c>
      <c r="BH158" s="31">
        <f>AB158/$AB$166</f>
        <v>0.34672451789975695</v>
      </c>
      <c r="BI158" s="31">
        <f>AC158/$AC$166</f>
        <v>0.35680213340763045</v>
      </c>
      <c r="BJ158" s="31">
        <f>AD158/$AD$166</f>
        <v>0.35961281405814888</v>
      </c>
      <c r="BK158" s="31">
        <f>AE158/$AE$166</f>
        <v>0.36027158427822198</v>
      </c>
      <c r="BL158" s="31">
        <f>AF158/$AF$166</f>
        <v>0.3546561429664844</v>
      </c>
      <c r="BM158" s="31">
        <f>AG158/$AG$166</f>
        <v>0.36921542238221339</v>
      </c>
    </row>
    <row r="159" spans="1:65" x14ac:dyDescent="0.25">
      <c r="A159" t="s">
        <v>203</v>
      </c>
      <c r="B159" t="s">
        <v>170</v>
      </c>
      <c r="C159" t="s">
        <v>171</v>
      </c>
      <c r="D159" t="s">
        <v>172</v>
      </c>
      <c r="E159" s="29">
        <f>'Totale Verbräuche Odyssee'!C147*1000</f>
        <v>12939.4</v>
      </c>
      <c r="F159" s="29">
        <f>'Totale Verbräuche Odyssee'!D147*1000</f>
        <v>14510.8</v>
      </c>
      <c r="G159" s="29">
        <f>'Totale Verbräuche Odyssee'!E147*1000</f>
        <v>13892.8</v>
      </c>
      <c r="H159" s="29">
        <f>'Totale Verbräuche Odyssee'!F147*1000</f>
        <v>14685.9</v>
      </c>
      <c r="I159" s="29">
        <f>'Totale Verbräuche Odyssee'!G147*1000</f>
        <v>14091.8</v>
      </c>
      <c r="J159" s="29">
        <f>'Totale Verbräuche Odyssee'!H147*1000</f>
        <v>14464.9</v>
      </c>
      <c r="K159" s="29">
        <f>'Totale Verbräuche Odyssee'!I147*1000</f>
        <v>16461.600000000002</v>
      </c>
      <c r="L159" s="29">
        <f>'Totale Verbräuche Odyssee'!J147*1000</f>
        <v>15570.6</v>
      </c>
      <c r="M159" s="29">
        <f>'Totale Verbräuche Odyssee'!K147*1000</f>
        <v>15955.5</v>
      </c>
      <c r="N159" s="29">
        <f>'Totale Verbräuche Odyssee'!L147*1000</f>
        <v>15333.6</v>
      </c>
      <c r="O159" s="29">
        <f>'Totale Verbräuche Odyssee'!M147*1000</f>
        <v>15829.2</v>
      </c>
      <c r="P159" s="29">
        <f>'Totale Verbräuche Odyssee'!N147*1000</f>
        <v>16744.800000000003</v>
      </c>
      <c r="Q159" s="29">
        <f>'Totale Verbräuche Odyssee'!O147*1000</f>
        <v>16543.7</v>
      </c>
      <c r="R159" s="29">
        <f>'Totale Verbräuche Odyssee'!P147*1000</f>
        <v>17394.300000000003</v>
      </c>
      <c r="S159" s="29">
        <f>'Totale Verbräuche Odyssee'!Q147*1000</f>
        <v>18505.099999999999</v>
      </c>
      <c r="T159" s="29">
        <f>'Totale Verbräuche Odyssee'!R147*1000</f>
        <v>17721</v>
      </c>
      <c r="U159" s="29">
        <f>'Totale Verbräuche Odyssee'!S147*1000</f>
        <v>18081.5</v>
      </c>
      <c r="V159" s="29">
        <f>'Totale Verbräuche Odyssee'!T147*1000</f>
        <v>17333.2</v>
      </c>
      <c r="W159" s="29">
        <f>'Totale Verbräuche Odyssee'!U147*1000</f>
        <v>18032.599999999999</v>
      </c>
      <c r="X159" s="29">
        <f>'Totale Verbräuche Odyssee'!V147*1000</f>
        <v>18584.5</v>
      </c>
      <c r="Y159" s="29">
        <f>'Totale Verbräuche Odyssee'!W147*1000</f>
        <v>19882.8</v>
      </c>
      <c r="Z159" s="29">
        <f>'Totale Verbräuche Odyssee'!X147*1000</f>
        <v>17280.2</v>
      </c>
      <c r="AA159" s="29">
        <f>'Totale Verbräuche Odyssee'!Y147*1000</f>
        <v>17422.599999999999</v>
      </c>
      <c r="AB159" s="29">
        <f>'Totale Verbräuche Odyssee'!Z147*1000</f>
        <v>17638</v>
      </c>
      <c r="AC159" s="29">
        <f>'Totale Verbräuche Odyssee'!AA147*1000</f>
        <v>15303.9</v>
      </c>
      <c r="AD159" s="29">
        <f>'Totale Verbräuche Odyssee'!AB147*1000</f>
        <v>16060.800000000001</v>
      </c>
      <c r="AE159" s="29">
        <f>'Totale Verbräuche Odyssee'!AC147*1000</f>
        <v>16131.4</v>
      </c>
      <c r="AF159" s="29">
        <f>'Totale Verbräuche Odyssee'!AD147*1000</f>
        <v>16659.300000000003</v>
      </c>
      <c r="AG159" s="29">
        <f>'Totale Verbräuche Odyssee'!AE147*1000</f>
        <v>16344.999999999998</v>
      </c>
      <c r="AH159" t="e">
        <f>'Totale Verbräuche Odyssee'!AF147*1000</f>
        <v>#VALUE!</v>
      </c>
      <c r="BC159" s="31">
        <f t="shared" ref="BC159:BC165" si="166">W159/$W$166</f>
        <v>0.14257838982818</v>
      </c>
      <c r="BD159" s="31">
        <f t="shared" ref="BD159:BD165" si="167">X159/$X$166</f>
        <v>0.14441320074272576</v>
      </c>
      <c r="BE159" s="31">
        <f t="shared" ref="BE159:BE165" si="168">Y159/$Y$166</f>
        <v>0.14155647836717519</v>
      </c>
      <c r="BF159" s="31">
        <f t="shared" ref="BF159:BF165" si="169">Z159/$Z$166</f>
        <v>0.13796469822835017</v>
      </c>
      <c r="BG159" s="31">
        <f t="shared" ref="BG159:BG165" si="170">AA159/$AA$166</f>
        <v>0.13539317108041465</v>
      </c>
      <c r="BH159" s="31">
        <f t="shared" ref="BH159:BH165" si="171">AB159/$AB$166</f>
        <v>0.13632186285873749</v>
      </c>
      <c r="BI159" s="31">
        <f t="shared" ref="BI159:BI165" si="172">AC159/$AC$166</f>
        <v>0.1319925138435212</v>
      </c>
      <c r="BJ159" s="31">
        <f t="shared" ref="BJ159:BJ165" si="173">AD159/$AD$166</f>
        <v>0.13074645817265251</v>
      </c>
      <c r="BK159" s="31">
        <f t="shared" ref="BK159:BK165" si="174">AE159/$AE$166</f>
        <v>0.1305218755946756</v>
      </c>
      <c r="BL159" s="31">
        <f t="shared" ref="BL159:BL165" si="175">AF159/$AF$166</f>
        <v>0.13332019495368583</v>
      </c>
      <c r="BM159" s="31">
        <f t="shared" ref="BM159:BM165" si="176">AG159/$AG$166</f>
        <v>0.12885460835124651</v>
      </c>
    </row>
    <row r="160" spans="1:65" x14ac:dyDescent="0.25">
      <c r="A160" t="s">
        <v>203</v>
      </c>
      <c r="B160" t="s">
        <v>173</v>
      </c>
      <c r="C160" t="s">
        <v>171</v>
      </c>
      <c r="D160" t="s">
        <v>174</v>
      </c>
      <c r="E160" s="29">
        <f>'Totale Verbräuche Odyssee'!C148*1000</f>
        <v>15102.6</v>
      </c>
      <c r="F160" s="29">
        <f>'Totale Verbräuche Odyssee'!D148*1000</f>
        <v>16815.599999999999</v>
      </c>
      <c r="G160" s="29">
        <f>'Totale Verbräuche Odyssee'!E148*1000</f>
        <v>16234.300000000001</v>
      </c>
      <c r="H160" s="29">
        <f>'Totale Verbräuche Odyssee'!F148*1000</f>
        <v>17115.900000000001</v>
      </c>
      <c r="I160" s="29">
        <f>'Totale Verbräuche Odyssee'!G148*1000</f>
        <v>16503.099999999999</v>
      </c>
      <c r="J160" s="29">
        <f>'Totale Verbräuche Odyssee'!H148*1000</f>
        <v>16899.400000000001</v>
      </c>
      <c r="K160" s="29">
        <f>'Totale Verbräuche Odyssee'!I148*1000</f>
        <v>19130.199999999997</v>
      </c>
      <c r="L160" s="29">
        <f>'Totale Verbräuche Odyssee'!J148*1000</f>
        <v>18366.800000000003</v>
      </c>
      <c r="M160" s="29">
        <f>'Totale Verbräuche Odyssee'!K148*1000</f>
        <v>18944.400000000001</v>
      </c>
      <c r="N160" s="29">
        <f>'Totale Verbräuche Odyssee'!L148*1000</f>
        <v>18377.7</v>
      </c>
      <c r="O160" s="29">
        <f>'Totale Verbräuche Odyssee'!M148*1000</f>
        <v>19078.600000000002</v>
      </c>
      <c r="P160" s="29">
        <f>'Totale Verbräuche Odyssee'!N148*1000</f>
        <v>20152.2</v>
      </c>
      <c r="Q160" s="29">
        <f>'Totale Verbräuche Odyssee'!O148*1000</f>
        <v>19975.2</v>
      </c>
      <c r="R160" s="29">
        <f>'Totale Verbräuche Odyssee'!P148*1000</f>
        <v>21010.7</v>
      </c>
      <c r="S160" s="29">
        <f>'Totale Verbräuche Odyssee'!Q148*1000</f>
        <v>22255.1</v>
      </c>
      <c r="T160" s="29">
        <f>'Totale Verbräuche Odyssee'!R148*1000</f>
        <v>21517</v>
      </c>
      <c r="U160" s="29">
        <f>'Totale Verbräuche Odyssee'!S148*1000</f>
        <v>21983.399999999998</v>
      </c>
      <c r="V160" s="29">
        <f>'Totale Verbräuche Odyssee'!T148*1000</f>
        <v>21282.5</v>
      </c>
      <c r="W160" s="29">
        <f>'Totale Verbräuche Odyssee'!U148*1000</f>
        <v>22042.5</v>
      </c>
      <c r="X160" s="29">
        <f>'Totale Verbräuche Odyssee'!V148*1000</f>
        <v>22681.3</v>
      </c>
      <c r="Y160" s="29">
        <f>'Totale Verbräuche Odyssee'!W148*1000</f>
        <v>24056.5</v>
      </c>
      <c r="Z160" s="29">
        <f>'Totale Verbräuche Odyssee'!X148*1000</f>
        <v>21796.600000000002</v>
      </c>
      <c r="AA160" s="29">
        <f>'Totale Verbräuche Odyssee'!Y148*1000</f>
        <v>21777.599999999999</v>
      </c>
      <c r="AB160" s="29">
        <f>'Totale Verbräuche Odyssee'!Z148*1000</f>
        <v>21469.8</v>
      </c>
      <c r="AC160" s="29">
        <f>'Totale Verbräuche Odyssee'!AA148*1000</f>
        <v>19518.2</v>
      </c>
      <c r="AD160" s="29">
        <f>'Totale Verbräuche Odyssee'!AB148*1000</f>
        <v>20304.300000000003</v>
      </c>
      <c r="AE160" s="29">
        <f>'Totale Verbräuche Odyssee'!AC148*1000</f>
        <v>20706.3</v>
      </c>
      <c r="AF160" s="29">
        <f>'Totale Verbräuche Odyssee'!AD148*1000</f>
        <v>21493</v>
      </c>
      <c r="AG160" s="29">
        <f>'Totale Verbräuche Odyssee'!AE148*1000</f>
        <v>22309.3</v>
      </c>
      <c r="AH160" t="e">
        <f>'Totale Verbräuche Odyssee'!AF148*1000</f>
        <v>#VALUE!</v>
      </c>
      <c r="BC160" s="31">
        <f t="shared" si="166"/>
        <v>0.17428347314240086</v>
      </c>
      <c r="BD160" s="31">
        <f t="shared" si="167"/>
        <v>0.17624790174640081</v>
      </c>
      <c r="BE160" s="31">
        <f t="shared" si="168"/>
        <v>0.17127132103325238</v>
      </c>
      <c r="BF160" s="31">
        <f t="shared" si="169"/>
        <v>0.17402352642932709</v>
      </c>
      <c r="BG160" s="31">
        <f t="shared" si="170"/>
        <v>0.16923641262043773</v>
      </c>
      <c r="BH160" s="31">
        <f t="shared" si="171"/>
        <v>0.1659373586123439</v>
      </c>
      <c r="BI160" s="31">
        <f t="shared" si="172"/>
        <v>0.16833985348183245</v>
      </c>
      <c r="BJ160" s="31">
        <f t="shared" si="173"/>
        <v>0.16529159884158875</v>
      </c>
      <c r="BK160" s="31">
        <f t="shared" si="174"/>
        <v>0.16753816238057648</v>
      </c>
      <c r="BL160" s="31">
        <f t="shared" si="175"/>
        <v>0.17200308237078202</v>
      </c>
      <c r="BM160" s="31">
        <f t="shared" si="176"/>
        <v>0.17587372983116939</v>
      </c>
    </row>
    <row r="161" spans="1:65" x14ac:dyDescent="0.25">
      <c r="A161" t="s">
        <v>203</v>
      </c>
      <c r="B161" t="s">
        <v>175</v>
      </c>
      <c r="C161" t="s">
        <v>171</v>
      </c>
      <c r="D161" t="s">
        <v>176</v>
      </c>
      <c r="E161" s="29">
        <f>'Totale Verbräuche Odyssee'!C149*1000</f>
        <v>5417.0999999999995</v>
      </c>
      <c r="F161" s="29">
        <f>'Totale Verbräuche Odyssee'!D149*1000</f>
        <v>6126.2</v>
      </c>
      <c r="G161" s="29">
        <f>'Totale Verbräuche Odyssee'!E149*1000</f>
        <v>5808.2</v>
      </c>
      <c r="H161" s="29">
        <f>'Totale Verbräuche Odyssee'!F149*1000</f>
        <v>6158.8</v>
      </c>
      <c r="I161" s="29">
        <f>'Totale Verbräuche Odyssee'!G149*1000</f>
        <v>5876</v>
      </c>
      <c r="J161" s="29">
        <f>'Totale Verbräuche Odyssee'!H149*1000</f>
        <v>6048.8</v>
      </c>
      <c r="K161" s="29">
        <f>'Totale Verbräuche Odyssee'!I149*1000</f>
        <v>6926.9</v>
      </c>
      <c r="L161" s="29">
        <f>'Totale Verbräuche Odyssee'!J149*1000</f>
        <v>6436.7</v>
      </c>
      <c r="M161" s="29">
        <f>'Totale Verbräuche Odyssee'!K149*1000</f>
        <v>6543.3</v>
      </c>
      <c r="N161" s="29">
        <f>'Totale Verbräuche Odyssee'!L149*1000</f>
        <v>6215.4</v>
      </c>
      <c r="O161" s="29">
        <f>'Totale Verbräuche Odyssee'!M149*1000</f>
        <v>6370.9</v>
      </c>
      <c r="P161" s="29">
        <f>'Totale Verbräuche Odyssee'!N149*1000</f>
        <v>6752.2</v>
      </c>
      <c r="Q161" s="29">
        <f>'Totale Verbräuche Odyssee'!O149*1000</f>
        <v>6643.6</v>
      </c>
      <c r="R161" s="29">
        <f>'Totale Verbräuche Odyssee'!P149*1000</f>
        <v>6981.6</v>
      </c>
      <c r="S161" s="29">
        <f>'Totale Verbräuche Odyssee'!Q149*1000</f>
        <v>7468.6</v>
      </c>
      <c r="T161" s="29">
        <f>'Totale Verbräuche Odyssee'!R149*1000</f>
        <v>7065.2999999999993</v>
      </c>
      <c r="U161" s="29">
        <f>'Totale Verbräuche Odyssee'!S149*1000</f>
        <v>7196.7999999999993</v>
      </c>
      <c r="V161" s="29">
        <f>'Totale Verbräuche Odyssee'!T149*1000</f>
        <v>6810.4</v>
      </c>
      <c r="W161" s="29">
        <f>'Totale Verbräuche Odyssee'!U149*1000</f>
        <v>7127</v>
      </c>
      <c r="X161" s="29">
        <f>'Totale Verbräuche Odyssee'!V149*1000</f>
        <v>7360.4000000000005</v>
      </c>
      <c r="Y161" s="29">
        <f>'Totale Verbräuche Odyssee'!W149*1000</f>
        <v>7963.3</v>
      </c>
      <c r="Z161" s="29">
        <f>'Totale Verbräuche Odyssee'!X149*1000</f>
        <v>7043.7000000000007</v>
      </c>
      <c r="AA161" s="29">
        <f>'Totale Verbräuche Odyssee'!Y149*1000</f>
        <v>7861.6</v>
      </c>
      <c r="AB161" s="29">
        <f>'Totale Verbräuche Odyssee'!Z149*1000</f>
        <v>8084.7</v>
      </c>
      <c r="AC161" s="29">
        <f>'Totale Verbräuche Odyssee'!AA149*1000</f>
        <v>7105.8</v>
      </c>
      <c r="AD161" s="29">
        <f>'Totale Verbräuche Odyssee'!AB149*1000</f>
        <v>7620.3</v>
      </c>
      <c r="AE161" s="29">
        <f>'Totale Verbräuche Odyssee'!AC149*1000</f>
        <v>7878.9</v>
      </c>
      <c r="AF161" s="29">
        <f>'Totale Verbräuche Odyssee'!AD149*1000</f>
        <v>7786.7</v>
      </c>
      <c r="AG161" s="29">
        <f>'Totale Verbräuche Odyssee'!AE149*1000</f>
        <v>7800.8</v>
      </c>
      <c r="AH161" t="e">
        <f>'Totale Verbräuche Odyssee'!AF149*1000</f>
        <v>#VALUE!</v>
      </c>
      <c r="BC161" s="31">
        <f t="shared" si="166"/>
        <v>5.6351063313412317E-2</v>
      </c>
      <c r="BD161" s="31">
        <f t="shared" si="167"/>
        <v>5.7194916341400566E-2</v>
      </c>
      <c r="BE161" s="31">
        <f t="shared" si="168"/>
        <v>5.6695068309359165E-2</v>
      </c>
      <c r="BF161" s="31">
        <f t="shared" si="169"/>
        <v>5.6236730183159354E-2</v>
      </c>
      <c r="BG161" s="31">
        <f t="shared" si="170"/>
        <v>6.1093462156382401E-2</v>
      </c>
      <c r="BH161" s="31">
        <f t="shared" si="171"/>
        <v>6.2485619948635607E-2</v>
      </c>
      <c r="BI161" s="31">
        <f t="shared" si="172"/>
        <v>6.1285842489123228E-2</v>
      </c>
      <c r="BJ161" s="31">
        <f t="shared" si="173"/>
        <v>6.2034720263814E-2</v>
      </c>
      <c r="BK161" s="31">
        <f t="shared" si="174"/>
        <v>6.3749507520915072E-2</v>
      </c>
      <c r="BL161" s="31">
        <f t="shared" si="175"/>
        <v>6.2315004954941994E-2</v>
      </c>
      <c r="BM161" s="31">
        <f t="shared" si="176"/>
        <v>6.1497034495344376E-2</v>
      </c>
    </row>
    <row r="162" spans="1:65" x14ac:dyDescent="0.25">
      <c r="A162" t="s">
        <v>203</v>
      </c>
      <c r="B162" t="s">
        <v>177</v>
      </c>
      <c r="C162" t="s">
        <v>171</v>
      </c>
      <c r="D162" t="s">
        <v>178</v>
      </c>
      <c r="E162" s="29">
        <f>'Totale Verbräuche Odyssee'!C150*1000</f>
        <v>6053.6</v>
      </c>
      <c r="F162" s="29">
        <f>'Totale Verbräuche Odyssee'!D150*1000</f>
        <v>6803.8</v>
      </c>
      <c r="G162" s="29">
        <f>'Totale Verbräuche Odyssee'!E150*1000</f>
        <v>6497.3</v>
      </c>
      <c r="H162" s="29">
        <f>'Totale Verbräuche Odyssee'!F150*1000</f>
        <v>6873.8</v>
      </c>
      <c r="I162" s="29">
        <f>'Totale Verbräuche Odyssee'!G150*1000</f>
        <v>6585.9</v>
      </c>
      <c r="J162" s="29">
        <f>'Totale Verbräuche Odyssee'!H150*1000</f>
        <v>6765.3</v>
      </c>
      <c r="K162" s="29">
        <f>'Totale Verbräuche Odyssee'!I150*1000</f>
        <v>7711.8</v>
      </c>
      <c r="L162" s="29">
        <f>'Totale Verbräuche Odyssee'!J150*1000</f>
        <v>7260.6</v>
      </c>
      <c r="M162" s="29">
        <f>'Totale Verbräuche Odyssee'!K150*1000</f>
        <v>7424.7</v>
      </c>
      <c r="N162" s="29">
        <f>'Totale Verbräuche Odyssee'!L150*1000</f>
        <v>7114</v>
      </c>
      <c r="O162" s="29">
        <f>'Totale Verbräuche Odyssee'!M150*1000</f>
        <v>7330.5999999999995</v>
      </c>
      <c r="P162" s="29">
        <f>'Totale Verbräuche Odyssee'!N150*1000</f>
        <v>7758.4</v>
      </c>
      <c r="Q162" s="29">
        <f>'Totale Verbräuche Odyssee'!O150*1000</f>
        <v>7657.2</v>
      </c>
      <c r="R162" s="29">
        <f>'Totale Verbräuche Odyssee'!P150*1000</f>
        <v>8049.7999999999993</v>
      </c>
      <c r="S162" s="29">
        <f>'Totale Verbräuche Odyssee'!Q150*1000</f>
        <v>8575.9000000000015</v>
      </c>
      <c r="T162" s="29">
        <f>'Totale Verbräuche Odyssee'!R150*1000</f>
        <v>8187.0999999999995</v>
      </c>
      <c r="U162" s="29">
        <f>'Totale Verbräuche Odyssee'!S150*1000</f>
        <v>8350.0999999999985</v>
      </c>
      <c r="V162" s="29">
        <f>'Totale Verbräuche Odyssee'!T150*1000</f>
        <v>7978.6</v>
      </c>
      <c r="W162" s="29">
        <f>'Totale Verbräuche Odyssee'!U150*1000</f>
        <v>8312.7999999999993</v>
      </c>
      <c r="X162" s="29">
        <f>'Totale Verbräuche Odyssee'!V150*1000</f>
        <v>8571.7000000000007</v>
      </c>
      <c r="Y162" s="29">
        <f>'Totale Verbräuche Odyssee'!W150*1000</f>
        <v>9196.4000000000015</v>
      </c>
      <c r="Z162" s="29">
        <f>'Totale Verbräuche Odyssee'!X150*1000</f>
        <v>7963.3</v>
      </c>
      <c r="AA162" s="29">
        <f>'Totale Verbräuche Odyssee'!Y150*1000</f>
        <v>8181.8000000000011</v>
      </c>
      <c r="AB162" s="29">
        <f>'Totale Verbräuche Odyssee'!Z150*1000</f>
        <v>6980</v>
      </c>
      <c r="AC162" s="29">
        <f>'Totale Verbräuche Odyssee'!AA150*1000</f>
        <v>6295.6</v>
      </c>
      <c r="AD162" s="29">
        <f>'Totale Verbräuche Odyssee'!AB150*1000</f>
        <v>6790.9</v>
      </c>
      <c r="AE162" s="29">
        <f>'Totale Verbräuche Odyssee'!AC150*1000</f>
        <v>6351.2000000000007</v>
      </c>
      <c r="AF162" s="29">
        <f>'Totale Verbräuche Odyssee'!AD150*1000</f>
        <v>6562.8</v>
      </c>
      <c r="AG162" s="29">
        <f>'Totale Verbräuche Odyssee'!AE150*1000</f>
        <v>5974.2</v>
      </c>
      <c r="AH162" t="e">
        <f>'Totale Verbräuche Odyssee'!AF150*1000</f>
        <v>#VALUE!</v>
      </c>
      <c r="BC162" s="31">
        <f t="shared" si="166"/>
        <v>6.5726830238772821E-2</v>
      </c>
      <c r="BD162" s="31">
        <f t="shared" si="167"/>
        <v>6.6607475735501229E-2</v>
      </c>
      <c r="BE162" s="31">
        <f t="shared" si="168"/>
        <v>6.547417856921009E-2</v>
      </c>
      <c r="BF162" s="31">
        <f t="shared" si="169"/>
        <v>6.3578794308041628E-2</v>
      </c>
      <c r="BG162" s="31">
        <f t="shared" si="170"/>
        <v>6.3581775805318208E-2</v>
      </c>
      <c r="BH162" s="31">
        <f t="shared" si="171"/>
        <v>5.3947533890122898E-2</v>
      </c>
      <c r="BI162" s="31">
        <f t="shared" si="172"/>
        <v>5.4298059328228239E-2</v>
      </c>
      <c r="BJ162" s="31">
        <f t="shared" si="173"/>
        <v>5.5282808004873098E-2</v>
      </c>
      <c r="BK162" s="31">
        <f t="shared" si="174"/>
        <v>5.1388629398372347E-2</v>
      </c>
      <c r="BL162" s="31">
        <f t="shared" si="175"/>
        <v>5.2520440561251026E-2</v>
      </c>
      <c r="BM162" s="31">
        <f t="shared" si="176"/>
        <v>4.7097167403610703E-2</v>
      </c>
    </row>
    <row r="163" spans="1:65" x14ac:dyDescent="0.25">
      <c r="A163" t="s">
        <v>203</v>
      </c>
      <c r="B163" t="s">
        <v>179</v>
      </c>
      <c r="C163" t="s">
        <v>171</v>
      </c>
      <c r="D163" t="s">
        <v>180</v>
      </c>
      <c r="E163" s="29">
        <f>'Totale Verbräuche Odyssee'!C151*1000</f>
        <v>8171.7</v>
      </c>
      <c r="F163" s="29">
        <f>'Totale Verbräuche Odyssee'!D151*1000</f>
        <v>9307.9</v>
      </c>
      <c r="G163" s="29">
        <f>'Totale Verbräuche Odyssee'!E151*1000</f>
        <v>8751.3000000000011</v>
      </c>
      <c r="H163" s="29">
        <f>'Totale Verbräuche Odyssee'!F151*1000</f>
        <v>9304.4</v>
      </c>
      <c r="I163" s="29">
        <f>'Totale Verbräuche Odyssee'!G151*1000</f>
        <v>8833.5</v>
      </c>
      <c r="J163" s="29">
        <f>'Totale Verbräuche Odyssee'!H151*1000</f>
        <v>9115.7000000000007</v>
      </c>
      <c r="K163" s="29">
        <f>'Totale Verbräuche Odyssee'!I151*1000</f>
        <v>10495.1</v>
      </c>
      <c r="L163" s="29">
        <f>'Totale Verbräuche Odyssee'!J151*1000</f>
        <v>9603.7000000000007</v>
      </c>
      <c r="M163" s="29">
        <f>'Totale Verbräuche Odyssee'!K151*1000</f>
        <v>9694</v>
      </c>
      <c r="N163" s="29">
        <f>'Totale Verbräuche Odyssee'!L151*1000</f>
        <v>9111.9</v>
      </c>
      <c r="O163" s="29">
        <f>'Totale Verbräuche Odyssee'!M151*1000</f>
        <v>9279.1999999999989</v>
      </c>
      <c r="P163" s="29">
        <f>'Totale Verbräuche Odyssee'!N151*1000</f>
        <v>9851.6</v>
      </c>
      <c r="Q163" s="29">
        <f>'Totale Verbräuche Odyssee'!O151*1000</f>
        <v>9656.1</v>
      </c>
      <c r="R163" s="29">
        <f>'Totale Verbräuche Odyssee'!P151*1000</f>
        <v>10142.5</v>
      </c>
      <c r="S163" s="29">
        <f>'Totale Verbräuche Odyssee'!Q151*1000</f>
        <v>10905.8</v>
      </c>
      <c r="T163" s="29">
        <f>'Totale Verbräuche Odyssee'!R151*1000</f>
        <v>10200.1</v>
      </c>
      <c r="U163" s="29">
        <f>'Totale Verbräuche Odyssee'!S151*1000</f>
        <v>10373.5</v>
      </c>
      <c r="V163" s="29">
        <f>'Totale Verbräuche Odyssee'!T151*1000</f>
        <v>9695.8000000000011</v>
      </c>
      <c r="W163" s="29">
        <f>'Totale Verbräuche Odyssee'!U151*1000</f>
        <v>10204.4</v>
      </c>
      <c r="X163" s="29">
        <f>'Totale Verbräuche Odyssee'!V151*1000</f>
        <v>10559.4</v>
      </c>
      <c r="Y163" s="29">
        <f>'Totale Verbräuche Odyssee'!W151*1000</f>
        <v>11545.9</v>
      </c>
      <c r="Z163" s="29">
        <f>'Totale Verbräuche Odyssee'!X151*1000</f>
        <v>10308.5</v>
      </c>
      <c r="AA163" s="29">
        <f>'Totale Verbräuche Odyssee'!Y151*1000</f>
        <v>11541.9</v>
      </c>
      <c r="AB163" s="29">
        <f>'Totale Verbräuche Odyssee'!Z151*1000</f>
        <v>11942.1</v>
      </c>
      <c r="AC163" s="29">
        <f>'Totale Verbräuche Odyssee'!AA151*1000</f>
        <v>10348.599999999999</v>
      </c>
      <c r="AD163" s="29">
        <f>'Totale Verbräuche Odyssee'!AB151*1000</f>
        <v>10934.300000000001</v>
      </c>
      <c r="AE163" s="29">
        <f>'Totale Verbräuche Odyssee'!AC151*1000</f>
        <v>10543.5</v>
      </c>
      <c r="AF163" s="29">
        <f>'Totale Verbräuche Odyssee'!AD151*1000</f>
        <v>10343.700000000001</v>
      </c>
      <c r="AG163" s="29">
        <f>'Totale Verbräuche Odyssee'!AE151*1000</f>
        <v>10253.6</v>
      </c>
      <c r="AH163" t="e">
        <f>'Totale Verbräuche Odyssee'!AF151*1000</f>
        <v>#VALUE!</v>
      </c>
      <c r="BC163" s="31">
        <f t="shared" si="166"/>
        <v>8.0683147253456516E-2</v>
      </c>
      <c r="BD163" s="31">
        <f t="shared" si="167"/>
        <v>8.2053149233110301E-2</v>
      </c>
      <c r="BE163" s="31">
        <f t="shared" si="168"/>
        <v>8.2201548251733564E-2</v>
      </c>
      <c r="BF163" s="31">
        <f t="shared" si="169"/>
        <v>8.2302814301162472E-2</v>
      </c>
      <c r="BG163" s="31">
        <f t="shared" si="170"/>
        <v>8.9693526872742194E-2</v>
      </c>
      <c r="BH163" s="31">
        <f t="shared" si="171"/>
        <v>9.229897485232616E-2</v>
      </c>
      <c r="BI163" s="31">
        <f t="shared" si="172"/>
        <v>8.9254224659143303E-2</v>
      </c>
      <c r="BJ163" s="31">
        <f t="shared" si="173"/>
        <v>8.9013062711523358E-2</v>
      </c>
      <c r="BK163" s="31">
        <f t="shared" si="174"/>
        <v>8.5309235114897783E-2</v>
      </c>
      <c r="BL163" s="31">
        <f t="shared" si="175"/>
        <v>8.2778033923540606E-2</v>
      </c>
      <c r="BM163" s="31">
        <f t="shared" si="176"/>
        <v>8.0833503345998245E-2</v>
      </c>
    </row>
    <row r="164" spans="1:65" x14ac:dyDescent="0.25">
      <c r="A164" t="s">
        <v>203</v>
      </c>
      <c r="B164" t="s">
        <v>181</v>
      </c>
      <c r="C164" t="s">
        <v>171</v>
      </c>
      <c r="D164" t="s">
        <v>182</v>
      </c>
      <c r="E164" s="29">
        <f>'Totale Verbräuche Odyssee'!C152*1000</f>
        <v>4028.2999999999997</v>
      </c>
      <c r="F164" s="29">
        <f>'Totale Verbräuche Odyssee'!D152*1000</f>
        <v>4583</v>
      </c>
      <c r="G164" s="29">
        <f>'Totale Verbräuche Odyssee'!E152*1000</f>
        <v>4314.8999999999996</v>
      </c>
      <c r="H164" s="29">
        <f>'Totale Verbräuche Odyssee'!F152*1000</f>
        <v>4585.6000000000004</v>
      </c>
      <c r="I164" s="29">
        <f>'Totale Verbräuche Odyssee'!G152*1000</f>
        <v>4357.1000000000004</v>
      </c>
      <c r="J164" s="29">
        <f>'Totale Verbräuche Odyssee'!H152*1000</f>
        <v>4494.3999999999996</v>
      </c>
      <c r="K164" s="29">
        <f>'Totale Verbräuche Odyssee'!I152*1000</f>
        <v>5169.9000000000005</v>
      </c>
      <c r="L164" s="29">
        <f>'Totale Verbräuche Odyssee'!J152*1000</f>
        <v>4743</v>
      </c>
      <c r="M164" s="29">
        <f>'Totale Verbräuche Odyssee'!K152*1000</f>
        <v>4793.4000000000005</v>
      </c>
      <c r="N164" s="29">
        <f>'Totale Verbräuche Odyssee'!L152*1000</f>
        <v>4513.6000000000004</v>
      </c>
      <c r="O164" s="29">
        <f>'Totale Verbräuche Odyssee'!M152*1000</f>
        <v>4601.7</v>
      </c>
      <c r="P164" s="29">
        <f>'Totale Verbräuche Odyssee'!N152*1000</f>
        <v>4884.1000000000004</v>
      </c>
      <c r="Q164" s="29">
        <f>'Totale Verbräuche Odyssee'!O152*1000</f>
        <v>4790.3</v>
      </c>
      <c r="R164" s="29">
        <f>'Totale Verbräuche Odyssee'!P152*1000</f>
        <v>5032</v>
      </c>
      <c r="S164" s="29">
        <f>'Totale Verbräuche Odyssee'!Q152*1000</f>
        <v>5406</v>
      </c>
      <c r="T164" s="29">
        <f>'Totale Verbräuche Odyssee'!R152*1000</f>
        <v>5066.0999999999995</v>
      </c>
      <c r="U164" s="29">
        <f>'Totale Verbräuche Odyssee'!S152*1000</f>
        <v>5153.6000000000004</v>
      </c>
      <c r="V164" s="29">
        <f>'Totale Verbräuche Odyssee'!T152*1000</f>
        <v>4827.3999999999996</v>
      </c>
      <c r="W164" s="29">
        <f>'Totale Verbräuche Odyssee'!U152*1000</f>
        <v>5075.5</v>
      </c>
      <c r="X164" s="29">
        <f>'Totale Verbräuche Odyssee'!V152*1000</f>
        <v>5250.3</v>
      </c>
      <c r="Y164" s="29">
        <f>'Totale Verbräuche Odyssee'!W152*1000</f>
        <v>5730.2999999999993</v>
      </c>
      <c r="Z164" s="29">
        <f>'Totale Verbräuche Odyssee'!X152*1000</f>
        <v>4858.5</v>
      </c>
      <c r="AA164" s="29">
        <f>'Totale Verbräuche Odyssee'!Y152*1000</f>
        <v>5029.2000000000007</v>
      </c>
      <c r="AB164" s="29">
        <f>'Totale Verbräuche Odyssee'!Z152*1000</f>
        <v>5128.3999999999996</v>
      </c>
      <c r="AC164" s="29">
        <f>'Totale Verbräuche Odyssee'!AA152*1000</f>
        <v>4291.2</v>
      </c>
      <c r="AD164" s="29">
        <f>'Totale Verbräuche Odyssee'!AB152*1000</f>
        <v>4400.7</v>
      </c>
      <c r="AE164" s="29">
        <f>'Totale Verbräuche Odyssee'!AC152*1000</f>
        <v>4674.8</v>
      </c>
      <c r="AF164" s="29">
        <f>'Totale Verbräuche Odyssee'!AD152*1000</f>
        <v>4284.0999999999995</v>
      </c>
      <c r="AG164" s="29">
        <f>'Totale Verbräuche Odyssee'!AE152*1000</f>
        <v>4213.7</v>
      </c>
      <c r="AH164" t="e">
        <f>'Totale Verbräuche Odyssee'!AF152*1000</f>
        <v>#VALUE!</v>
      </c>
      <c r="BC164" s="31">
        <f t="shared" si="166"/>
        <v>4.0130464690223688E-2</v>
      </c>
      <c r="BD164" s="31">
        <f t="shared" si="167"/>
        <v>4.0798118209235283E-2</v>
      </c>
      <c r="BE164" s="31">
        <f t="shared" si="168"/>
        <v>4.0797125555124228E-2</v>
      </c>
      <c r="BF164" s="31">
        <f t="shared" si="169"/>
        <v>3.8790146314419932E-2</v>
      </c>
      <c r="BG164" s="31">
        <f t="shared" si="170"/>
        <v>3.9082532802085887E-2</v>
      </c>
      <c r="BH164" s="31">
        <f t="shared" si="171"/>
        <v>3.963675255044502E-2</v>
      </c>
      <c r="BI164" s="31">
        <f t="shared" si="172"/>
        <v>3.7010583929934081E-2</v>
      </c>
      <c r="BJ164" s="31">
        <f t="shared" si="173"/>
        <v>3.5824861680638066E-2</v>
      </c>
      <c r="BK164" s="31">
        <f t="shared" si="174"/>
        <v>3.78245945193839E-2</v>
      </c>
      <c r="BL164" s="31">
        <f t="shared" si="175"/>
        <v>3.4284576614928917E-2</v>
      </c>
      <c r="BM164" s="31">
        <f t="shared" si="176"/>
        <v>3.3218394812459313E-2</v>
      </c>
    </row>
    <row r="165" spans="1:65" x14ac:dyDescent="0.25">
      <c r="A165" t="s">
        <v>203</v>
      </c>
      <c r="B165" t="s">
        <v>183</v>
      </c>
      <c r="C165" t="s">
        <v>2</v>
      </c>
      <c r="D165" t="s">
        <v>184</v>
      </c>
      <c r="E165" s="29">
        <f>E166-SUM(E158:E164)</f>
        <v>7945.8579999999929</v>
      </c>
      <c r="F165" s="29">
        <f t="shared" ref="F165" si="177">F166-SUM(F158:F164)</f>
        <v>8559.2090000000171</v>
      </c>
      <c r="G165" s="29">
        <f t="shared" ref="G165" si="178">G166-SUM(G158:G164)</f>
        <v>8128.9440000000031</v>
      </c>
      <c r="H165" s="29">
        <f t="shared" ref="H165" si="179">H166-SUM(H158:H164)</f>
        <v>8868.4889999999868</v>
      </c>
      <c r="I165" s="29">
        <f t="shared" ref="I165" si="180">I166-SUM(I158:I164)</f>
        <v>8474.247000000003</v>
      </c>
      <c r="J165" s="29">
        <f t="shared" ref="J165" si="181">J166-SUM(J158:J164)</f>
        <v>9353.0280000000203</v>
      </c>
      <c r="K165" s="29">
        <f t="shared" ref="K165" si="182">K166-SUM(K158:K164)</f>
        <v>10648.982999999978</v>
      </c>
      <c r="L165" s="29">
        <f t="shared" ref="L165" si="183">L166-SUM(L158:L164)</f>
        <v>10152.044999999998</v>
      </c>
      <c r="M165" s="29">
        <f t="shared" ref="M165" si="184">M166-SUM(M158:M164)</f>
        <v>10405.043000000005</v>
      </c>
      <c r="N165" s="29">
        <f t="shared" ref="N165" si="185">N166-SUM(N158:N164)</f>
        <v>10102.63900000001</v>
      </c>
      <c r="O165" s="29">
        <f t="shared" ref="O165" si="186">O166-SUM(O158:O164)</f>
        <v>10133.847999999998</v>
      </c>
      <c r="P165" s="29">
        <f t="shared" ref="P165" si="187">P166-SUM(P158:P164)</f>
        <v>10748.534</v>
      </c>
      <c r="Q165" s="29">
        <f t="shared" ref="Q165" si="188">Q166-SUM(Q158:Q164)</f>
        <v>10951.069999999978</v>
      </c>
      <c r="R165" s="29">
        <f t="shared" ref="R165" si="189">R166-SUM(R158:R164)</f>
        <v>10917.085999999996</v>
      </c>
      <c r="S165" s="29">
        <f t="shared" ref="S165" si="190">S166-SUM(S158:S164)</f>
        <v>11922.316999999995</v>
      </c>
      <c r="T165" s="29">
        <f t="shared" ref="T165" si="191">T166-SUM(T158:T164)</f>
        <v>10996.215999999971</v>
      </c>
      <c r="U165" s="29">
        <f t="shared" ref="U165" si="192">U166-SUM(U158:U164)</f>
        <v>11315.788999999975</v>
      </c>
      <c r="V165" s="29">
        <f t="shared" ref="V165" si="193">V166-SUM(V158:V164)</f>
        <v>11517.166000000012</v>
      </c>
      <c r="W165" s="29">
        <f t="shared" ref="W165" si="194">W166-SUM(W158:W164)</f>
        <v>12254.707000000009</v>
      </c>
      <c r="X165" s="29">
        <f t="shared" ref="X165" si="195">X166-SUM(X158:X164)</f>
        <v>12215.760000000024</v>
      </c>
      <c r="Y165" s="29">
        <f t="shared" ref="Y165" si="196">Y166-SUM(Y158:Y164)</f>
        <v>12883.709999999977</v>
      </c>
      <c r="Z165" s="29">
        <f t="shared" ref="Z165" si="197">Z166-SUM(Z158:Z164)</f>
        <v>12036.485000000001</v>
      </c>
      <c r="AA165" s="29">
        <f t="shared" ref="AA165" si="198">AA166-SUM(AA158:AA164)</f>
        <v>12371.243000000002</v>
      </c>
      <c r="AB165" s="29">
        <f t="shared" ref="AB165" si="199">AB166-SUM(AB158:AB164)</f>
        <v>13281.028000000006</v>
      </c>
      <c r="AC165" s="29">
        <f t="shared" ref="AC165" si="200">AC166-SUM(AC158:AC164)</f>
        <v>11712.412999999986</v>
      </c>
      <c r="AD165" s="29">
        <f t="shared" ref="AD165" si="201">AD166-SUM(AD158:AD164)</f>
        <v>12553.396999999997</v>
      </c>
      <c r="AE165" s="29">
        <f t="shared" ref="AE165" si="202">AE166-SUM(AE158:AE164)</f>
        <v>12778.922000000006</v>
      </c>
      <c r="AF165" s="29">
        <f t="shared" ref="AF165" si="203">AF166-SUM(AF158:AF164)</f>
        <v>13510.67300000001</v>
      </c>
      <c r="AG165" s="29">
        <f t="shared" ref="AG165" si="204">AG166-SUM(AG158:AG164)</f>
        <v>13117.409999999989</v>
      </c>
      <c r="AH165" s="29" t="e">
        <f t="shared" ref="AH165" si="205">AH166-SUM(AH158:AH164)</f>
        <v>#VALUE!</v>
      </c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C165" s="31">
        <f t="shared" si="166"/>
        <v>9.6894313181467323E-2</v>
      </c>
      <c r="BD165" s="31">
        <f t="shared" si="167"/>
        <v>9.4924103478972427E-2</v>
      </c>
      <c r="BE165" s="31">
        <f t="shared" si="168"/>
        <v>9.17261460108212E-2</v>
      </c>
      <c r="BF165" s="31">
        <f t="shared" si="169"/>
        <v>9.6099004684845293E-2</v>
      </c>
      <c r="BG165" s="31">
        <f t="shared" si="170"/>
        <v>9.613845350156594E-2</v>
      </c>
      <c r="BH165" s="31">
        <f t="shared" si="171"/>
        <v>0.10264737938763201</v>
      </c>
      <c r="BI165" s="31">
        <f t="shared" si="172"/>
        <v>0.10101678886058689</v>
      </c>
      <c r="BJ165" s="31">
        <f t="shared" si="173"/>
        <v>0.10219367626676137</v>
      </c>
      <c r="BK165" s="31">
        <f t="shared" si="174"/>
        <v>0.10339641119295682</v>
      </c>
      <c r="BL165" s="31">
        <f t="shared" si="175"/>
        <v>0.10812252365438525</v>
      </c>
      <c r="BM165" s="31">
        <f t="shared" si="176"/>
        <v>0.10341013937795798</v>
      </c>
    </row>
    <row r="166" spans="1:65" x14ac:dyDescent="0.25">
      <c r="A166" t="s">
        <v>203</v>
      </c>
      <c r="B166" t="s">
        <v>185</v>
      </c>
      <c r="C166" t="s">
        <v>2</v>
      </c>
      <c r="D166" t="s">
        <v>186</v>
      </c>
      <c r="E166" s="29">
        <f>'Energieverbrauch_GHD+A(Landw+F)'!C101</f>
        <v>107884.58</v>
      </c>
      <c r="F166" s="29">
        <f>'Energieverbrauch_GHD+A(Landw+F)'!D101</f>
        <v>120166.36700000001</v>
      </c>
      <c r="G166" s="29">
        <f>'Energieverbrauch_GHD+A(Landw+F)'!E101</f>
        <v>116164.503</v>
      </c>
      <c r="H166" s="29">
        <f>'Energieverbrauch_GHD+A(Landw+F)'!F101</f>
        <v>122445.974</v>
      </c>
      <c r="I166" s="29">
        <f>'Energieverbrauch_GHD+A(Landw+F)'!G101</f>
        <v>117484.046</v>
      </c>
      <c r="J166" s="29">
        <f>'Energieverbrauch_GHD+A(Landw+F)'!H101</f>
        <v>121025.57100000001</v>
      </c>
      <c r="K166" s="29">
        <f>'Energieverbrauch_GHD+A(Landw+F)'!I101</f>
        <v>135408.67899999997</v>
      </c>
      <c r="L166" s="29">
        <f>'Energieverbrauch_GHD+A(Landw+F)'!J101</f>
        <v>125052.83500000001</v>
      </c>
      <c r="M166" s="29">
        <f>'Energieverbrauch_GHD+A(Landw+F)'!K101</f>
        <v>126584.73199999999</v>
      </c>
      <c r="N166" s="29">
        <f>'Energieverbrauch_GHD+A(Landw+F)'!L101</f>
        <v>122891.24100000001</v>
      </c>
      <c r="O166" s="29">
        <f>'Energieverbrauch_GHD+A(Landw+F)'!M101</f>
        <v>125039.08199999999</v>
      </c>
      <c r="P166" s="29">
        <f>'Energieverbrauch_GHD+A(Landw+F)'!N101</f>
        <v>128154.34</v>
      </c>
      <c r="Q166" s="29">
        <f>'Energieverbrauch_GHD+A(Landw+F)'!O101</f>
        <v>123642.65999999999</v>
      </c>
      <c r="R166" s="29">
        <f>'Energieverbrauch_GHD+A(Landw+F)'!P101</f>
        <v>126562.36900000001</v>
      </c>
      <c r="S166" s="29">
        <f>'Energieverbrauch_GHD+A(Landw+F)'!Q101</f>
        <v>132377.83499999999</v>
      </c>
      <c r="T166" s="29">
        <f>'Energieverbrauch_GHD+A(Landw+F)'!R101</f>
        <v>129272.69499999999</v>
      </c>
      <c r="U166" s="29">
        <f>'Energieverbrauch_GHD+A(Landw+F)'!S101</f>
        <v>125586.30699999999</v>
      </c>
      <c r="V166" s="29">
        <f>'Energieverbrauch_GHD+A(Landw+F)'!T101</f>
        <v>122560.96200000001</v>
      </c>
      <c r="W166" s="29">
        <f>'Energieverbrauch_GHD+A(Landw+F)'!U101</f>
        <v>126474.98700000001</v>
      </c>
      <c r="X166" s="29">
        <f>'Energieverbrauch_GHD+A(Landw+F)'!V101</f>
        <v>128689.75900000001</v>
      </c>
      <c r="Y166" s="29">
        <f>'Energieverbrauch_GHD+A(Landw+F)'!W101</f>
        <v>140458.42499999999</v>
      </c>
      <c r="Z166" s="29">
        <f>'Energieverbrauch_GHD+A(Landw+F)'!X101</f>
        <v>125250.88100000001</v>
      </c>
      <c r="AA166" s="29">
        <f>'Energieverbrauch_GHD+A(Landw+F)'!Y101</f>
        <v>128681.527</v>
      </c>
      <c r="AB166" s="29">
        <f>'Energieverbrauch_GHD+A(Landw+F)'!Z101</f>
        <v>129384.969</v>
      </c>
      <c r="AC166" s="29">
        <f>'Energieverbrauch_GHD+A(Landw+F)'!AA101</f>
        <v>115945.212</v>
      </c>
      <c r="AD166" s="29">
        <f>'Energieverbrauch_GHD+A(Landw+F)'!AB101</f>
        <v>122839.274</v>
      </c>
      <c r="AE166" s="29">
        <f>'Energieverbrauch_GHD+A(Landw+F)'!AC101</f>
        <v>123591.54300000001</v>
      </c>
      <c r="AF166" s="29">
        <f>'Energieverbrauch_GHD+A(Landw+F)'!AD101</f>
        <v>124957.06300000001</v>
      </c>
      <c r="AG166" s="29">
        <f>'Energieverbrauch_GHD+A(Landw+F)'!AE101</f>
        <v>126848.393</v>
      </c>
      <c r="AH166" s="29">
        <f>'Energieverbrauch_GHD+A(Landw+F)'!AF101</f>
        <v>127889.952</v>
      </c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65" ht="15" customHeight="1" x14ac:dyDescent="0.25">
      <c r="A167" t="s">
        <v>204</v>
      </c>
      <c r="B167" t="s">
        <v>168</v>
      </c>
      <c r="C167" t="s">
        <v>2</v>
      </c>
      <c r="D167" t="s">
        <v>169</v>
      </c>
    </row>
    <row r="168" spans="1:65" ht="15" customHeight="1" x14ac:dyDescent="0.25">
      <c r="A168" t="s">
        <v>204</v>
      </c>
      <c r="B168" t="s">
        <v>170</v>
      </c>
      <c r="C168" t="s">
        <v>171</v>
      </c>
      <c r="D168" t="s">
        <v>172</v>
      </c>
    </row>
    <row r="169" spans="1:65" ht="15" customHeight="1" x14ac:dyDescent="0.25">
      <c r="A169" t="s">
        <v>204</v>
      </c>
      <c r="B169" t="s">
        <v>173</v>
      </c>
      <c r="C169" t="s">
        <v>171</v>
      </c>
      <c r="D169" t="s">
        <v>174</v>
      </c>
    </row>
    <row r="170" spans="1:65" ht="15" customHeight="1" x14ac:dyDescent="0.25">
      <c r="A170" t="s">
        <v>204</v>
      </c>
      <c r="B170" t="s">
        <v>175</v>
      </c>
      <c r="C170" t="s">
        <v>171</v>
      </c>
      <c r="D170" t="s">
        <v>176</v>
      </c>
    </row>
    <row r="171" spans="1:65" ht="15" customHeight="1" x14ac:dyDescent="0.25">
      <c r="A171" t="s">
        <v>204</v>
      </c>
      <c r="B171" t="s">
        <v>177</v>
      </c>
      <c r="C171" t="s">
        <v>171</v>
      </c>
      <c r="D171" t="s">
        <v>178</v>
      </c>
    </row>
    <row r="172" spans="1:65" ht="15" customHeight="1" x14ac:dyDescent="0.25">
      <c r="A172" t="s">
        <v>204</v>
      </c>
      <c r="B172" t="s">
        <v>179</v>
      </c>
      <c r="C172" t="s">
        <v>171</v>
      </c>
      <c r="D172" t="s">
        <v>180</v>
      </c>
    </row>
    <row r="173" spans="1:65" ht="15" customHeight="1" x14ac:dyDescent="0.25">
      <c r="A173" t="s">
        <v>204</v>
      </c>
      <c r="B173" t="s">
        <v>181</v>
      </c>
      <c r="C173" t="s">
        <v>171</v>
      </c>
      <c r="D173" t="s">
        <v>182</v>
      </c>
    </row>
    <row r="174" spans="1:65" ht="15" customHeight="1" x14ac:dyDescent="0.25">
      <c r="A174" t="s">
        <v>204</v>
      </c>
      <c r="B174" t="s">
        <v>183</v>
      </c>
      <c r="C174" t="s">
        <v>2</v>
      </c>
      <c r="D174" t="s">
        <v>184</v>
      </c>
    </row>
    <row r="175" spans="1:65" ht="15" customHeight="1" x14ac:dyDescent="0.25">
      <c r="A175" t="s">
        <v>204</v>
      </c>
      <c r="B175" t="s">
        <v>185</v>
      </c>
      <c r="C175" t="s">
        <v>2</v>
      </c>
      <c r="D175" t="s">
        <v>186</v>
      </c>
    </row>
    <row r="176" spans="1:65" ht="15" customHeight="1" x14ac:dyDescent="0.25">
      <c r="A176" t="s">
        <v>205</v>
      </c>
      <c r="B176" t="s">
        <v>168</v>
      </c>
      <c r="C176" t="s">
        <v>2</v>
      </c>
      <c r="D176" t="s">
        <v>169</v>
      </c>
    </row>
    <row r="177" spans="1:4" ht="15" customHeight="1" x14ac:dyDescent="0.25">
      <c r="A177" t="s">
        <v>205</v>
      </c>
      <c r="B177" t="s">
        <v>170</v>
      </c>
      <c r="C177" t="s">
        <v>171</v>
      </c>
      <c r="D177" t="s">
        <v>172</v>
      </c>
    </row>
    <row r="178" spans="1:4" ht="15" customHeight="1" x14ac:dyDescent="0.25">
      <c r="A178" t="s">
        <v>205</v>
      </c>
      <c r="B178" t="s">
        <v>173</v>
      </c>
      <c r="C178" t="s">
        <v>171</v>
      </c>
      <c r="D178" t="s">
        <v>174</v>
      </c>
    </row>
    <row r="179" spans="1:4" ht="15" customHeight="1" x14ac:dyDescent="0.25">
      <c r="A179" t="s">
        <v>205</v>
      </c>
      <c r="B179" t="s">
        <v>175</v>
      </c>
      <c r="C179" t="s">
        <v>171</v>
      </c>
      <c r="D179" t="s">
        <v>176</v>
      </c>
    </row>
    <row r="180" spans="1:4" ht="15" customHeight="1" x14ac:dyDescent="0.25">
      <c r="A180" t="s">
        <v>205</v>
      </c>
      <c r="B180" t="s">
        <v>177</v>
      </c>
      <c r="C180" t="s">
        <v>171</v>
      </c>
      <c r="D180" t="s">
        <v>178</v>
      </c>
    </row>
    <row r="181" spans="1:4" ht="15" customHeight="1" x14ac:dyDescent="0.25">
      <c r="A181" t="s">
        <v>205</v>
      </c>
      <c r="B181" t="s">
        <v>179</v>
      </c>
      <c r="C181" t="s">
        <v>171</v>
      </c>
      <c r="D181" t="s">
        <v>180</v>
      </c>
    </row>
    <row r="182" spans="1:4" ht="15" customHeight="1" x14ac:dyDescent="0.25">
      <c r="A182" t="s">
        <v>205</v>
      </c>
      <c r="B182" t="s">
        <v>181</v>
      </c>
      <c r="C182" t="s">
        <v>171</v>
      </c>
      <c r="D182" t="s">
        <v>182</v>
      </c>
    </row>
    <row r="183" spans="1:4" ht="15" customHeight="1" x14ac:dyDescent="0.25">
      <c r="A183" t="s">
        <v>205</v>
      </c>
      <c r="B183" t="s">
        <v>183</v>
      </c>
      <c r="C183" t="s">
        <v>2</v>
      </c>
      <c r="D183" t="s">
        <v>184</v>
      </c>
    </row>
    <row r="184" spans="1:4" ht="15" customHeight="1" x14ac:dyDescent="0.25">
      <c r="A184" t="s">
        <v>205</v>
      </c>
      <c r="B184" t="s">
        <v>185</v>
      </c>
      <c r="C184" t="s">
        <v>2</v>
      </c>
      <c r="D184" t="s">
        <v>186</v>
      </c>
    </row>
    <row r="185" spans="1:4" ht="15" customHeight="1" x14ac:dyDescent="0.25">
      <c r="A185" t="s">
        <v>206</v>
      </c>
      <c r="B185" t="s">
        <v>168</v>
      </c>
      <c r="C185" t="s">
        <v>2</v>
      </c>
      <c r="D185" t="s">
        <v>169</v>
      </c>
    </row>
    <row r="186" spans="1:4" ht="15" customHeight="1" x14ac:dyDescent="0.25">
      <c r="A186" t="s">
        <v>206</v>
      </c>
      <c r="B186" t="s">
        <v>170</v>
      </c>
      <c r="C186" t="s">
        <v>171</v>
      </c>
      <c r="D186" t="s">
        <v>172</v>
      </c>
    </row>
    <row r="187" spans="1:4" ht="15" customHeight="1" x14ac:dyDescent="0.25">
      <c r="A187" t="s">
        <v>206</v>
      </c>
      <c r="B187" t="s">
        <v>173</v>
      </c>
      <c r="C187" t="s">
        <v>171</v>
      </c>
      <c r="D187" t="s">
        <v>174</v>
      </c>
    </row>
    <row r="188" spans="1:4" ht="15" customHeight="1" x14ac:dyDescent="0.25">
      <c r="A188" t="s">
        <v>206</v>
      </c>
      <c r="B188" t="s">
        <v>175</v>
      </c>
      <c r="C188" t="s">
        <v>171</v>
      </c>
      <c r="D188" t="s">
        <v>176</v>
      </c>
    </row>
    <row r="189" spans="1:4" ht="15" customHeight="1" x14ac:dyDescent="0.25">
      <c r="A189" t="s">
        <v>206</v>
      </c>
      <c r="B189" t="s">
        <v>177</v>
      </c>
      <c r="C189" t="s">
        <v>171</v>
      </c>
      <c r="D189" t="s">
        <v>178</v>
      </c>
    </row>
    <row r="190" spans="1:4" ht="15" customHeight="1" x14ac:dyDescent="0.25">
      <c r="A190" t="s">
        <v>206</v>
      </c>
      <c r="B190" t="s">
        <v>179</v>
      </c>
      <c r="C190" t="s">
        <v>171</v>
      </c>
      <c r="D190" t="s">
        <v>180</v>
      </c>
    </row>
    <row r="191" spans="1:4" ht="15" customHeight="1" x14ac:dyDescent="0.25">
      <c r="A191" t="s">
        <v>206</v>
      </c>
      <c r="B191" t="s">
        <v>181</v>
      </c>
      <c r="C191" t="s">
        <v>171</v>
      </c>
      <c r="D191" t="s">
        <v>182</v>
      </c>
    </row>
    <row r="192" spans="1:4" ht="15" customHeight="1" x14ac:dyDescent="0.25">
      <c r="A192" t="s">
        <v>206</v>
      </c>
      <c r="B192" t="s">
        <v>183</v>
      </c>
      <c r="C192" t="s">
        <v>2</v>
      </c>
      <c r="D192" t="s">
        <v>184</v>
      </c>
    </row>
    <row r="193" spans="1:4" ht="15" customHeight="1" x14ac:dyDescent="0.25">
      <c r="A193" t="s">
        <v>206</v>
      </c>
      <c r="B193" t="s">
        <v>185</v>
      </c>
      <c r="C193" t="s">
        <v>2</v>
      </c>
      <c r="D193" t="s">
        <v>186</v>
      </c>
    </row>
    <row r="194" spans="1:4" ht="15" customHeight="1" x14ac:dyDescent="0.25">
      <c r="A194" t="s">
        <v>207</v>
      </c>
      <c r="B194" t="s">
        <v>168</v>
      </c>
      <c r="C194" t="s">
        <v>2</v>
      </c>
      <c r="D194" t="s">
        <v>169</v>
      </c>
    </row>
    <row r="195" spans="1:4" ht="15" customHeight="1" x14ac:dyDescent="0.25">
      <c r="A195" t="s">
        <v>207</v>
      </c>
      <c r="B195" t="s">
        <v>170</v>
      </c>
      <c r="C195" t="s">
        <v>171</v>
      </c>
      <c r="D195" t="s">
        <v>172</v>
      </c>
    </row>
    <row r="196" spans="1:4" ht="15" customHeight="1" x14ac:dyDescent="0.25">
      <c r="A196" t="s">
        <v>207</v>
      </c>
      <c r="B196" t="s">
        <v>173</v>
      </c>
      <c r="C196" t="s">
        <v>171</v>
      </c>
      <c r="D196" t="s">
        <v>174</v>
      </c>
    </row>
    <row r="197" spans="1:4" ht="15" customHeight="1" x14ac:dyDescent="0.25">
      <c r="A197" t="s">
        <v>207</v>
      </c>
      <c r="B197" t="s">
        <v>175</v>
      </c>
      <c r="C197" t="s">
        <v>171</v>
      </c>
      <c r="D197" t="s">
        <v>176</v>
      </c>
    </row>
    <row r="198" spans="1:4" ht="15" customHeight="1" x14ac:dyDescent="0.25">
      <c r="A198" t="s">
        <v>207</v>
      </c>
      <c r="B198" t="s">
        <v>177</v>
      </c>
      <c r="C198" t="s">
        <v>171</v>
      </c>
      <c r="D198" t="s">
        <v>178</v>
      </c>
    </row>
    <row r="199" spans="1:4" ht="15" customHeight="1" x14ac:dyDescent="0.25">
      <c r="A199" t="s">
        <v>207</v>
      </c>
      <c r="B199" t="s">
        <v>179</v>
      </c>
      <c r="C199" t="s">
        <v>171</v>
      </c>
      <c r="D199" t="s">
        <v>180</v>
      </c>
    </row>
    <row r="200" spans="1:4" ht="15" customHeight="1" x14ac:dyDescent="0.25">
      <c r="A200" t="s">
        <v>207</v>
      </c>
      <c r="B200" t="s">
        <v>181</v>
      </c>
      <c r="C200" t="s">
        <v>171</v>
      </c>
      <c r="D200" t="s">
        <v>182</v>
      </c>
    </row>
    <row r="201" spans="1:4" ht="15" customHeight="1" x14ac:dyDescent="0.25">
      <c r="A201" t="s">
        <v>207</v>
      </c>
      <c r="B201" t="s">
        <v>183</v>
      </c>
      <c r="C201" t="s">
        <v>2</v>
      </c>
      <c r="D201" t="s">
        <v>184</v>
      </c>
    </row>
    <row r="202" spans="1:4" ht="15" customHeight="1" x14ac:dyDescent="0.25">
      <c r="A202" t="s">
        <v>207</v>
      </c>
      <c r="B202" t="s">
        <v>185</v>
      </c>
      <c r="C202" t="s">
        <v>2</v>
      </c>
      <c r="D202" t="s">
        <v>186</v>
      </c>
    </row>
    <row r="203" spans="1:4" ht="15" customHeight="1" x14ac:dyDescent="0.25">
      <c r="A203" t="s">
        <v>208</v>
      </c>
      <c r="B203" t="s">
        <v>168</v>
      </c>
      <c r="C203" t="s">
        <v>2</v>
      </c>
      <c r="D203" t="s">
        <v>169</v>
      </c>
    </row>
    <row r="204" spans="1:4" ht="15" customHeight="1" x14ac:dyDescent="0.25">
      <c r="A204" t="s">
        <v>208</v>
      </c>
      <c r="B204" t="s">
        <v>170</v>
      </c>
      <c r="C204" t="s">
        <v>171</v>
      </c>
      <c r="D204" t="s">
        <v>172</v>
      </c>
    </row>
    <row r="205" spans="1:4" ht="15" customHeight="1" x14ac:dyDescent="0.25">
      <c r="A205" t="s">
        <v>208</v>
      </c>
      <c r="B205" t="s">
        <v>173</v>
      </c>
      <c r="C205" t="s">
        <v>171</v>
      </c>
      <c r="D205" t="s">
        <v>174</v>
      </c>
    </row>
    <row r="206" spans="1:4" ht="15" customHeight="1" x14ac:dyDescent="0.25">
      <c r="A206" t="s">
        <v>208</v>
      </c>
      <c r="B206" t="s">
        <v>175</v>
      </c>
      <c r="C206" t="s">
        <v>171</v>
      </c>
      <c r="D206" t="s">
        <v>176</v>
      </c>
    </row>
    <row r="207" spans="1:4" ht="15" customHeight="1" x14ac:dyDescent="0.25">
      <c r="A207" t="s">
        <v>208</v>
      </c>
      <c r="B207" t="s">
        <v>177</v>
      </c>
      <c r="C207" t="s">
        <v>171</v>
      </c>
      <c r="D207" t="s">
        <v>178</v>
      </c>
    </row>
    <row r="208" spans="1:4" ht="15" customHeight="1" x14ac:dyDescent="0.25">
      <c r="A208" t="s">
        <v>208</v>
      </c>
      <c r="B208" t="s">
        <v>179</v>
      </c>
      <c r="C208" t="s">
        <v>171</v>
      </c>
      <c r="D208" t="s">
        <v>180</v>
      </c>
    </row>
    <row r="209" spans="1:65" ht="15" customHeight="1" x14ac:dyDescent="0.25">
      <c r="A209" t="s">
        <v>208</v>
      </c>
      <c r="B209" t="s">
        <v>181</v>
      </c>
      <c r="C209" t="s">
        <v>171</v>
      </c>
      <c r="D209" t="s">
        <v>182</v>
      </c>
    </row>
    <row r="210" spans="1:65" ht="15" customHeight="1" x14ac:dyDescent="0.25">
      <c r="A210" t="s">
        <v>208</v>
      </c>
      <c r="B210" t="s">
        <v>183</v>
      </c>
      <c r="C210" t="s">
        <v>2</v>
      </c>
      <c r="D210" t="s">
        <v>184</v>
      </c>
    </row>
    <row r="211" spans="1:65" ht="15" customHeight="1" x14ac:dyDescent="0.25">
      <c r="A211" t="s">
        <v>208</v>
      </c>
      <c r="B211" t="s">
        <v>185</v>
      </c>
      <c r="C211" t="s">
        <v>2</v>
      </c>
      <c r="D211" t="s">
        <v>186</v>
      </c>
    </row>
    <row r="212" spans="1:65" x14ac:dyDescent="0.25">
      <c r="A212" t="s">
        <v>209</v>
      </c>
      <c r="B212" t="s">
        <v>168</v>
      </c>
      <c r="C212" t="s">
        <v>2</v>
      </c>
      <c r="D212" t="s">
        <v>169</v>
      </c>
      <c r="E212" s="29">
        <f>Fischerei!C59+Landwirtschaft!C59</f>
        <v>19555.894</v>
      </c>
      <c r="F212" s="29">
        <f>Fischerei!D59+Landwirtschaft!D59</f>
        <v>21108.007000000001</v>
      </c>
      <c r="G212" s="29">
        <f>Fischerei!E59+Landwirtschaft!E59</f>
        <v>22533.629000000001</v>
      </c>
      <c r="H212" s="29">
        <f>Fischerei!F59+Landwirtschaft!F59</f>
        <v>22986.284</v>
      </c>
      <c r="I212" s="29">
        <f>Fischerei!G59+Landwirtschaft!G59</f>
        <v>24390.861000000001</v>
      </c>
      <c r="J212" s="29">
        <f>Fischerei!H59+Landwirtschaft!H59</f>
        <v>25713.763999999999</v>
      </c>
      <c r="K212" s="29">
        <f>Fischerei!I59+Landwirtschaft!I59</f>
        <v>25481.004000000001</v>
      </c>
      <c r="L212" s="29">
        <f>Fischerei!J59+Landwirtschaft!J59</f>
        <v>24621.07</v>
      </c>
      <c r="M212" s="29">
        <f>Fischerei!K59+Landwirtschaft!K59</f>
        <v>22800.627</v>
      </c>
      <c r="N212" s="29">
        <f>Fischerei!L59+Landwirtschaft!L59</f>
        <v>25830.983</v>
      </c>
      <c r="O212" s="29">
        <f>Fischerei!M59+Landwirtschaft!M59</f>
        <v>30018.721000000001</v>
      </c>
      <c r="P212" s="29">
        <f>Fischerei!N59+Landwirtschaft!N59</f>
        <v>27984.235000000001</v>
      </c>
      <c r="Q212" s="29">
        <f>Fischerei!O59+Landwirtschaft!O59</f>
        <v>27560.204000000002</v>
      </c>
      <c r="R212" s="29">
        <f>Fischerei!P59+Landwirtschaft!P59</f>
        <v>34305.281999999999</v>
      </c>
      <c r="S212" s="29">
        <f>Fischerei!Q59+Landwirtschaft!Q59</f>
        <v>38936.503999999994</v>
      </c>
      <c r="T212" s="29">
        <f>Fischerei!R59+Landwirtschaft!R59</f>
        <v>36252.634999999995</v>
      </c>
      <c r="U212" s="29">
        <f>Fischerei!S59+Landwirtschaft!S59</f>
        <v>32770.799999999996</v>
      </c>
      <c r="V212" s="29">
        <f>Fischerei!T59+Landwirtschaft!T59</f>
        <v>34297.594999999994</v>
      </c>
      <c r="W212" s="29">
        <f>Fischerei!U59+Landwirtschaft!U59</f>
        <v>31408.349000000002</v>
      </c>
      <c r="X212" s="29">
        <f>Fischerei!V59+Landwirtschaft!V59</f>
        <v>27501.25</v>
      </c>
      <c r="Y212" s="29">
        <f>Fischerei!W59+Landwirtschaft!W59</f>
        <v>26111.228999999999</v>
      </c>
      <c r="Z212" s="29">
        <f>Fischerei!X59+Landwirtschaft!X59</f>
        <v>27980.597000000002</v>
      </c>
      <c r="AA212" s="29">
        <f>Fischerei!Y59+Landwirtschaft!Y59</f>
        <v>31623.482</v>
      </c>
      <c r="AB212" s="29">
        <f>Fischerei!Z59+Landwirtschaft!Z59</f>
        <v>33212.637000000002</v>
      </c>
      <c r="AC212" s="29">
        <f>Fischerei!AA59+Landwirtschaft!AA59</f>
        <v>32258.685000000001</v>
      </c>
      <c r="AD212" s="29">
        <f>Fischerei!AB59+Landwirtschaft!AB59</f>
        <v>29114.28</v>
      </c>
      <c r="AE212" s="29">
        <f>Fischerei!AC59+Landwirtschaft!AC59</f>
        <v>30862.546999999999</v>
      </c>
      <c r="AF212" s="29">
        <f>Fischerei!AD59+Landwirtschaft!AD59</f>
        <v>30922.603000000003</v>
      </c>
      <c r="AG212" s="29">
        <f>Fischerei!AE59+Landwirtschaft!AE59</f>
        <v>32017.184000000001</v>
      </c>
      <c r="AH212" s="29" t="e">
        <f>Fischerei!AF59+Landwirtschaft!AF59</f>
        <v>#VALUE!</v>
      </c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C212" s="31">
        <f>W212/$W$220</f>
        <v>0.22525192140809114</v>
      </c>
      <c r="BD212" s="31">
        <f>X212/$X$220</f>
        <v>0.20084567082556298</v>
      </c>
      <c r="BE212" s="31">
        <f>Y212/$Y$220</f>
        <v>0.18654943169008165</v>
      </c>
      <c r="BF212" s="31">
        <f>Z212/$Z$220</f>
        <v>0.19037360028721717</v>
      </c>
      <c r="BG212" s="31">
        <f>AA212/$AA$220</f>
        <v>0.21185863001580965</v>
      </c>
      <c r="BH212" s="31">
        <f>AB212/$AB$220</f>
        <v>0.22780832021899033</v>
      </c>
      <c r="BI212" s="31">
        <f>AC212/$AC$220</f>
        <v>0.23634558115901066</v>
      </c>
      <c r="BJ212" s="31">
        <f>AD212/$AD$220</f>
        <v>0.19100095273224549</v>
      </c>
      <c r="BK212" s="31">
        <f>AE212/$AE$220</f>
        <v>0.191130178567924</v>
      </c>
      <c r="BL212" s="31">
        <f>AF212/$AF$220</f>
        <v>0.19248463795943521</v>
      </c>
      <c r="BM212" s="31">
        <f>AG212/$AG$220</f>
        <v>0.19752003079856115</v>
      </c>
    </row>
    <row r="213" spans="1:65" x14ac:dyDescent="0.25">
      <c r="A213" t="s">
        <v>209</v>
      </c>
      <c r="B213" t="s">
        <v>170</v>
      </c>
      <c r="C213" t="s">
        <v>171</v>
      </c>
      <c r="D213" t="s">
        <v>172</v>
      </c>
      <c r="E213" s="29">
        <f>'Totale Verbräuche Odyssee'!C75*1000</f>
        <v>10294.9</v>
      </c>
      <c r="F213" s="29">
        <f>'Totale Verbräuche Odyssee'!D75*1000</f>
        <v>10541.4</v>
      </c>
      <c r="G213" s="29">
        <f>'Totale Verbräuche Odyssee'!E75*1000</f>
        <v>10555.7</v>
      </c>
      <c r="H213" s="29">
        <f>'Totale Verbräuche Odyssee'!F75*1000</f>
        <v>10701.1</v>
      </c>
      <c r="I213" s="29">
        <f>'Totale Verbräuche Odyssee'!G75*1000</f>
        <v>11700.4</v>
      </c>
      <c r="J213" s="29">
        <f>'Totale Verbräuche Odyssee'!H75*1000</f>
        <v>12193.199999999999</v>
      </c>
      <c r="K213" s="29">
        <f>'Totale Verbräuche Odyssee'!I75*1000</f>
        <v>13724.7</v>
      </c>
      <c r="L213" s="29">
        <f>'Totale Verbräuche Odyssee'!J75*1000</f>
        <v>15533.699999999999</v>
      </c>
      <c r="M213" s="29">
        <f>'Totale Verbräuche Odyssee'!K75*1000</f>
        <v>16066.199999999999</v>
      </c>
      <c r="N213" s="29">
        <f>'Totale Verbräuche Odyssee'!L75*1000</f>
        <v>16168.800000000001</v>
      </c>
      <c r="O213" s="29">
        <f>'Totale Verbräuche Odyssee'!M75*1000</f>
        <v>22703.9</v>
      </c>
      <c r="P213" s="29">
        <f>'Totale Verbräuche Odyssee'!N75*1000</f>
        <v>25627.199999999997</v>
      </c>
      <c r="Q213" s="29">
        <f>'Totale Verbräuche Odyssee'!O75*1000</f>
        <v>25795.899999999998</v>
      </c>
      <c r="R213" s="29">
        <f>'Totale Verbräuche Odyssee'!P75*1000</f>
        <v>25274.799999999999</v>
      </c>
      <c r="S213" s="29">
        <f>'Totale Verbräuche Odyssee'!Q75*1000</f>
        <v>28081.9</v>
      </c>
      <c r="T213" s="29">
        <f>'Totale Verbräuche Odyssee'!R75*1000</f>
        <v>32161.1</v>
      </c>
      <c r="U213" s="29">
        <f>'Totale Verbräuche Odyssee'!S75*1000</f>
        <v>35128.9</v>
      </c>
      <c r="V213" s="29">
        <f>'Totale Verbräuche Odyssee'!T75*1000</f>
        <v>34378.199999999997</v>
      </c>
      <c r="W213" s="29">
        <f>'Totale Verbräuche Odyssee'!U75*1000</f>
        <v>48535.200000000004</v>
      </c>
      <c r="X213" s="29">
        <f>'Totale Verbräuche Odyssee'!V75*1000</f>
        <v>42315.3</v>
      </c>
      <c r="Y213" s="29">
        <f>'Totale Verbräuche Odyssee'!W75*1000</f>
        <v>39115</v>
      </c>
      <c r="Z213" s="29">
        <f>'Totale Verbräuche Odyssee'!X75*1000</f>
        <v>43094.700000000004</v>
      </c>
      <c r="AA213" s="29">
        <f>'Totale Verbräuche Odyssee'!Y75*1000</f>
        <v>45703.200000000004</v>
      </c>
      <c r="AB213" s="29">
        <f>'Totale Verbräuche Odyssee'!Z75*1000</f>
        <v>44546.799999999996</v>
      </c>
      <c r="AC213" s="29">
        <f>'Totale Verbräuche Odyssee'!AA75*1000</f>
        <v>38507.300000000003</v>
      </c>
      <c r="AD213" s="29">
        <f>'Totale Verbräuche Odyssee'!AB75*1000</f>
        <v>42314.5</v>
      </c>
      <c r="AE213" s="29">
        <f>'Totale Verbräuche Odyssee'!AC75*1000</f>
        <v>42462.200000000004</v>
      </c>
      <c r="AF213" s="29">
        <f>'Totale Verbräuche Odyssee'!AD75*1000</f>
        <v>38451.700000000004</v>
      </c>
      <c r="AG213" s="29">
        <f>'Totale Verbräuche Odyssee'!AE75*1000</f>
        <v>34804.400000000001</v>
      </c>
      <c r="AH213" t="e">
        <f>'Totale Verbräuche Odyssee'!AF75*1000</f>
        <v>#VALUE!</v>
      </c>
      <c r="BC213" s="31">
        <f t="shared" ref="BC213:BC219" si="206">W213/$W$220</f>
        <v>0.34808092128389129</v>
      </c>
      <c r="BD213" s="31">
        <f t="shared" ref="BD213:BD219" si="207">X213/$X$220</f>
        <v>0.30903485531330194</v>
      </c>
      <c r="BE213" s="31">
        <f t="shared" ref="BE213:BE219" si="208">Y213/$Y$220</f>
        <v>0.2794537561046071</v>
      </c>
      <c r="BF213" s="31">
        <f t="shared" ref="BF213:BF219" si="209">Z213/$Z$220</f>
        <v>0.29320650993606523</v>
      </c>
      <c r="BG213" s="31">
        <f t="shared" ref="BG213:BG219" si="210">AA213/$AA$220</f>
        <v>0.3061844150918786</v>
      </c>
      <c r="BH213" s="31">
        <f t="shared" ref="BH213:BH219" si="211">AB213/$AB$220</f>
        <v>0.30555031445203573</v>
      </c>
      <c r="BI213" s="31">
        <f t="shared" ref="BI213:BI219" si="212">AC213/$AC$220</f>
        <v>0.28212650941488693</v>
      </c>
      <c r="BJ213" s="31">
        <f t="shared" ref="BJ213:BJ219" si="213">AD213/$AD$220</f>
        <v>0.27759950836457581</v>
      </c>
      <c r="BK213" s="31">
        <f t="shared" ref="BK213:BK219" si="214">AE213/$AE$220</f>
        <v>0.26296623763381888</v>
      </c>
      <c r="BL213" s="31">
        <f t="shared" ref="BL213:BL219" si="215">AF213/$AF$220</f>
        <v>0.23935118118694002</v>
      </c>
      <c r="BM213" s="31">
        <f t="shared" ref="BM213:BM219" si="216">AG213/$AG$220</f>
        <v>0.2147148906014171</v>
      </c>
    </row>
    <row r="214" spans="1:65" x14ac:dyDescent="0.25">
      <c r="A214" t="s">
        <v>209</v>
      </c>
      <c r="B214" t="s">
        <v>173</v>
      </c>
      <c r="C214" t="s">
        <v>171</v>
      </c>
      <c r="D214" t="s">
        <v>174</v>
      </c>
      <c r="E214" s="29">
        <f>'Totale Verbräuche Odyssee'!C76*1000</f>
        <v>6656.2</v>
      </c>
      <c r="F214" s="29">
        <f>'Totale Verbräuche Odyssee'!D76*1000</f>
        <v>7630.8</v>
      </c>
      <c r="G214" s="29">
        <f>'Totale Verbräuche Odyssee'!E76*1000</f>
        <v>8215</v>
      </c>
      <c r="H214" s="29">
        <f>'Totale Verbräuche Odyssee'!F76*1000</f>
        <v>7666.9</v>
      </c>
      <c r="I214" s="29">
        <f>'Totale Verbräuche Odyssee'!G76*1000</f>
        <v>7593.4</v>
      </c>
      <c r="J214" s="29">
        <f>'Totale Verbräuche Odyssee'!H76*1000</f>
        <v>11576.9</v>
      </c>
      <c r="K214" s="29">
        <f>'Totale Verbräuche Odyssee'!I76*1000</f>
        <v>12964.5</v>
      </c>
      <c r="L214" s="29">
        <f>'Totale Verbräuche Odyssee'!J76*1000</f>
        <v>13932.800000000001</v>
      </c>
      <c r="M214" s="29">
        <f>'Totale Verbräuche Odyssee'!K76*1000</f>
        <v>14082.3</v>
      </c>
      <c r="N214" s="29">
        <f>'Totale Verbräuche Odyssee'!L76*1000</f>
        <v>16391.900000000001</v>
      </c>
      <c r="O214" s="29">
        <f>'Totale Verbräuche Odyssee'!M76*1000</f>
        <v>22413.200000000001</v>
      </c>
      <c r="P214" s="29">
        <f>'Totale Verbräuche Odyssee'!N76*1000</f>
        <v>21972.899999999998</v>
      </c>
      <c r="Q214" s="29">
        <f>'Totale Verbräuche Odyssee'!O76*1000</f>
        <v>22248.7</v>
      </c>
      <c r="R214" s="29">
        <f>'Totale Verbräuche Odyssee'!P76*1000</f>
        <v>21792.7</v>
      </c>
      <c r="S214" s="29">
        <f>'Totale Verbräuche Odyssee'!Q76*1000</f>
        <v>23887.3</v>
      </c>
      <c r="T214" s="29">
        <f>'Totale Verbräuche Odyssee'!R76*1000</f>
        <v>26183.7</v>
      </c>
      <c r="U214" s="29">
        <f>'Totale Verbräuche Odyssee'!S76*1000</f>
        <v>28485</v>
      </c>
      <c r="V214" s="29">
        <f>'Totale Verbräuche Odyssee'!T76*1000</f>
        <v>27524.100000000002</v>
      </c>
      <c r="W214" s="29">
        <f>'Totale Verbräuche Odyssee'!U76*1000</f>
        <v>24575.5</v>
      </c>
      <c r="X214" s="29">
        <f>'Totale Verbräuche Odyssee'!V76*1000</f>
        <v>26728.899999999998</v>
      </c>
      <c r="Y214" s="29">
        <f>'Totale Verbräuche Odyssee'!W76*1000</f>
        <v>29827</v>
      </c>
      <c r="Z214" s="29">
        <f>'Totale Verbräuche Odyssee'!X76*1000</f>
        <v>30989.100000000002</v>
      </c>
      <c r="AA214" s="29">
        <f>'Totale Verbräuche Odyssee'!Y76*1000</f>
        <v>30996.5</v>
      </c>
      <c r="AB214" s="29">
        <f>'Totale Verbräuche Odyssee'!Z76*1000</f>
        <v>27301.4</v>
      </c>
      <c r="AC214" s="29">
        <f>'Totale Verbräuche Odyssee'!AA76*1000</f>
        <v>26911.899999999998</v>
      </c>
      <c r="AD214" s="29">
        <f>'Totale Verbräuche Odyssee'!AB76*1000</f>
        <v>34980.800000000003</v>
      </c>
      <c r="AE214" s="29">
        <f>'Totale Verbräuche Odyssee'!AC76*1000</f>
        <v>37986</v>
      </c>
      <c r="AF214" s="29">
        <f>'Totale Verbräuche Odyssee'!AD76*1000</f>
        <v>39818.1</v>
      </c>
      <c r="AG214" s="29">
        <f>'Totale Verbräuche Odyssee'!AE76*1000</f>
        <v>41591.5</v>
      </c>
      <c r="AH214" t="e">
        <f>'Totale Verbräuche Odyssee'!AF76*1000</f>
        <v>#VALUE!</v>
      </c>
      <c r="BC214" s="31">
        <f t="shared" si="206"/>
        <v>0.17624863358989495</v>
      </c>
      <c r="BD214" s="31">
        <f t="shared" si="207"/>
        <v>0.19520508525719338</v>
      </c>
      <c r="BE214" s="31">
        <f t="shared" si="208"/>
        <v>0.21309643828025351</v>
      </c>
      <c r="BF214" s="31">
        <f t="shared" si="209"/>
        <v>0.21084276853208678</v>
      </c>
      <c r="BG214" s="31">
        <f t="shared" si="210"/>
        <v>0.20765822135857917</v>
      </c>
      <c r="BH214" s="31">
        <f t="shared" si="211"/>
        <v>0.18726263962800493</v>
      </c>
      <c r="BI214" s="31">
        <f t="shared" si="212"/>
        <v>0.19717197541044151</v>
      </c>
      <c r="BJ214" s="31">
        <f t="shared" si="213"/>
        <v>0.22948759602971924</v>
      </c>
      <c r="BK214" s="31">
        <f t="shared" si="214"/>
        <v>0.23524535946696692</v>
      </c>
      <c r="BL214" s="31">
        <f t="shared" si="215"/>
        <v>0.2478566426873115</v>
      </c>
      <c r="BM214" s="31">
        <f t="shared" si="216"/>
        <v>0.2565857872122157</v>
      </c>
    </row>
    <row r="215" spans="1:65" x14ac:dyDescent="0.25">
      <c r="A215" t="s">
        <v>209</v>
      </c>
      <c r="B215" t="s">
        <v>175</v>
      </c>
      <c r="C215" t="s">
        <v>171</v>
      </c>
      <c r="D215" t="s">
        <v>176</v>
      </c>
      <c r="E215" s="29">
        <f>'Totale Verbräuche Odyssee'!C77*1000</f>
        <v>12071.8</v>
      </c>
      <c r="F215" s="29">
        <f>'Totale Verbräuche Odyssee'!D77*1000</f>
        <v>13965.3</v>
      </c>
      <c r="G215" s="29">
        <f>'Totale Verbräuche Odyssee'!E77*1000</f>
        <v>14947</v>
      </c>
      <c r="H215" s="29">
        <f>'Totale Verbräuche Odyssee'!F77*1000</f>
        <v>14128.4</v>
      </c>
      <c r="I215" s="29">
        <f>'Totale Verbräuche Odyssee'!G77*1000</f>
        <v>14145.699999999999</v>
      </c>
      <c r="J215" s="29">
        <f>'Totale Verbräuche Odyssee'!H77*1000</f>
        <v>7794.1</v>
      </c>
      <c r="K215" s="29">
        <f>'Totale Verbräuche Odyssee'!I77*1000</f>
        <v>8253.6</v>
      </c>
      <c r="L215" s="29">
        <f>'Totale Verbräuche Odyssee'!J77*1000</f>
        <v>9281.7000000000007</v>
      </c>
      <c r="M215" s="29">
        <f>'Totale Verbräuche Odyssee'!K77*1000</f>
        <v>9550.1</v>
      </c>
      <c r="N215" s="29">
        <f>'Totale Verbräuche Odyssee'!L77*1000</f>
        <v>11381.5</v>
      </c>
      <c r="O215" s="29">
        <f>'Totale Verbräuche Odyssee'!M77*1000</f>
        <v>7058.9000000000005</v>
      </c>
      <c r="P215" s="29">
        <f>'Totale Verbräuche Odyssee'!N77*1000</f>
        <v>7477</v>
      </c>
      <c r="Q215" s="29">
        <f>'Totale Verbräuche Odyssee'!O77*1000</f>
        <v>7422.5</v>
      </c>
      <c r="R215" s="29">
        <f>'Totale Verbräuche Odyssee'!P77*1000</f>
        <v>8218</v>
      </c>
      <c r="S215" s="29">
        <f>'Totale Verbräuche Odyssee'!Q77*1000</f>
        <v>8179.6</v>
      </c>
      <c r="T215" s="29">
        <f>'Totale Verbräuche Odyssee'!R77*1000</f>
        <v>8368.8000000000011</v>
      </c>
      <c r="U215" s="29">
        <f>'Totale Verbräuche Odyssee'!S77*1000</f>
        <v>8118.2</v>
      </c>
      <c r="V215" s="29">
        <f>'Totale Verbräuche Odyssee'!T77*1000</f>
        <v>7615.3</v>
      </c>
      <c r="W215" s="29">
        <f>'Totale Verbräuche Odyssee'!U77*1000</f>
        <v>9210.4</v>
      </c>
      <c r="X215" s="29">
        <f>'Totale Verbräuche Odyssee'!V77*1000</f>
        <v>7385.9000000000005</v>
      </c>
      <c r="Y215" s="29">
        <f>'Totale Verbräuche Odyssee'!W77*1000</f>
        <v>8825.3000000000011</v>
      </c>
      <c r="Z215" s="29">
        <f>'Totale Verbräuche Odyssee'!X77*1000</f>
        <v>9625.9</v>
      </c>
      <c r="AA215" s="29">
        <f>'Totale Verbräuche Odyssee'!Y77*1000</f>
        <v>9635.1</v>
      </c>
      <c r="AB215" s="29">
        <f>'Totale Verbräuche Odyssee'!Z77*1000</f>
        <v>9696</v>
      </c>
      <c r="AC215" s="29">
        <f>'Totale Verbräuche Odyssee'!AA77*1000</f>
        <v>9005.4</v>
      </c>
      <c r="AD215" s="29">
        <f>'Totale Verbräuche Odyssee'!AB77*1000</f>
        <v>8689.7999999999993</v>
      </c>
      <c r="AE215" s="29">
        <f>'Totale Verbräuche Odyssee'!AC77*1000</f>
        <v>8716.3000000000011</v>
      </c>
      <c r="AF215" s="29">
        <f>'Totale Verbräuche Odyssee'!AD77*1000</f>
        <v>8223.6999999999989</v>
      </c>
      <c r="AG215" s="29">
        <f>'Totale Verbräuche Odyssee'!AE77*1000</f>
        <v>7500</v>
      </c>
      <c r="AH215" t="e">
        <f>'Totale Verbräuche Odyssee'!AF77*1000</f>
        <v>#VALUE!</v>
      </c>
      <c r="BC215" s="31">
        <f t="shared" si="206"/>
        <v>6.6054420655383139E-2</v>
      </c>
      <c r="BD215" s="31">
        <f t="shared" si="207"/>
        <v>5.3940313263961662E-2</v>
      </c>
      <c r="BE215" s="31">
        <f t="shared" si="208"/>
        <v>6.3051597437044332E-2</v>
      </c>
      <c r="BF215" s="31">
        <f t="shared" si="209"/>
        <v>6.5492428163870964E-2</v>
      </c>
      <c r="BG215" s="31">
        <f t="shared" si="210"/>
        <v>6.4549472637621869E-2</v>
      </c>
      <c r="BH215" s="31">
        <f t="shared" si="211"/>
        <v>6.6505693987602671E-2</v>
      </c>
      <c r="BI215" s="31">
        <f t="shared" si="212"/>
        <v>6.5978712293119024E-2</v>
      </c>
      <c r="BJ215" s="31">
        <f t="shared" si="213"/>
        <v>5.7008453551063841E-2</v>
      </c>
      <c r="BK215" s="31">
        <f t="shared" si="214"/>
        <v>5.3979601082554729E-2</v>
      </c>
      <c r="BL215" s="31">
        <f t="shared" si="215"/>
        <v>5.1190254494002559E-2</v>
      </c>
      <c r="BM215" s="31">
        <f t="shared" si="216"/>
        <v>4.6268910813306023E-2</v>
      </c>
    </row>
    <row r="216" spans="1:65" x14ac:dyDescent="0.25">
      <c r="A216" t="s">
        <v>209</v>
      </c>
      <c r="B216" t="s">
        <v>177</v>
      </c>
      <c r="C216" t="s">
        <v>171</v>
      </c>
      <c r="D216" t="s">
        <v>178</v>
      </c>
      <c r="E216" s="29">
        <f>'Totale Verbräuche Odyssee'!C78*1000</f>
        <v>6866.3</v>
      </c>
      <c r="F216" s="29">
        <f>'Totale Verbräuche Odyssee'!D78*1000</f>
        <v>6853.9000000000005</v>
      </c>
      <c r="G216" s="29">
        <f>'Totale Verbräuche Odyssee'!E78*1000</f>
        <v>7400.2</v>
      </c>
      <c r="H216" s="29">
        <f>'Totale Verbräuche Odyssee'!F78*1000</f>
        <v>7250.2000000000007</v>
      </c>
      <c r="I216" s="29">
        <f>'Totale Verbräuche Odyssee'!G78*1000</f>
        <v>9299.3000000000011</v>
      </c>
      <c r="J216" s="29">
        <f>'Totale Verbräuche Odyssee'!H78*1000</f>
        <v>6907.8</v>
      </c>
      <c r="K216" s="29">
        <f>'Totale Verbräuche Odyssee'!I78*1000</f>
        <v>7343.5</v>
      </c>
      <c r="L216" s="29">
        <f>'Totale Verbräuche Odyssee'!J78*1000</f>
        <v>8808.4000000000015</v>
      </c>
      <c r="M216" s="29">
        <f>'Totale Verbräuche Odyssee'!K78*1000</f>
        <v>9574.9</v>
      </c>
      <c r="N216" s="29">
        <f>'Totale Verbräuche Odyssee'!L78*1000</f>
        <v>10220.800000000001</v>
      </c>
      <c r="O216" s="29">
        <f>'Totale Verbräuche Odyssee'!M78*1000</f>
        <v>9718.6</v>
      </c>
      <c r="P216" s="29">
        <f>'Totale Verbräuche Odyssee'!N78*1000</f>
        <v>10355</v>
      </c>
      <c r="Q216" s="29">
        <f>'Totale Verbräuche Odyssee'!O78*1000</f>
        <v>11343.3</v>
      </c>
      <c r="R216" s="29">
        <f>'Totale Verbräuche Odyssee'!P78*1000</f>
        <v>11232.5</v>
      </c>
      <c r="S216" s="29">
        <f>'Totale Verbräuche Odyssee'!Q78*1000</f>
        <v>11592.1</v>
      </c>
      <c r="T216" s="29">
        <f>'Totale Verbräuche Odyssee'!R78*1000</f>
        <v>12097.099999999999</v>
      </c>
      <c r="U216" s="29">
        <f>'Totale Verbräuche Odyssee'!S78*1000</f>
        <v>12936.8</v>
      </c>
      <c r="V216" s="29">
        <f>'Totale Verbräuche Odyssee'!T78*1000</f>
        <v>13581.2</v>
      </c>
      <c r="W216" s="29">
        <f>'Totale Verbräuche Odyssee'!U78*1000</f>
        <v>10651.300000000001</v>
      </c>
      <c r="X216" s="29">
        <f>'Totale Verbräuche Odyssee'!V78*1000</f>
        <v>13979.900000000001</v>
      </c>
      <c r="Y216" s="29">
        <f>'Totale Verbräuche Odyssee'!W78*1000</f>
        <v>12066.1</v>
      </c>
      <c r="Z216" s="29">
        <f>'Totale Verbräuche Odyssee'!X78*1000</f>
        <v>12046.2</v>
      </c>
      <c r="AA216" s="29">
        <f>'Totale Verbräuche Odyssee'!Y78*1000</f>
        <v>9722.2000000000007</v>
      </c>
      <c r="AB216" s="29">
        <f>'Totale Verbräuche Odyssee'!Z78*1000</f>
        <v>9101</v>
      </c>
      <c r="AC216" s="29">
        <f>'Totale Verbräuche Odyssee'!AA78*1000</f>
        <v>8863</v>
      </c>
      <c r="AD216" s="29">
        <f>'Totale Verbräuche Odyssee'!AB78*1000</f>
        <v>10664.7</v>
      </c>
      <c r="AE216" s="29">
        <f>'Totale Verbräuche Odyssee'!AC78*1000</f>
        <v>11662.2</v>
      </c>
      <c r="AF216" s="29">
        <f>'Totale Verbräuche Odyssee'!AD78*1000</f>
        <v>12366.199999999999</v>
      </c>
      <c r="AG216" s="29">
        <f>'Totale Verbräuche Odyssee'!AE78*1000</f>
        <v>12741.300000000001</v>
      </c>
      <c r="AH216" t="e">
        <f>'Totale Verbräuche Odyssee'!AF78*1000</f>
        <v>#VALUE!</v>
      </c>
      <c r="BC216" s="31">
        <f t="shared" si="206"/>
        <v>7.6388153687861823E-2</v>
      </c>
      <c r="BD216" s="31">
        <f t="shared" si="207"/>
        <v>0.10209726443613611</v>
      </c>
      <c r="BE216" s="31">
        <f t="shared" si="208"/>
        <v>8.6205214534930324E-2</v>
      </c>
      <c r="BF216" s="31">
        <f t="shared" si="209"/>
        <v>8.1959597351688937E-2</v>
      </c>
      <c r="BG216" s="31">
        <f t="shared" si="210"/>
        <v>6.5132991134237039E-2</v>
      </c>
      <c r="BH216" s="31">
        <f t="shared" si="211"/>
        <v>6.2424538054988855E-2</v>
      </c>
      <c r="BI216" s="31">
        <f t="shared" si="212"/>
        <v>6.4935408427600552E-2</v>
      </c>
      <c r="BJ216" s="31">
        <f t="shared" si="213"/>
        <v>6.9964562427907495E-2</v>
      </c>
      <c r="BK216" s="31">
        <f t="shared" si="214"/>
        <v>7.22234094449445E-2</v>
      </c>
      <c r="BL216" s="31">
        <f t="shared" si="215"/>
        <v>7.6976169500800676E-2</v>
      </c>
      <c r="BM216" s="31">
        <f t="shared" si="216"/>
        <v>7.860347644607682E-2</v>
      </c>
    </row>
    <row r="217" spans="1:65" x14ac:dyDescent="0.25">
      <c r="A217" t="s">
        <v>209</v>
      </c>
      <c r="B217" t="s">
        <v>179</v>
      </c>
      <c r="C217" t="s">
        <v>171</v>
      </c>
      <c r="D217" t="s">
        <v>180</v>
      </c>
      <c r="E217" s="29">
        <f>'Totale Verbräuche Odyssee'!C79*1000</f>
        <v>2254.4</v>
      </c>
      <c r="F217" s="29">
        <f>'Totale Verbräuche Odyssee'!D79*1000</f>
        <v>2514.4</v>
      </c>
      <c r="G217" s="29">
        <f>'Totale Verbräuche Odyssee'!E79*1000</f>
        <v>2722.3</v>
      </c>
      <c r="H217" s="29">
        <f>'Totale Verbräuche Odyssee'!F79*1000</f>
        <v>2977.2</v>
      </c>
      <c r="I217" s="29">
        <f>'Totale Verbräuche Odyssee'!G79*1000</f>
        <v>3640.6</v>
      </c>
      <c r="J217" s="29">
        <f>'Totale Verbräuche Odyssee'!H79*1000</f>
        <v>4708.8999999999996</v>
      </c>
      <c r="K217" s="29">
        <f>'Totale Verbräuche Odyssee'!I79*1000</f>
        <v>4796.2999999999993</v>
      </c>
      <c r="L217" s="29">
        <f>'Totale Verbräuche Odyssee'!J79*1000</f>
        <v>5279</v>
      </c>
      <c r="M217" s="29">
        <f>'Totale Verbräuche Odyssee'!K79*1000</f>
        <v>5405</v>
      </c>
      <c r="N217" s="29">
        <f>'Totale Verbräuche Odyssee'!L79*1000</f>
        <v>5335.9</v>
      </c>
      <c r="O217" s="29">
        <f>'Totale Verbräuche Odyssee'!M79*1000</f>
        <v>5610</v>
      </c>
      <c r="P217" s="29">
        <f>'Totale Verbräuche Odyssee'!N79*1000</f>
        <v>5651.2</v>
      </c>
      <c r="Q217" s="29">
        <f>'Totale Verbräuche Odyssee'!O79*1000</f>
        <v>5791.2</v>
      </c>
      <c r="R217" s="29">
        <f>'Totale Verbräuche Odyssee'!P79*1000</f>
        <v>5345.2</v>
      </c>
      <c r="S217" s="29">
        <f>'Totale Verbräuche Odyssee'!Q79*1000</f>
        <v>6294.9000000000005</v>
      </c>
      <c r="T217" s="29">
        <f>'Totale Verbräuche Odyssee'!R79*1000</f>
        <v>6617</v>
      </c>
      <c r="U217" s="29">
        <f>'Totale Verbräuche Odyssee'!S79*1000</f>
        <v>6604.3</v>
      </c>
      <c r="V217" s="29">
        <f>'Totale Verbräuche Odyssee'!T79*1000</f>
        <v>6852.7</v>
      </c>
      <c r="W217" s="29">
        <f>'Totale Verbräuche Odyssee'!U79*1000</f>
        <v>4864.7</v>
      </c>
      <c r="X217" s="29">
        <f>'Totale Verbräuche Odyssee'!V79*1000</f>
        <v>7040.2</v>
      </c>
      <c r="Y217" s="29">
        <f>'Totale Verbräuche Odyssee'!W79*1000</f>
        <v>7037.6</v>
      </c>
      <c r="Z217" s="29">
        <f>'Totale Verbräuche Odyssee'!X79*1000</f>
        <v>7885.7</v>
      </c>
      <c r="AA217" s="29">
        <f>'Totale Verbräuche Odyssee'!Y79*1000</f>
        <v>7923.3</v>
      </c>
      <c r="AB217" s="29">
        <f>'Totale Verbräuche Odyssee'!Z79*1000</f>
        <v>8631.6</v>
      </c>
      <c r="AC217" s="29">
        <f>'Totale Verbräuche Odyssee'!AA79*1000</f>
        <v>7684.3</v>
      </c>
      <c r="AD217" s="29">
        <f>'Totale Verbräuche Odyssee'!AB79*1000</f>
        <v>9154.6</v>
      </c>
      <c r="AE217" s="29">
        <f>'Totale Verbräuche Odyssee'!AC79*1000</f>
        <v>10111.800000000001</v>
      </c>
      <c r="AF217" s="29">
        <f>'Totale Verbräuche Odyssee'!AD79*1000</f>
        <v>10033.200000000001</v>
      </c>
      <c r="AG217" s="29">
        <f>'Totale Verbräuche Odyssee'!AE79*1000</f>
        <v>10061.700000000001</v>
      </c>
      <c r="AH217" t="e">
        <f>'Totale Verbräuche Odyssee'!AF79*1000</f>
        <v>#VALUE!</v>
      </c>
      <c r="BC217" s="31">
        <f t="shared" si="206"/>
        <v>3.4888271971059058E-2</v>
      </c>
      <c r="BD217" s="31">
        <f t="shared" si="207"/>
        <v>5.1415615353706777E-2</v>
      </c>
      <c r="BE217" s="31">
        <f t="shared" si="208"/>
        <v>5.0279528415231575E-2</v>
      </c>
      <c r="BF217" s="31">
        <f t="shared" si="209"/>
        <v>5.3652504261610577E-2</v>
      </c>
      <c r="BG217" s="31">
        <f t="shared" si="210"/>
        <v>5.3081424847657974E-2</v>
      </c>
      <c r="BH217" s="31">
        <f t="shared" si="211"/>
        <v>5.9204883273864611E-2</v>
      </c>
      <c r="BI217" s="31">
        <f t="shared" si="212"/>
        <v>5.6299577905924734E-2</v>
      </c>
      <c r="BJ217" s="31">
        <f t="shared" si="213"/>
        <v>6.005772156765047E-2</v>
      </c>
      <c r="BK217" s="31">
        <f t="shared" si="214"/>
        <v>6.2621861366242204E-2</v>
      </c>
      <c r="BL217" s="31">
        <f t="shared" si="215"/>
        <v>6.2453890753459702E-2</v>
      </c>
      <c r="BM217" s="31">
        <f t="shared" si="216"/>
        <v>6.2072519990698835E-2</v>
      </c>
    </row>
    <row r="218" spans="1:65" x14ac:dyDescent="0.25">
      <c r="A218" t="s">
        <v>209</v>
      </c>
      <c r="B218" t="s">
        <v>181</v>
      </c>
      <c r="C218" t="s">
        <v>171</v>
      </c>
      <c r="D218" t="s">
        <v>182</v>
      </c>
      <c r="E218" s="29">
        <f>'Totale Verbräuche Odyssee'!C80*1000</f>
        <v>1610.6000000000001</v>
      </c>
      <c r="F218" s="29">
        <f>'Totale Verbräuche Odyssee'!D80*1000</f>
        <v>1797.4</v>
      </c>
      <c r="G218" s="29">
        <f>'Totale Verbräuche Odyssee'!E80*1000</f>
        <v>2024.7000000000003</v>
      </c>
      <c r="H218" s="29">
        <f>'Totale Verbräuche Odyssee'!F80*1000</f>
        <v>1854.2</v>
      </c>
      <c r="I218" s="29">
        <f>'Totale Verbräuche Odyssee'!G80*1000</f>
        <v>1974.3</v>
      </c>
      <c r="J218" s="29">
        <f>'Totale Verbräuche Odyssee'!H80*1000</f>
        <v>3509.1</v>
      </c>
      <c r="K218" s="29">
        <f>'Totale Verbräuche Odyssee'!I80*1000</f>
        <v>3565.5</v>
      </c>
      <c r="L218" s="29">
        <f>'Totale Verbräuche Odyssee'!J80*1000</f>
        <v>3939.2</v>
      </c>
      <c r="M218" s="29">
        <f>'Totale Verbräuche Odyssee'!K80*1000</f>
        <v>4172.3</v>
      </c>
      <c r="N218" s="29">
        <f>'Totale Verbräuche Odyssee'!L80*1000</f>
        <v>4655.2</v>
      </c>
      <c r="O218" s="29">
        <f>'Totale Verbräuche Odyssee'!M80*1000</f>
        <v>4724.5</v>
      </c>
      <c r="P218" s="29">
        <f>'Totale Verbräuche Odyssee'!N80*1000</f>
        <v>4784.2</v>
      </c>
      <c r="Q218" s="29">
        <f>'Totale Verbräuche Odyssee'!O80*1000</f>
        <v>5160.3</v>
      </c>
      <c r="R218" s="29">
        <f>'Totale Verbräuche Odyssee'!P80*1000</f>
        <v>4843.7</v>
      </c>
      <c r="S218" s="29">
        <f>'Totale Verbräuche Odyssee'!Q80*1000</f>
        <v>5298.6</v>
      </c>
      <c r="T218" s="29">
        <f>'Totale Verbräuche Odyssee'!R80*1000</f>
        <v>5073</v>
      </c>
      <c r="U218" s="29">
        <f>'Totale Verbräuche Odyssee'!S80*1000</f>
        <v>5075</v>
      </c>
      <c r="V218" s="29">
        <f>'Totale Verbräuche Odyssee'!T80*1000</f>
        <v>4905.5</v>
      </c>
      <c r="W218" s="29">
        <f>'Totale Verbräuche Odyssee'!U80*1000</f>
        <v>4740.3</v>
      </c>
      <c r="X218" s="29">
        <f>'Totale Verbräuche Odyssee'!V80*1000</f>
        <v>6625.2000000000007</v>
      </c>
      <c r="Y218" s="29">
        <f>'Totale Verbräuche Odyssee'!W80*1000</f>
        <v>7610</v>
      </c>
      <c r="Z218" s="29">
        <f>'Totale Verbräuche Odyssee'!X80*1000</f>
        <v>7890.2</v>
      </c>
      <c r="AA218" s="29">
        <f>'Totale Verbräuche Odyssee'!Y80*1000</f>
        <v>4156</v>
      </c>
      <c r="AB218" s="29">
        <f>'Totale Verbräuche Odyssee'!Z80*1000</f>
        <v>3662</v>
      </c>
      <c r="AC218" s="29">
        <f>'Totale Verbräuche Odyssee'!AA80*1000</f>
        <v>2841.8</v>
      </c>
      <c r="AD218" s="29">
        <f>'Totale Verbräuche Odyssee'!AB80*1000</f>
        <v>5032.3999999999996</v>
      </c>
      <c r="AE218" s="29">
        <f>'Totale Verbräuche Odyssee'!AC80*1000</f>
        <v>5814.3</v>
      </c>
      <c r="AF218" s="29">
        <f>'Totale Verbräuche Odyssee'!AD80*1000</f>
        <v>6493.2</v>
      </c>
      <c r="AG218" s="29">
        <f>'Totale Verbräuche Odyssee'!AE80*1000</f>
        <v>8520.9</v>
      </c>
      <c r="AH218" t="e">
        <f>'Totale Verbräuche Odyssee'!AF80*1000</f>
        <v>#VALUE!</v>
      </c>
      <c r="BC218" s="31">
        <f t="shared" si="206"/>
        <v>3.3996109857629714E-2</v>
      </c>
      <c r="BD218" s="31">
        <f t="shared" si="207"/>
        <v>4.8384809357884459E-2</v>
      </c>
      <c r="BE218" s="31">
        <f t="shared" si="208"/>
        <v>5.4368991025337085E-2</v>
      </c>
      <c r="BF218" s="31">
        <f t="shared" si="209"/>
        <v>5.3683121235268881E-2</v>
      </c>
      <c r="BG218" s="31">
        <f t="shared" si="210"/>
        <v>2.7842742502097173E-2</v>
      </c>
      <c r="BH218" s="31">
        <f t="shared" si="211"/>
        <v>2.5117971470977826E-2</v>
      </c>
      <c r="BI218" s="31">
        <f t="shared" si="212"/>
        <v>2.0820652563415917E-2</v>
      </c>
      <c r="BJ218" s="31">
        <f t="shared" si="213"/>
        <v>3.3014493043611322E-2</v>
      </c>
      <c r="BK218" s="31">
        <f t="shared" si="214"/>
        <v>3.6007663179823769E-2</v>
      </c>
      <c r="BL218" s="31">
        <f t="shared" si="215"/>
        <v>4.0418371351150631E-2</v>
      </c>
      <c r="BM218" s="31">
        <f t="shared" si="216"/>
        <v>5.2567034953213236E-2</v>
      </c>
    </row>
    <row r="219" spans="1:65" x14ac:dyDescent="0.25">
      <c r="A219" t="s">
        <v>209</v>
      </c>
      <c r="B219" t="s">
        <v>183</v>
      </c>
      <c r="C219" t="s">
        <v>2</v>
      </c>
      <c r="D219" t="s">
        <v>184</v>
      </c>
      <c r="E219" s="29">
        <f>E220-SUM(E212:E218)</f>
        <v>26.423000000002503</v>
      </c>
      <c r="F219" s="29">
        <f t="shared" ref="F219" si="217">F220-SUM(F212:F218)</f>
        <v>29.152999999998428</v>
      </c>
      <c r="G219" s="29">
        <f t="shared" ref="G219" si="218">G220-SUM(G212:G218)</f>
        <v>38.177999999999884</v>
      </c>
      <c r="H219" s="29">
        <f t="shared" ref="H219" si="219">H220-SUM(H212:H218)</f>
        <v>39.468000000008033</v>
      </c>
      <c r="I219" s="29">
        <f t="shared" ref="I219" si="220">I220-SUM(I212:I218)</f>
        <v>41.538000000000466</v>
      </c>
      <c r="J219" s="29">
        <f t="shared" ref="J219" si="221">J220-SUM(J212:J218)</f>
        <v>3436.3519999999844</v>
      </c>
      <c r="K219" s="29">
        <f t="shared" ref="K219" si="222">K220-SUM(K212:K218)</f>
        <v>3598.2599999999948</v>
      </c>
      <c r="L219" s="29">
        <f t="shared" ref="L219" si="223">L220-SUM(L212:L218)</f>
        <v>3914.7039999999979</v>
      </c>
      <c r="M219" s="29">
        <f t="shared" ref="M219" si="224">M220-SUM(M212:M218)</f>
        <v>4059.9370000000054</v>
      </c>
      <c r="N219" s="29">
        <f t="shared" ref="N219" si="225">N220-SUM(N212:N218)</f>
        <v>4098.189000000013</v>
      </c>
      <c r="O219" s="29">
        <f t="shared" ref="O219" si="226">O220-SUM(O212:O218)</f>
        <v>5451.9300000000076</v>
      </c>
      <c r="P219" s="29">
        <f t="shared" ref="P219" si="227">P220-SUM(P212:P218)</f>
        <v>5432.2500000000146</v>
      </c>
      <c r="Q219" s="29">
        <f t="shared" ref="Q219" si="228">Q220-SUM(Q212:Q218)</f>
        <v>5483.708999999988</v>
      </c>
      <c r="R219" s="29">
        <f t="shared" ref="R219" si="229">R220-SUM(R212:R218)</f>
        <v>5188.5620000000199</v>
      </c>
      <c r="S219" s="29">
        <f t="shared" ref="S219" si="230">S220-SUM(S212:S218)</f>
        <v>5715.4429999999847</v>
      </c>
      <c r="T219" s="29">
        <f t="shared" ref="T219" si="231">T220-SUM(T212:T218)</f>
        <v>6209.9280000000144</v>
      </c>
      <c r="U219" s="29">
        <f t="shared" ref="U219" si="232">U220-SUM(U212:U218)</f>
        <v>7462.6790000000037</v>
      </c>
      <c r="V219" s="29">
        <f t="shared" ref="V219" si="233">V220-SUM(V212:V218)</f>
        <v>7730.4340000000229</v>
      </c>
      <c r="W219" s="29">
        <f t="shared" ref="W219" si="234">W220-SUM(W212:W218)</f>
        <v>5450.7930000000342</v>
      </c>
      <c r="X219" s="29">
        <f t="shared" ref="X219" si="235">X220-SUM(X212:X218)</f>
        <v>5350.6230000000214</v>
      </c>
      <c r="Y219" s="29">
        <f t="shared" ref="Y219" si="236">Y220-SUM(Y212:Y218)</f>
        <v>9377.2620000000024</v>
      </c>
      <c r="Z219" s="29">
        <f t="shared" ref="Z219" si="237">Z220-SUM(Z212:Z218)</f>
        <v>7464.8989999999758</v>
      </c>
      <c r="AA219" s="29">
        <f t="shared" ref="AA219" si="238">AA220-SUM(AA212:AA218)</f>
        <v>9507.1229999999632</v>
      </c>
      <c r="AB219" s="29">
        <f t="shared" ref="AB219" si="239">AB220-SUM(AB212:AB218)</f>
        <v>9640.5909999999858</v>
      </c>
      <c r="AC219" s="29">
        <f t="shared" ref="AC219" si="240">AC220-SUM(AC212:AC218)</f>
        <v>10417.093000000008</v>
      </c>
      <c r="AD219" s="29">
        <f t="shared" ref="AD219" si="241">AD220-SUM(AD212:AD218)</f>
        <v>12478.945000000007</v>
      </c>
      <c r="AE219" s="29">
        <f t="shared" ref="AE219" si="242">AE220-SUM(AE212:AE218)</f>
        <v>13858.614000000031</v>
      </c>
      <c r="AF219" s="29">
        <f t="shared" ref="AF219" si="243">AF220-SUM(AF212:AF218)</f>
        <v>14341.015999999974</v>
      </c>
      <c r="AG219" s="29">
        <f t="shared" ref="AG219" si="244">AG220-SUM(AG212:AG218)</f>
        <v>14858.900000000023</v>
      </c>
      <c r="AH219" s="29" t="e">
        <f t="shared" ref="AH219" si="245">AH220-SUM(AH212:AH218)</f>
        <v>#VALUE!</v>
      </c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C219" s="31">
        <f t="shared" si="206"/>
        <v>3.9091567546189102E-2</v>
      </c>
      <c r="BD219" s="31">
        <f t="shared" si="207"/>
        <v>3.9076386192252732E-2</v>
      </c>
      <c r="BE219" s="31">
        <f t="shared" si="208"/>
        <v>6.6995042512514397E-2</v>
      </c>
      <c r="BF219" s="31">
        <f t="shared" si="209"/>
        <v>5.0789470232191346E-2</v>
      </c>
      <c r="BG219" s="31">
        <f t="shared" si="210"/>
        <v>6.369210241211852E-2</v>
      </c>
      <c r="BH219" s="31">
        <f t="shared" si="211"/>
        <v>6.6125638913535012E-2</v>
      </c>
      <c r="BI219" s="31">
        <f t="shared" si="212"/>
        <v>7.6321582825600726E-2</v>
      </c>
      <c r="BJ219" s="31">
        <f t="shared" si="213"/>
        <v>8.1866712283226395E-2</v>
      </c>
      <c r="BK219" s="31">
        <f t="shared" si="214"/>
        <v>8.5825689257725143E-2</v>
      </c>
      <c r="BL219" s="31">
        <f t="shared" si="215"/>
        <v>8.9268852066899496E-2</v>
      </c>
      <c r="BM219" s="31">
        <f t="shared" si="216"/>
        <v>9.1667349184511193E-2</v>
      </c>
    </row>
    <row r="220" spans="1:65" x14ac:dyDescent="0.25">
      <c r="A220" t="s">
        <v>209</v>
      </c>
      <c r="B220" t="s">
        <v>185</v>
      </c>
      <c r="C220" t="s">
        <v>2</v>
      </c>
      <c r="D220" t="s">
        <v>186</v>
      </c>
      <c r="E220" s="29">
        <f>'Energieverbrauch_GHD+A(Landw+F)'!C53</f>
        <v>59336.517</v>
      </c>
      <c r="F220" s="29">
        <f>'Energieverbrauch_GHD+A(Landw+F)'!D53</f>
        <v>64440.36</v>
      </c>
      <c r="G220" s="29">
        <f>'Energieverbrauch_GHD+A(Landw+F)'!E53</f>
        <v>68436.706999999995</v>
      </c>
      <c r="H220" s="29">
        <f>'Energieverbrauch_GHD+A(Landw+F)'!F53</f>
        <v>67603.752000000008</v>
      </c>
      <c r="I220" s="29">
        <f>'Energieverbrauch_GHD+A(Landw+F)'!G53</f>
        <v>72786.099000000002</v>
      </c>
      <c r="J220" s="29">
        <f>'Energieverbrauch_GHD+A(Landw+F)'!H53</f>
        <v>75840.115999999995</v>
      </c>
      <c r="K220" s="29">
        <f>'Energieverbrauch_GHD+A(Landw+F)'!I53</f>
        <v>79727.364000000001</v>
      </c>
      <c r="L220" s="29">
        <f>'Energieverbrauch_GHD+A(Landw+F)'!J53</f>
        <v>85310.574000000008</v>
      </c>
      <c r="M220" s="29">
        <f>'Energieverbrauch_GHD+A(Landw+F)'!K53</f>
        <v>85711.364000000001</v>
      </c>
      <c r="N220" s="29">
        <f>'Energieverbrauch_GHD+A(Landw+F)'!L53</f>
        <v>94083.272000000012</v>
      </c>
      <c r="O220" s="29">
        <f>'Energieverbrauch_GHD+A(Landw+F)'!M53</f>
        <v>107699.751</v>
      </c>
      <c r="P220" s="29">
        <f>'Energieverbrauch_GHD+A(Landw+F)'!N53</f>
        <v>109283.985</v>
      </c>
      <c r="Q220" s="29">
        <f>'Energieverbrauch_GHD+A(Landw+F)'!O53</f>
        <v>110805.81299999999</v>
      </c>
      <c r="R220" s="29">
        <f>'Energieverbrauch_GHD+A(Landw+F)'!P53</f>
        <v>116200.74400000001</v>
      </c>
      <c r="S220" s="29">
        <f>'Energieverbrauch_GHD+A(Landw+F)'!Q53</f>
        <v>127986.34699999999</v>
      </c>
      <c r="T220" s="29">
        <f>'Energieverbrauch_GHD+A(Landw+F)'!R53</f>
        <v>132963.26300000001</v>
      </c>
      <c r="U220" s="29">
        <f>'Energieverbrauch_GHD+A(Landw+F)'!S53</f>
        <v>136581.679</v>
      </c>
      <c r="V220" s="29">
        <f>'Energieverbrauch_GHD+A(Landw+F)'!T53</f>
        <v>136885.02900000001</v>
      </c>
      <c r="W220" s="29">
        <f>'Energieverbrauch_GHD+A(Landw+F)'!U53</f>
        <v>139436.54200000002</v>
      </c>
      <c r="X220" s="29">
        <f>'Energieverbrauch_GHD+A(Landw+F)'!V53</f>
        <v>136927.27300000002</v>
      </c>
      <c r="Y220" s="29">
        <f>'Energieverbrauch_GHD+A(Landw+F)'!W53</f>
        <v>139969.49100000001</v>
      </c>
      <c r="Z220" s="29">
        <f>'Energieverbrauch_GHD+A(Landw+F)'!X53</f>
        <v>146977.296</v>
      </c>
      <c r="AA220" s="29">
        <f>'Energieverbrauch_GHD+A(Landw+F)'!Y53</f>
        <v>149266.90499999997</v>
      </c>
      <c r="AB220" s="29">
        <f>'Energieverbrauch_GHD+A(Landw+F)'!Z53</f>
        <v>145792.02799999999</v>
      </c>
      <c r="AC220" s="29">
        <f>'Energieverbrauch_GHD+A(Landw+F)'!AA53</f>
        <v>136489.478</v>
      </c>
      <c r="AD220" s="29">
        <f>'Energieverbrauch_GHD+A(Landw+F)'!AB53</f>
        <v>152430.02499999999</v>
      </c>
      <c r="AE220" s="29">
        <f>'Energieverbrauch_GHD+A(Landw+F)'!AC53</f>
        <v>161473.96100000001</v>
      </c>
      <c r="AF220" s="29">
        <f>'Energieverbrauch_GHD+A(Landw+F)'!AD53</f>
        <v>160649.71900000001</v>
      </c>
      <c r="AG220" s="29">
        <f>'Energieverbrauch_GHD+A(Landw+F)'!AE53</f>
        <v>162095.88400000002</v>
      </c>
      <c r="AH220" s="29" t="e">
        <f>'Energieverbrauch_GHD+A(Landw+F)'!AF53</f>
        <v>#VALUE!</v>
      </c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65" x14ac:dyDescent="0.25">
      <c r="A221" t="s">
        <v>210</v>
      </c>
      <c r="B221" t="s">
        <v>168</v>
      </c>
      <c r="C221" t="s">
        <v>2</v>
      </c>
      <c r="D221" t="s">
        <v>169</v>
      </c>
      <c r="E221" s="29">
        <f>Fischerei!C155+Landwirtschaft!C155</f>
        <v>10195.459999999999</v>
      </c>
      <c r="F221" s="29">
        <f>Fischerei!D155+Landwirtschaft!D155</f>
        <v>10275.861999999999</v>
      </c>
      <c r="G221" s="29">
        <f>Fischerei!E155+Landwirtschaft!E155</f>
        <v>9932.0839999999989</v>
      </c>
      <c r="H221" s="29">
        <f>Fischerei!F155+Landwirtschaft!F155</f>
        <v>9625.5149999999994</v>
      </c>
      <c r="I221" s="29">
        <f>Fischerei!G155+Landwirtschaft!G155</f>
        <v>9514.887999999999</v>
      </c>
      <c r="J221" s="29">
        <f>Fischerei!H155+Landwirtschaft!H155</f>
        <v>9761.9590000000007</v>
      </c>
      <c r="K221" s="29">
        <f>Fischerei!I155+Landwirtschaft!I155</f>
        <v>10211.806</v>
      </c>
      <c r="L221" s="29">
        <f>Fischerei!J155+Landwirtschaft!J155</f>
        <v>10303.307000000001</v>
      </c>
      <c r="M221" s="29">
        <f>Fischerei!K155+Landwirtschaft!K155</f>
        <v>11337.472</v>
      </c>
      <c r="N221" s="29">
        <f>Fischerei!L155+Landwirtschaft!L155</f>
        <v>8913.7219999999998</v>
      </c>
      <c r="O221" s="29">
        <f>Fischerei!M155+Landwirtschaft!M155</f>
        <v>8896.2780000000002</v>
      </c>
      <c r="P221" s="29">
        <f>Fischerei!N155+Landwirtschaft!N155</f>
        <v>8810.3060000000005</v>
      </c>
      <c r="Q221" s="29">
        <f>Fischerei!O155+Landwirtschaft!O155</f>
        <v>9286.6110000000008</v>
      </c>
      <c r="R221" s="29">
        <f>Fischerei!P155+Landwirtschaft!P155</f>
        <v>9430.9169999999995</v>
      </c>
      <c r="S221" s="29">
        <f>Fischerei!Q155+Landwirtschaft!Q155</f>
        <v>9240.1110000000008</v>
      </c>
      <c r="T221" s="29">
        <f>Fischerei!R155+Landwirtschaft!R155</f>
        <v>8893.4459999999999</v>
      </c>
      <c r="U221" s="29">
        <f>Fischerei!S155+Landwirtschaft!S155</f>
        <v>8549.009</v>
      </c>
      <c r="V221" s="29">
        <f>Fischerei!T155+Landwirtschaft!T155</f>
        <v>9271.4179999999997</v>
      </c>
      <c r="W221" s="29">
        <f>Fischerei!U155+Landwirtschaft!U155</f>
        <v>8531.1490000000013</v>
      </c>
      <c r="X221" s="29">
        <f>Fischerei!V155+Landwirtschaft!V155</f>
        <v>8246.4120000000003</v>
      </c>
      <c r="Y221" s="29">
        <f>Fischerei!W155+Landwirtschaft!W155</f>
        <v>8065.0290000000005</v>
      </c>
      <c r="Z221" s="29">
        <f>Fischerei!X155+Landwirtschaft!X155</f>
        <v>7860.0930000000008</v>
      </c>
      <c r="AA221" s="29">
        <f>Fischerei!Y155+Landwirtschaft!Y155</f>
        <v>7602.5310000000009</v>
      </c>
      <c r="AB221" s="29">
        <f>Fischerei!Z155+Landwirtschaft!Z155</f>
        <v>8349.2219999999998</v>
      </c>
      <c r="AC221" s="29">
        <f>Fischerei!AA155+Landwirtschaft!AA155</f>
        <v>8042.4520000000002</v>
      </c>
      <c r="AD221" s="29">
        <f>Fischerei!AB155+Landwirtschaft!AB155</f>
        <v>7680.1350000000002</v>
      </c>
      <c r="AE221" s="29">
        <f>Fischerei!AC155+Landwirtschaft!AC155</f>
        <v>7909.7939999999999</v>
      </c>
      <c r="AF221" s="29">
        <f>Fischerei!AD155+Landwirtschaft!AD155</f>
        <v>7783.6879999999992</v>
      </c>
      <c r="AG221" s="29">
        <f>Fischerei!AE155+Landwirtschaft!AE155</f>
        <v>7450.6729999999998</v>
      </c>
      <c r="AH221">
        <f>Fischerei!AF155+Landwirtschaft!AF155</f>
        <v>7711.45</v>
      </c>
      <c r="BC221" s="31">
        <f>W221/$W$229</f>
        <v>0.14965358282856611</v>
      </c>
      <c r="BD221" s="31">
        <f>X221/$X$229</f>
        <v>0.1494044701265414</v>
      </c>
      <c r="BE221" s="31">
        <f>Y221/$Y$229</f>
        <v>0.13794080887960022</v>
      </c>
      <c r="BF221" s="31">
        <f>Z221/$Z$229</f>
        <v>0.1487696103849499</v>
      </c>
      <c r="BG221" s="31">
        <f>AA221/$AA$229</f>
        <v>0.1390192756274064</v>
      </c>
      <c r="BH221" s="31">
        <f>AB221/$AB$229</f>
        <v>0.15342777083112971</v>
      </c>
      <c r="BI221" s="31">
        <f>AC221/$AC$229</f>
        <v>0.14857865128279887</v>
      </c>
      <c r="BJ221" s="31">
        <f>AD221/$AD$229</f>
        <v>0.14095944932222457</v>
      </c>
      <c r="BK221" s="31">
        <f>AE221/$AE$229</f>
        <v>0.13881933798475055</v>
      </c>
      <c r="BL221" s="31">
        <f>AF221/$AF$229</f>
        <v>0.14353617722279816</v>
      </c>
      <c r="BM221" s="31">
        <f>AG221/$AG$229</f>
        <v>0.13448468175531528</v>
      </c>
    </row>
    <row r="222" spans="1:65" x14ac:dyDescent="0.25">
      <c r="A222" t="s">
        <v>210</v>
      </c>
      <c r="B222" t="s">
        <v>170</v>
      </c>
      <c r="C222" t="s">
        <v>171</v>
      </c>
      <c r="D222" t="s">
        <v>172</v>
      </c>
      <c r="E222" s="29">
        <f>'Totale Verbräuche Odyssee'!C219*1000</f>
        <v>6134.8</v>
      </c>
      <c r="F222" s="29">
        <f>'Totale Verbräuche Odyssee'!D219*1000</f>
        <v>5999.7999999999993</v>
      </c>
      <c r="G222" s="29">
        <f>'Totale Verbräuche Odyssee'!E219*1000</f>
        <v>6057.5999999999995</v>
      </c>
      <c r="H222" s="29">
        <f>'Totale Verbräuche Odyssee'!F219*1000</f>
        <v>6300.3</v>
      </c>
      <c r="I222" s="29">
        <f>'Totale Verbräuche Odyssee'!G219*1000</f>
        <v>6311.4</v>
      </c>
      <c r="J222" s="29">
        <f>'Totale Verbräuche Odyssee'!H219*1000</f>
        <v>6282.8</v>
      </c>
      <c r="K222" s="29">
        <f>'Totale Verbräuche Odyssee'!I219*1000</f>
        <v>6887.4000000000005</v>
      </c>
      <c r="L222" s="29">
        <f>'Totale Verbräuche Odyssee'!J219*1000</f>
        <v>6754.9000000000005</v>
      </c>
      <c r="M222" s="29">
        <f>'Totale Verbräuche Odyssee'!K219*1000</f>
        <v>6707.9000000000005</v>
      </c>
      <c r="N222" s="29">
        <f>'Totale Verbräuche Odyssee'!L219*1000</f>
        <v>6910.7000000000007</v>
      </c>
      <c r="O222" s="29">
        <f>'Totale Verbräuche Odyssee'!M219*1000</f>
        <v>7235.2</v>
      </c>
      <c r="P222" s="29">
        <f>'Totale Verbräuche Odyssee'!N219*1000</f>
        <v>7328.5</v>
      </c>
      <c r="Q222" s="29">
        <f>'Totale Verbräuche Odyssee'!O219*1000</f>
        <v>7201.6</v>
      </c>
      <c r="R222" s="29">
        <f>'Totale Verbräuche Odyssee'!P219*1000</f>
        <v>7484.4</v>
      </c>
      <c r="S222" s="29">
        <f>'Totale Verbräuche Odyssee'!Q219*1000</f>
        <v>7608.4</v>
      </c>
      <c r="T222" s="29">
        <f>'Totale Verbräuche Odyssee'!R219*1000</f>
        <v>7054</v>
      </c>
      <c r="U222" s="29">
        <f>'Totale Verbräuche Odyssee'!S219*1000</f>
        <v>7022.1</v>
      </c>
      <c r="V222" s="29">
        <f>'Totale Verbräuche Odyssee'!T219*1000</f>
        <v>6934.9</v>
      </c>
      <c r="W222" s="29">
        <f>'Totale Verbräuche Odyssee'!U219*1000</f>
        <v>6661.9000000000005</v>
      </c>
      <c r="X222" s="29">
        <f>'Totale Verbräuche Odyssee'!V219*1000</f>
        <v>6042.2</v>
      </c>
      <c r="Y222" s="29">
        <f>'Totale Verbräuche Odyssee'!W219*1000</f>
        <v>6116</v>
      </c>
      <c r="Z222" s="29">
        <f>'Totale Verbräuche Odyssee'!X219*1000</f>
        <v>6917.6</v>
      </c>
      <c r="AA222" s="29">
        <f>'Totale Verbräuche Odyssee'!Y219*1000</f>
        <v>7169.7</v>
      </c>
      <c r="AB222" s="29">
        <f>'Totale Verbräuche Odyssee'!Z219*1000</f>
        <v>7105.1</v>
      </c>
      <c r="AC222" s="29">
        <f>'Totale Verbräuche Odyssee'!AA219*1000</f>
        <v>7032.3</v>
      </c>
      <c r="AD222" s="29">
        <f>'Totale Verbräuche Odyssee'!AB219*1000</f>
        <v>7316</v>
      </c>
      <c r="AE222" s="29">
        <f>'Totale Verbräuche Odyssee'!AC219*1000</f>
        <v>7402.9</v>
      </c>
      <c r="AF222" s="29">
        <f>'Totale Verbräuche Odyssee'!AD219*1000</f>
        <v>6958</v>
      </c>
      <c r="AG222" s="29">
        <f>'Totale Verbräuche Odyssee'!AE219*1000</f>
        <v>7093.9</v>
      </c>
      <c r="AH222" t="e">
        <f>'Totale Verbräuche Odyssee'!AF219*1000</f>
        <v>#VALUE!</v>
      </c>
      <c r="BC222" s="31">
        <f t="shared" ref="BC222:BC228" si="246">W222/$W$229</f>
        <v>0.1168631802639509</v>
      </c>
      <c r="BD222" s="31">
        <f t="shared" ref="BD222:BD228" si="247">X222/$X$229</f>
        <v>0.10946963229566851</v>
      </c>
      <c r="BE222" s="31">
        <f t="shared" ref="BE222:BE228" si="248">Y222/$Y$229</f>
        <v>0.10460544991315406</v>
      </c>
      <c r="BF222" s="31">
        <f t="shared" ref="BF222:BF228" si="249">Z222/$Z$229</f>
        <v>0.13093084990202142</v>
      </c>
      <c r="BG222" s="31">
        <f t="shared" ref="BG222:BG228" si="250">AA222/$AA$229</f>
        <v>0.13110456247607744</v>
      </c>
      <c r="BH222" s="31">
        <f t="shared" ref="BH222:BH228" si="251">AB222/$AB$229</f>
        <v>0.1305654172966367</v>
      </c>
      <c r="BI222" s="31">
        <f t="shared" ref="BI222:BI228" si="252">AC222/$AC$229</f>
        <v>0.12991680266366856</v>
      </c>
      <c r="BJ222" s="31">
        <f t="shared" ref="BJ222:BJ228" si="253">AD222/$AD$229</f>
        <v>0.13427619843158939</v>
      </c>
      <c r="BK222" s="31">
        <f t="shared" ref="BK222:BK228" si="254">AE222/$AE$229</f>
        <v>0.12992319106759415</v>
      </c>
      <c r="BL222" s="31">
        <f t="shared" ref="BL222:BL228" si="255">AF222/$AF$229</f>
        <v>0.1283099632354521</v>
      </c>
      <c r="BM222" s="31">
        <f t="shared" ref="BM222:BM228" si="256">AG222/$AG$229</f>
        <v>0.12804492747219359</v>
      </c>
    </row>
    <row r="223" spans="1:65" x14ac:dyDescent="0.25">
      <c r="A223" t="s">
        <v>210</v>
      </c>
      <c r="B223" t="s">
        <v>173</v>
      </c>
      <c r="C223" t="s">
        <v>171</v>
      </c>
      <c r="D223" t="s">
        <v>174</v>
      </c>
      <c r="E223" s="29" t="e">
        <f>'Totale Verbräuche Odyssee'!C220*1000</f>
        <v>#VALUE!</v>
      </c>
      <c r="F223" s="29" t="e">
        <f>'Totale Verbräuche Odyssee'!D220*1000</f>
        <v>#VALUE!</v>
      </c>
      <c r="G223" s="29" t="e">
        <f>'Totale Verbräuche Odyssee'!E220*1000</f>
        <v>#VALUE!</v>
      </c>
      <c r="H223" s="29">
        <f>'Totale Verbräuche Odyssee'!F220*1000</f>
        <v>12214.6</v>
      </c>
      <c r="I223" s="29">
        <f>'Totale Verbräuche Odyssee'!G220*1000</f>
        <v>12630.5</v>
      </c>
      <c r="J223" s="29">
        <f>'Totale Verbräuche Odyssee'!H220*1000</f>
        <v>13123.4</v>
      </c>
      <c r="K223" s="29">
        <f>'Totale Verbräuche Odyssee'!I220*1000</f>
        <v>13877.3</v>
      </c>
      <c r="L223" s="29">
        <f>'Totale Verbräuche Odyssee'!J220*1000</f>
        <v>12348.3</v>
      </c>
      <c r="M223" s="29">
        <f>'Totale Verbräuche Odyssee'!K220*1000</f>
        <v>13459.5</v>
      </c>
      <c r="N223" s="29">
        <f>'Totale Verbräuche Odyssee'!L220*1000</f>
        <v>12559.4</v>
      </c>
      <c r="O223" s="29">
        <f>'Totale Verbräuche Odyssee'!M220*1000</f>
        <v>6823.5999999999995</v>
      </c>
      <c r="P223" s="29">
        <f>'Totale Verbräuche Odyssee'!N220*1000</f>
        <v>7722.8</v>
      </c>
      <c r="Q223" s="29">
        <f>'Totale Verbräuche Odyssee'!O220*1000</f>
        <v>6918.9</v>
      </c>
      <c r="R223" s="29">
        <f>'Totale Verbräuche Odyssee'!P220*1000</f>
        <v>6920.6</v>
      </c>
      <c r="S223" s="29">
        <f>'Totale Verbräuche Odyssee'!Q220*1000</f>
        <v>6887.2</v>
      </c>
      <c r="T223" s="29">
        <f>'Totale Verbräuche Odyssee'!R220*1000</f>
        <v>6889.9</v>
      </c>
      <c r="U223" s="29">
        <f>'Totale Verbräuche Odyssee'!S220*1000</f>
        <v>6688.7999999999993</v>
      </c>
      <c r="V223" s="29">
        <f>'Totale Verbräuche Odyssee'!T220*1000</f>
        <v>6171.8</v>
      </c>
      <c r="W223" s="29">
        <f>'Totale Verbräuche Odyssee'!U220*1000</f>
        <v>5939.7</v>
      </c>
      <c r="X223" s="29">
        <f>'Totale Verbräuche Odyssee'!V220*1000</f>
        <v>6136.9</v>
      </c>
      <c r="Y223" s="29">
        <f>'Totale Verbräuche Odyssee'!W220*1000</f>
        <v>6488.4000000000005</v>
      </c>
      <c r="Z223" s="29">
        <f>'Totale Verbräuche Odyssee'!X220*1000</f>
        <v>5821.4</v>
      </c>
      <c r="AA223" s="29">
        <f>'Totale Verbräuche Odyssee'!Y220*1000</f>
        <v>5883.8</v>
      </c>
      <c r="AB223" s="29">
        <f>'Totale Verbräuche Odyssee'!Z220*1000</f>
        <v>6409.7</v>
      </c>
      <c r="AC223" s="29">
        <f>'Totale Verbräuche Odyssee'!AA220*1000</f>
        <v>6225.7999999999993</v>
      </c>
      <c r="AD223" s="29">
        <f>'Totale Verbräuche Odyssee'!AB220*1000</f>
        <v>6223.7</v>
      </c>
      <c r="AE223" s="29">
        <f>'Totale Verbräuche Odyssee'!AC220*1000</f>
        <v>6705.5</v>
      </c>
      <c r="AF223" s="29">
        <f>'Totale Verbräuche Odyssee'!AD220*1000</f>
        <v>7068.4</v>
      </c>
      <c r="AG223" s="29">
        <f>'Totale Verbräuche Odyssee'!AE220*1000</f>
        <v>6957.4</v>
      </c>
      <c r="AH223" t="e">
        <f>'Totale Verbräuche Odyssee'!AF220*1000</f>
        <v>#VALUE!</v>
      </c>
      <c r="BC223" s="31">
        <f t="shared" si="246"/>
        <v>0.10419433372067866</v>
      </c>
      <c r="BD223" s="31">
        <f t="shared" si="247"/>
        <v>0.11118536070227535</v>
      </c>
      <c r="BE223" s="31">
        <f t="shared" si="248"/>
        <v>0.11097482034279084</v>
      </c>
      <c r="BF223" s="31">
        <f t="shared" si="249"/>
        <v>0.11018284515144378</v>
      </c>
      <c r="BG223" s="31">
        <f t="shared" si="250"/>
        <v>0.10759069761590366</v>
      </c>
      <c r="BH223" s="31">
        <f t="shared" si="251"/>
        <v>0.11778654139227487</v>
      </c>
      <c r="BI223" s="31">
        <f t="shared" si="252"/>
        <v>0.11501728168927203</v>
      </c>
      <c r="BJ223" s="31">
        <f t="shared" si="253"/>
        <v>0.11422837290577952</v>
      </c>
      <c r="BK223" s="31">
        <f t="shared" si="254"/>
        <v>0.11768360476350519</v>
      </c>
      <c r="BL223" s="31">
        <f t="shared" si="255"/>
        <v>0.13034580973461765</v>
      </c>
      <c r="BM223" s="31">
        <f t="shared" si="256"/>
        <v>0.12558110184736743</v>
      </c>
    </row>
    <row r="224" spans="1:65" x14ac:dyDescent="0.25">
      <c r="A224" t="s">
        <v>210</v>
      </c>
      <c r="B224" t="s">
        <v>175</v>
      </c>
      <c r="C224" t="s">
        <v>171</v>
      </c>
      <c r="D224" t="s">
        <v>176</v>
      </c>
      <c r="E224" s="29" t="e">
        <f>'Totale Verbräuche Odyssee'!C221*1000</f>
        <v>#VALUE!</v>
      </c>
      <c r="F224" s="29" t="e">
        <f>'Totale Verbräuche Odyssee'!D221*1000</f>
        <v>#VALUE!</v>
      </c>
      <c r="G224" s="29" t="e">
        <f>'Totale Verbräuche Odyssee'!E221*1000</f>
        <v>#VALUE!</v>
      </c>
      <c r="H224" s="29">
        <f>'Totale Verbräuche Odyssee'!F221*1000</f>
        <v>1645.7</v>
      </c>
      <c r="I224" s="29">
        <f>'Totale Verbräuche Odyssee'!G221*1000</f>
        <v>1839</v>
      </c>
      <c r="J224" s="29">
        <f>'Totale Verbräuche Odyssee'!H221*1000</f>
        <v>1656.3000000000002</v>
      </c>
      <c r="K224" s="29">
        <f>'Totale Verbräuche Odyssee'!I221*1000</f>
        <v>1782.8999999999999</v>
      </c>
      <c r="L224" s="29">
        <f>'Totale Verbräuche Odyssee'!J221*1000</f>
        <v>1797.7</v>
      </c>
      <c r="M224" s="29">
        <f>'Totale Verbräuche Odyssee'!K221*1000</f>
        <v>1980.2</v>
      </c>
      <c r="N224" s="29">
        <f>'Totale Verbräuche Odyssee'!L221*1000</f>
        <v>1951.6</v>
      </c>
      <c r="O224" s="29">
        <f>'Totale Verbräuche Odyssee'!M221*1000</f>
        <v>2044.7000000000003</v>
      </c>
      <c r="P224" s="29">
        <f>'Totale Verbräuche Odyssee'!N221*1000</f>
        <v>2072</v>
      </c>
      <c r="Q224" s="29">
        <f>'Totale Verbräuche Odyssee'!O221*1000</f>
        <v>2144.8999999999996</v>
      </c>
      <c r="R224" s="29">
        <f>'Totale Verbräuche Odyssee'!P221*1000</f>
        <v>2107.6999999999998</v>
      </c>
      <c r="S224" s="29">
        <f>'Totale Verbräuche Odyssee'!Q221*1000</f>
        <v>2170.7000000000003</v>
      </c>
      <c r="T224" s="29">
        <f>'Totale Verbräuche Odyssee'!R221*1000</f>
        <v>2004.7</v>
      </c>
      <c r="U224" s="29">
        <f>'Totale Verbräuche Odyssee'!S221*1000</f>
        <v>1967.2</v>
      </c>
      <c r="V224" s="29">
        <f>'Totale Verbräuche Odyssee'!T221*1000</f>
        <v>2034.1</v>
      </c>
      <c r="W224" s="29">
        <f>'Totale Verbräuche Odyssee'!U221*1000</f>
        <v>2112.5</v>
      </c>
      <c r="X224" s="29">
        <f>'Totale Verbräuche Odyssee'!V221*1000</f>
        <v>2310.9</v>
      </c>
      <c r="Y224" s="29">
        <f>'Totale Verbräuche Odyssee'!W221*1000</f>
        <v>2337.8000000000002</v>
      </c>
      <c r="Z224" s="29">
        <f>'Totale Verbräuche Odyssee'!X221*1000</f>
        <v>2322.6</v>
      </c>
      <c r="AA224" s="29">
        <f>'Totale Verbräuche Odyssee'!Y221*1000</f>
        <v>2445.1999999999998</v>
      </c>
      <c r="AB224" s="29">
        <f>'Totale Verbräuche Odyssee'!Z221*1000</f>
        <v>2476.5</v>
      </c>
      <c r="AC224" s="29">
        <f>'Totale Verbräuche Odyssee'!AA221*1000</f>
        <v>2355.9</v>
      </c>
      <c r="AD224" s="29">
        <f>'Totale Verbräuche Odyssee'!AB221*1000</f>
        <v>2565.1000000000004</v>
      </c>
      <c r="AE224" s="29">
        <f>'Totale Verbräuche Odyssee'!AC221*1000</f>
        <v>2808.6000000000004</v>
      </c>
      <c r="AF224" s="29">
        <f>'Totale Verbräuche Odyssee'!AD221*1000</f>
        <v>2790.6</v>
      </c>
      <c r="AG224" s="29">
        <f>'Totale Verbräuche Odyssee'!AE221*1000</f>
        <v>2811.4</v>
      </c>
      <c r="AH224" t="e">
        <f>'Totale Verbräuche Odyssee'!AF221*1000</f>
        <v>#VALUE!</v>
      </c>
      <c r="BC224" s="31">
        <f t="shared" si="246"/>
        <v>3.7057516370344233E-2</v>
      </c>
      <c r="BD224" s="31">
        <f t="shared" si="247"/>
        <v>4.1867758973893679E-2</v>
      </c>
      <c r="BE224" s="31">
        <f t="shared" si="248"/>
        <v>3.9984731982827267E-2</v>
      </c>
      <c r="BF224" s="31">
        <f t="shared" si="249"/>
        <v>4.3960331904480593E-2</v>
      </c>
      <c r="BG224" s="31">
        <f t="shared" si="250"/>
        <v>4.4712732215644244E-2</v>
      </c>
      <c r="BH224" s="31">
        <f t="shared" si="251"/>
        <v>4.5508895854403285E-2</v>
      </c>
      <c r="BI224" s="31">
        <f t="shared" si="252"/>
        <v>4.3523597598984227E-2</v>
      </c>
      <c r="BJ224" s="31">
        <f t="shared" si="253"/>
        <v>4.7079261426581469E-2</v>
      </c>
      <c r="BK224" s="31">
        <f t="shared" si="254"/>
        <v>4.9291801109355118E-2</v>
      </c>
      <c r="BL224" s="31">
        <f t="shared" si="255"/>
        <v>5.1460446019668385E-2</v>
      </c>
      <c r="BM224" s="31">
        <f t="shared" si="256"/>
        <v>5.0745782869130535E-2</v>
      </c>
    </row>
    <row r="225" spans="1:65" x14ac:dyDescent="0.25">
      <c r="A225" t="s">
        <v>210</v>
      </c>
      <c r="B225" t="s">
        <v>177</v>
      </c>
      <c r="C225" t="s">
        <v>171</v>
      </c>
      <c r="D225" t="s">
        <v>178</v>
      </c>
      <c r="E225" s="29">
        <f>'Totale Verbräuche Odyssee'!C222*1000</f>
        <v>9601.2999999999993</v>
      </c>
      <c r="F225" s="29">
        <f>'Totale Verbräuche Odyssee'!D222*1000</f>
        <v>11623.300000000001</v>
      </c>
      <c r="G225" s="29">
        <f>'Totale Verbräuche Odyssee'!E222*1000</f>
        <v>10764.699999999999</v>
      </c>
      <c r="H225" s="29">
        <f>'Totale Verbräuche Odyssee'!F222*1000</f>
        <v>9955.9</v>
      </c>
      <c r="I225" s="29">
        <f>'Totale Verbräuche Odyssee'!G222*1000</f>
        <v>9028.4</v>
      </c>
      <c r="J225" s="29">
        <f>'Totale Verbräuche Odyssee'!H222*1000</f>
        <v>8127.7000000000007</v>
      </c>
      <c r="K225" s="29">
        <f>'Totale Verbräuche Odyssee'!I222*1000</f>
        <v>7539.4</v>
      </c>
      <c r="L225" s="29">
        <f>'Totale Verbräuche Odyssee'!J222*1000</f>
        <v>7734.4</v>
      </c>
      <c r="M225" s="29">
        <f>'Totale Verbräuche Odyssee'!K222*1000</f>
        <v>8572.6</v>
      </c>
      <c r="N225" s="29">
        <f>'Totale Verbräuche Odyssee'!L222*1000</f>
        <v>7787.8</v>
      </c>
      <c r="O225" s="29">
        <f>'Totale Verbräuche Odyssee'!M222*1000</f>
        <v>2581</v>
      </c>
      <c r="P225" s="29">
        <f>'Totale Verbräuche Odyssee'!N222*1000</f>
        <v>2191.5</v>
      </c>
      <c r="Q225" s="29">
        <f>'Totale Verbräuche Odyssee'!O222*1000</f>
        <v>2197.1999999999998</v>
      </c>
      <c r="R225" s="29">
        <f>'Totale Verbräuche Odyssee'!P222*1000</f>
        <v>2281.8000000000002</v>
      </c>
      <c r="S225" s="29">
        <f>'Totale Verbräuche Odyssee'!Q222*1000</f>
        <v>2377.6000000000004</v>
      </c>
      <c r="T225" s="29">
        <f>'Totale Verbräuche Odyssee'!R222*1000</f>
        <v>1993.8</v>
      </c>
      <c r="U225" s="29">
        <f>'Totale Verbräuche Odyssee'!S222*1000</f>
        <v>1877.3999999999999</v>
      </c>
      <c r="V225" s="29">
        <f>'Totale Verbräuche Odyssee'!T222*1000</f>
        <v>1934.6000000000001</v>
      </c>
      <c r="W225" s="29">
        <f>'Totale Verbräuche Odyssee'!U222*1000</f>
        <v>1450.6</v>
      </c>
      <c r="X225" s="29">
        <f>'Totale Verbräuche Odyssee'!V222*1000</f>
        <v>1735.4</v>
      </c>
      <c r="Y225" s="29">
        <f>'Totale Verbräuche Odyssee'!W222*1000</f>
        <v>1778.3</v>
      </c>
      <c r="Z225" s="29">
        <f>'Totale Verbräuche Odyssee'!X222*1000</f>
        <v>2048.1999999999998</v>
      </c>
      <c r="AA225" s="29">
        <f>'Totale Verbräuche Odyssee'!Y222*1000</f>
        <v>2170.5</v>
      </c>
      <c r="AB225" s="29">
        <f>'Totale Verbräuche Odyssee'!Z222*1000</f>
        <v>2090.6</v>
      </c>
      <c r="AC225" s="29">
        <f>'Totale Verbräuche Odyssee'!AA222*1000</f>
        <v>2062.6999999999998</v>
      </c>
      <c r="AD225" s="29">
        <f>'Totale Verbräuche Odyssee'!AB222*1000</f>
        <v>2039.1</v>
      </c>
      <c r="AE225" s="29">
        <f>'Totale Verbräuche Odyssee'!AC222*1000</f>
        <v>2200.5</v>
      </c>
      <c r="AF225" s="29">
        <f>'Totale Verbräuche Odyssee'!AD222*1000</f>
        <v>2360.5</v>
      </c>
      <c r="AG225" s="29">
        <f>'Totale Verbräuche Odyssee'!AE222*1000</f>
        <v>2430.2000000000003</v>
      </c>
      <c r="AH225" t="e">
        <f>'Totale Verbräuche Odyssee'!AF222*1000</f>
        <v>#VALUE!</v>
      </c>
      <c r="BC225" s="31">
        <f t="shared" si="246"/>
        <v>2.5446453607962768E-2</v>
      </c>
      <c r="BD225" s="31">
        <f t="shared" si="247"/>
        <v>3.1441130695095028E-2</v>
      </c>
      <c r="BE225" s="31">
        <f t="shared" si="248"/>
        <v>3.0415283123048045E-2</v>
      </c>
      <c r="BF225" s="31">
        <f t="shared" si="249"/>
        <v>3.8766706194246596E-2</v>
      </c>
      <c r="BG225" s="31">
        <f t="shared" si="250"/>
        <v>3.9689589920683728E-2</v>
      </c>
      <c r="BH225" s="31">
        <f t="shared" si="251"/>
        <v>3.8417483413371901E-2</v>
      </c>
      <c r="BI225" s="31">
        <f t="shared" si="252"/>
        <v>3.8106933557207331E-2</v>
      </c>
      <c r="BJ225" s="31">
        <f t="shared" si="253"/>
        <v>3.7425177176305897E-2</v>
      </c>
      <c r="BK225" s="31">
        <f t="shared" si="254"/>
        <v>3.8619457502362717E-2</v>
      </c>
      <c r="BL225" s="31">
        <f t="shared" si="255"/>
        <v>4.3529127366669258E-2</v>
      </c>
      <c r="BM225" s="31">
        <f t="shared" si="256"/>
        <v>4.3865121124194724E-2</v>
      </c>
    </row>
    <row r="226" spans="1:65" x14ac:dyDescent="0.25">
      <c r="A226" t="s">
        <v>210</v>
      </c>
      <c r="B226" t="s">
        <v>179</v>
      </c>
      <c r="C226" t="s">
        <v>171</v>
      </c>
      <c r="D226" t="s">
        <v>180</v>
      </c>
      <c r="E226" s="29">
        <f>'Totale Verbräuche Odyssee'!C223*1000</f>
        <v>6427.8</v>
      </c>
      <c r="F226" s="29">
        <f>'Totale Verbräuche Odyssee'!D223*1000</f>
        <v>5471.8</v>
      </c>
      <c r="G226" s="29">
        <f>'Totale Verbräuche Odyssee'!E223*1000</f>
        <v>5433.8</v>
      </c>
      <c r="H226" s="29">
        <f>'Totale Verbräuche Odyssee'!F223*1000</f>
        <v>5897</v>
      </c>
      <c r="I226" s="29">
        <f>'Totale Verbräuche Odyssee'!G223*1000</f>
        <v>5587.6</v>
      </c>
      <c r="J226" s="29">
        <f>'Totale Verbräuche Odyssee'!H223*1000</f>
        <v>5781.5</v>
      </c>
      <c r="K226" s="29">
        <f>'Totale Verbräuche Odyssee'!I223*1000</f>
        <v>6497.7</v>
      </c>
      <c r="L226" s="29">
        <f>'Totale Verbräuche Odyssee'!J223*1000</f>
        <v>6388.8</v>
      </c>
      <c r="M226" s="29">
        <f>'Totale Verbräuche Odyssee'!K223*1000</f>
        <v>5581.8</v>
      </c>
      <c r="N226" s="29">
        <f>'Totale Verbräuche Odyssee'!L223*1000</f>
        <v>5683.7</v>
      </c>
      <c r="O226" s="29">
        <f>'Totale Verbräuche Odyssee'!M223*1000</f>
        <v>6062.9</v>
      </c>
      <c r="P226" s="29">
        <f>'Totale Verbräuche Odyssee'!N223*1000</f>
        <v>5867.2000000000007</v>
      </c>
      <c r="Q226" s="29">
        <f>'Totale Verbräuche Odyssee'!O223*1000</f>
        <v>5556.9</v>
      </c>
      <c r="R226" s="29">
        <f>'Totale Verbräuche Odyssee'!P223*1000</f>
        <v>5828.5999999999995</v>
      </c>
      <c r="S226" s="29">
        <f>'Totale Verbräuche Odyssee'!Q223*1000</f>
        <v>6172.9000000000005</v>
      </c>
      <c r="T226" s="29">
        <f>'Totale Verbräuche Odyssee'!R223*1000</f>
        <v>6085.5</v>
      </c>
      <c r="U226" s="29">
        <f>'Totale Verbräuche Odyssee'!S223*1000</f>
        <v>5868.9</v>
      </c>
      <c r="V226" s="29">
        <f>'Totale Verbräuche Odyssee'!T223*1000</f>
        <v>5525.2</v>
      </c>
      <c r="W226" s="29">
        <f>'Totale Verbräuche Odyssee'!U223*1000</f>
        <v>5402.5999999999995</v>
      </c>
      <c r="X226" s="29">
        <f>'Totale Verbräuche Odyssee'!V223*1000</f>
        <v>5073.1000000000004</v>
      </c>
      <c r="Y226" s="29">
        <f>'Totale Verbräuche Odyssee'!W223*1000</f>
        <v>5042</v>
      </c>
      <c r="Z226" s="29">
        <f>'Totale Verbräuche Odyssee'!X223*1000</f>
        <v>4603.5</v>
      </c>
      <c r="AA226" s="29">
        <f>'Totale Verbräuche Odyssee'!Y223*1000</f>
        <v>5042.7</v>
      </c>
      <c r="AB226" s="29">
        <f>'Totale Verbräuche Odyssee'!Z223*1000</f>
        <v>4715.3</v>
      </c>
      <c r="AC226" s="29">
        <f>'Totale Verbräuche Odyssee'!AA223*1000</f>
        <v>4653.1000000000004</v>
      </c>
      <c r="AD226" s="29">
        <f>'Totale Verbräuche Odyssee'!AB223*1000</f>
        <v>4663</v>
      </c>
      <c r="AE226" s="29">
        <f>'Totale Verbräuche Odyssee'!AC223*1000</f>
        <v>5170.0999999999995</v>
      </c>
      <c r="AF226" s="29">
        <f>'Totale Verbräuche Odyssee'!AD223*1000</f>
        <v>5198.1000000000004</v>
      </c>
      <c r="AG226" s="29">
        <f>'Totale Verbräuche Odyssee'!AE223*1000</f>
        <v>5213.7</v>
      </c>
      <c r="AH226" t="e">
        <f>'Totale Verbräuche Odyssee'!AF223*1000</f>
        <v>#VALUE!</v>
      </c>
      <c r="BC226" s="31">
        <f t="shared" si="246"/>
        <v>9.4772515002329819E-2</v>
      </c>
      <c r="BD226" s="31">
        <f t="shared" si="247"/>
        <v>9.1911951209684553E-2</v>
      </c>
      <c r="BE226" s="31">
        <f t="shared" si="248"/>
        <v>8.6236212959797706E-2</v>
      </c>
      <c r="BF226" s="31">
        <f t="shared" si="249"/>
        <v>8.7131399260430731E-2</v>
      </c>
      <c r="BG226" s="31">
        <f t="shared" si="250"/>
        <v>9.221041008663064E-2</v>
      </c>
      <c r="BH226" s="31">
        <f t="shared" si="251"/>
        <v>8.6649746263786728E-2</v>
      </c>
      <c r="BI226" s="31">
        <f t="shared" si="252"/>
        <v>8.5962753931760061E-2</v>
      </c>
      <c r="BJ226" s="31">
        <f t="shared" si="253"/>
        <v>8.5583640416416265E-2</v>
      </c>
      <c r="BK226" s="31">
        <f t="shared" si="254"/>
        <v>9.0736858547132676E-2</v>
      </c>
      <c r="BL226" s="31">
        <f t="shared" si="255"/>
        <v>9.5856283399569364E-2</v>
      </c>
      <c r="BM226" s="31">
        <f t="shared" si="256"/>
        <v>9.4107308865613526E-2</v>
      </c>
    </row>
    <row r="227" spans="1:65" x14ac:dyDescent="0.25">
      <c r="A227" t="s">
        <v>210</v>
      </c>
      <c r="B227" t="s">
        <v>181</v>
      </c>
      <c r="C227" t="s">
        <v>171</v>
      </c>
      <c r="D227" t="s">
        <v>182</v>
      </c>
      <c r="E227" s="29">
        <f>'Totale Verbräuche Odyssee'!C224*1000</f>
        <v>5773.9000000000005</v>
      </c>
      <c r="F227" s="29">
        <f>'Totale Verbräuche Odyssee'!D224*1000</f>
        <v>4675.9000000000005</v>
      </c>
      <c r="G227" s="29">
        <f>'Totale Verbräuche Odyssee'!E224*1000</f>
        <v>5320.9</v>
      </c>
      <c r="H227" s="29">
        <f>'Totale Verbräuche Odyssee'!F224*1000</f>
        <v>5285.3</v>
      </c>
      <c r="I227" s="29">
        <f>'Totale Verbräuche Odyssee'!G224*1000</f>
        <v>5173.2</v>
      </c>
      <c r="J227" s="29">
        <f>'Totale Verbräuche Odyssee'!H224*1000</f>
        <v>5769.5</v>
      </c>
      <c r="K227" s="29">
        <f>'Totale Verbräuche Odyssee'!I224*1000</f>
        <v>5689.3</v>
      </c>
      <c r="L227" s="29">
        <f>'Totale Verbräuche Odyssee'!J224*1000</f>
        <v>5122.3999999999996</v>
      </c>
      <c r="M227" s="29">
        <f>'Totale Verbräuche Odyssee'!K224*1000</f>
        <v>4915.8</v>
      </c>
      <c r="N227" s="29">
        <f>'Totale Verbräuche Odyssee'!L224*1000</f>
        <v>5373.2</v>
      </c>
      <c r="O227" s="29">
        <f>'Totale Verbräuche Odyssee'!M224*1000</f>
        <v>6369.5</v>
      </c>
      <c r="P227" s="29">
        <f>'Totale Verbräuche Odyssee'!N224*1000</f>
        <v>6385</v>
      </c>
      <c r="Q227" s="29">
        <f>'Totale Verbräuche Odyssee'!O224*1000</f>
        <v>6667.0999999999995</v>
      </c>
      <c r="R227" s="29">
        <f>'Totale Verbräuche Odyssee'!P224*1000</f>
        <v>6414.6</v>
      </c>
      <c r="S227" s="29">
        <f>'Totale Verbräuche Odyssee'!Q224*1000</f>
        <v>6533.5999999999995</v>
      </c>
      <c r="T227" s="29">
        <f>'Totale Verbräuche Odyssee'!R224*1000</f>
        <v>6721.0999999999995</v>
      </c>
      <c r="U227" s="29">
        <f>'Totale Verbräuche Odyssee'!S224*1000</f>
        <v>5840.6</v>
      </c>
      <c r="V227" s="29">
        <f>'Totale Verbräuche Odyssee'!T224*1000</f>
        <v>7594.9</v>
      </c>
      <c r="W227" s="29">
        <f>'Totale Verbräuche Odyssee'!U224*1000</f>
        <v>7893</v>
      </c>
      <c r="X227" s="29">
        <f>'Totale Verbräuche Odyssee'!V224*1000</f>
        <v>7425.3</v>
      </c>
      <c r="Y227" s="29">
        <f>'Totale Verbräuche Odyssee'!W224*1000</f>
        <v>8093.7</v>
      </c>
      <c r="Z227" s="29">
        <f>'Totale Verbräuche Odyssee'!X224*1000</f>
        <v>6882.6</v>
      </c>
      <c r="AA227" s="29">
        <f>'Totale Verbräuche Odyssee'!Y224*1000</f>
        <v>7349.3</v>
      </c>
      <c r="AB227" s="29">
        <f>'Totale Verbräuche Odyssee'!Z224*1000</f>
        <v>7795.9</v>
      </c>
      <c r="AC227" s="29">
        <f>'Totale Verbräuche Odyssee'!AA224*1000</f>
        <v>6674.9</v>
      </c>
      <c r="AD227" s="29">
        <f>'Totale Verbräuche Odyssee'!AB224*1000</f>
        <v>6764.8</v>
      </c>
      <c r="AE227" s="29">
        <f>'Totale Verbräuche Odyssee'!AC224*1000</f>
        <v>7022.5999999999995</v>
      </c>
      <c r="AF227" s="29">
        <f>'Totale Verbräuche Odyssee'!AD224*1000</f>
        <v>7069.6</v>
      </c>
      <c r="AG227" s="29">
        <f>'Totale Verbräuche Odyssee'!AE224*1000</f>
        <v>7177.2</v>
      </c>
      <c r="AH227" t="e">
        <f>'Totale Verbräuche Odyssee'!AF224*1000</f>
        <v>#VALUE!</v>
      </c>
      <c r="BC227" s="31">
        <f t="shared" si="246"/>
        <v>0.13845916057331459</v>
      </c>
      <c r="BD227" s="31">
        <f t="shared" si="247"/>
        <v>0.13452796343799073</v>
      </c>
      <c r="BE227" s="31">
        <f t="shared" si="248"/>
        <v>0.13843118540910643</v>
      </c>
      <c r="BF227" s="31">
        <f t="shared" si="249"/>
        <v>0.130268397643063</v>
      </c>
      <c r="BG227" s="31">
        <f t="shared" si="250"/>
        <v>0.13438871375447173</v>
      </c>
      <c r="BH227" s="31">
        <f t="shared" si="251"/>
        <v>0.14325976224160814</v>
      </c>
      <c r="BI227" s="31">
        <f t="shared" si="252"/>
        <v>0.12331408871915607</v>
      </c>
      <c r="BJ227" s="31">
        <f t="shared" si="253"/>
        <v>0.12415959911837288</v>
      </c>
      <c r="BK227" s="31">
        <f t="shared" si="254"/>
        <v>0.1232488081145614</v>
      </c>
      <c r="BL227" s="31">
        <f t="shared" si="255"/>
        <v>0.13036793850091294</v>
      </c>
      <c r="BM227" s="31">
        <f t="shared" si="256"/>
        <v>0.12954849285349779</v>
      </c>
    </row>
    <row r="228" spans="1:65" x14ac:dyDescent="0.25">
      <c r="A228" t="s">
        <v>210</v>
      </c>
      <c r="B228" t="s">
        <v>183</v>
      </c>
      <c r="C228" t="s">
        <v>2</v>
      </c>
      <c r="D228" t="s">
        <v>184</v>
      </c>
      <c r="E228" s="29" t="e">
        <f>E229-SUM(E221:E227)</f>
        <v>#VALUE!</v>
      </c>
      <c r="F228" s="29" t="e">
        <f t="shared" ref="F228" si="257">F229-SUM(F221:F227)</f>
        <v>#VALUE!</v>
      </c>
      <c r="G228" s="29" t="e">
        <f t="shared" ref="G228" si="258">G229-SUM(G221:G227)</f>
        <v>#VALUE!</v>
      </c>
      <c r="H228" s="29">
        <f t="shared" ref="H228" si="259">H229-SUM(H221:H227)</f>
        <v>10123.436000000002</v>
      </c>
      <c r="I228" s="29">
        <f t="shared" ref="I228" si="260">I229-SUM(I221:I227)</f>
        <v>11958.039000000004</v>
      </c>
      <c r="J228" s="29">
        <f t="shared" ref="J228" si="261">J229-SUM(J221:J227)</f>
        <v>15793.272000000012</v>
      </c>
      <c r="K228" s="29">
        <f t="shared" ref="K228" si="262">K229-SUM(K221:K227)</f>
        <v>17230.138999999988</v>
      </c>
      <c r="L228" s="29">
        <f t="shared" ref="L228" si="263">L229-SUM(L221:L227)</f>
        <v>13035.832999999991</v>
      </c>
      <c r="M228" s="29">
        <f t="shared" ref="M228" si="264">M229-SUM(M221:M227)</f>
        <v>12189.838999999993</v>
      </c>
      <c r="N228" s="29">
        <f t="shared" ref="N228" si="265">N229-SUM(N221:N227)</f>
        <v>16243.683000000005</v>
      </c>
      <c r="O228" s="29">
        <f t="shared" ref="O228" si="266">O229-SUM(O221:O227)</f>
        <v>20156.960999999996</v>
      </c>
      <c r="P228" s="29">
        <f t="shared" ref="P228" si="267">P229-SUM(P221:P227)</f>
        <v>24166.582999999999</v>
      </c>
      <c r="Q228" s="29">
        <f t="shared" ref="Q228" si="268">Q229-SUM(Q221:Q227)</f>
        <v>24949.760999999991</v>
      </c>
      <c r="R228" s="29">
        <f t="shared" ref="R228" si="269">R229-SUM(R221:R227)</f>
        <v>24690.022000000004</v>
      </c>
      <c r="S228" s="29">
        <f t="shared" ref="S228" si="270">S229-SUM(S221:S227)</f>
        <v>21230.1</v>
      </c>
      <c r="T228" s="29">
        <f t="shared" ref="T228" si="271">T229-SUM(T221:T227)</f>
        <v>16989.052000000003</v>
      </c>
      <c r="U228" s="29">
        <f t="shared" ref="U228" si="272">U229-SUM(U221:U227)</f>
        <v>18950.235000000001</v>
      </c>
      <c r="V228" s="29">
        <f t="shared" ref="V228" si="273">V229-SUM(V221:V227)</f>
        <v>18884.752</v>
      </c>
      <c r="W228" s="29">
        <f t="shared" ref="W228" si="274">W229-SUM(W221:W227)</f>
        <v>19014.530000000006</v>
      </c>
      <c r="X228" s="29">
        <f t="shared" ref="X228" si="275">X229-SUM(X221:X227)</f>
        <v>18225.003999999994</v>
      </c>
      <c r="Y228" s="29">
        <f t="shared" ref="Y228" si="276">Y229-SUM(Y221:Y227)</f>
        <v>20546.087999999996</v>
      </c>
      <c r="Z228" s="29">
        <f t="shared" ref="Z228" si="277">Z229-SUM(Z221:Z227)</f>
        <v>16378.002999999997</v>
      </c>
      <c r="AA228" s="29">
        <f t="shared" ref="AA228" si="278">AA229-SUM(AA221:AA227)</f>
        <v>17023.152999999998</v>
      </c>
      <c r="AB228" s="29">
        <f t="shared" ref="AB228" si="279">AB229-SUM(AB221:AB227)</f>
        <v>15475.61</v>
      </c>
      <c r="AC228" s="29">
        <f t="shared" ref="AC228" si="280">AC229-SUM(AC221:AC227)</f>
        <v>17082.104999999996</v>
      </c>
      <c r="AD228" s="29">
        <f t="shared" ref="AD228" si="281">AD229-SUM(AD221:AD227)</f>
        <v>17232.877</v>
      </c>
      <c r="AE228" s="29">
        <f t="shared" ref="AE228" si="282">AE229-SUM(AE221:AE227)</f>
        <v>17759.055999999997</v>
      </c>
      <c r="AF228" s="29">
        <f t="shared" ref="AF228" si="283">AF229-SUM(AF221:AF227)</f>
        <v>14999.169000000002</v>
      </c>
      <c r="AG228" s="29">
        <f t="shared" ref="AG228" si="284">AG229-SUM(AG221:AG227)</f>
        <v>16267.175000000003</v>
      </c>
      <c r="AH228" s="29" t="e">
        <f t="shared" ref="AH228" si="285">AH229-SUM(AH221:AH227)</f>
        <v>#VALUE!</v>
      </c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C228" s="31">
        <f t="shared" si="246"/>
        <v>0.33355325763285293</v>
      </c>
      <c r="BD228" s="31">
        <f t="shared" si="247"/>
        <v>0.33019173255885065</v>
      </c>
      <c r="BE228" s="31">
        <f t="shared" si="248"/>
        <v>0.35141150738967547</v>
      </c>
      <c r="BF228" s="31">
        <f t="shared" si="249"/>
        <v>0.30998985955936398</v>
      </c>
      <c r="BG228" s="31">
        <f t="shared" si="250"/>
        <v>0.31128401830318214</v>
      </c>
      <c r="BH228" s="31">
        <f t="shared" si="251"/>
        <v>0.28438438270678862</v>
      </c>
      <c r="BI228" s="31">
        <f t="shared" si="252"/>
        <v>0.3155798905571528</v>
      </c>
      <c r="BJ228" s="31">
        <f t="shared" si="253"/>
        <v>0.31628830120273005</v>
      </c>
      <c r="BK228" s="31">
        <f t="shared" si="254"/>
        <v>0.31167694091073822</v>
      </c>
      <c r="BL228" s="31">
        <f t="shared" si="255"/>
        <v>0.27659425452031233</v>
      </c>
      <c r="BM228" s="31">
        <f t="shared" si="256"/>
        <v>0.29362258321268714</v>
      </c>
    </row>
    <row r="229" spans="1:65" x14ac:dyDescent="0.25">
      <c r="A229" t="s">
        <v>210</v>
      </c>
      <c r="B229" t="s">
        <v>185</v>
      </c>
      <c r="C229" t="s">
        <v>2</v>
      </c>
      <c r="D229" t="s">
        <v>186</v>
      </c>
      <c r="E229" s="29">
        <f>'Energieverbrauch_GHD+A(Landw+F)'!C149</f>
        <v>56907.182000000001</v>
      </c>
      <c r="F229" s="29">
        <f>'Energieverbrauch_GHD+A(Landw+F)'!D149</f>
        <v>55503.529000000002</v>
      </c>
      <c r="G229" s="29">
        <f>'Energieverbrauch_GHD+A(Landw+F)'!E149</f>
        <v>60646.931000000004</v>
      </c>
      <c r="H229" s="29">
        <f>'Energieverbrauch_GHD+A(Landw+F)'!F149</f>
        <v>61047.751000000004</v>
      </c>
      <c r="I229" s="29">
        <f>'Energieverbrauch_GHD+A(Landw+F)'!G149</f>
        <v>62043.027000000002</v>
      </c>
      <c r="J229" s="29">
        <f>'Energieverbrauch_GHD+A(Landw+F)'!H149</f>
        <v>66296.431000000011</v>
      </c>
      <c r="K229" s="29">
        <f>'Energieverbrauch_GHD+A(Landw+F)'!I149</f>
        <v>69715.944999999992</v>
      </c>
      <c r="L229" s="29">
        <f>'Energieverbrauch_GHD+A(Landw+F)'!J149</f>
        <v>63485.64</v>
      </c>
      <c r="M229" s="29">
        <f>'Energieverbrauch_GHD+A(Landw+F)'!K149</f>
        <v>64745.110999999997</v>
      </c>
      <c r="N229" s="29">
        <f>'Energieverbrauch_GHD+A(Landw+F)'!L149</f>
        <v>65423.805</v>
      </c>
      <c r="O229" s="29">
        <f>'Energieverbrauch_GHD+A(Landw+F)'!M149</f>
        <v>60170.138999999996</v>
      </c>
      <c r="P229" s="29">
        <f>'Energieverbrauch_GHD+A(Landw+F)'!N149</f>
        <v>64543.888999999996</v>
      </c>
      <c r="Q229" s="29">
        <f>'Energieverbrauch_GHD+A(Landw+F)'!O149</f>
        <v>64922.971999999994</v>
      </c>
      <c r="R229" s="29">
        <f>'Energieverbrauch_GHD+A(Landw+F)'!P149</f>
        <v>65158.639000000003</v>
      </c>
      <c r="S229" s="29">
        <f>'Energieverbrauch_GHD+A(Landw+F)'!Q149</f>
        <v>62220.610999999997</v>
      </c>
      <c r="T229" s="29">
        <f>'Energieverbrauch_GHD+A(Landw+F)'!R149</f>
        <v>56631.498</v>
      </c>
      <c r="U229" s="29">
        <f>'Energieverbrauch_GHD+A(Landw+F)'!S149</f>
        <v>56764.243999999999</v>
      </c>
      <c r="V229" s="29">
        <f>'Energieverbrauch_GHD+A(Landw+F)'!T149</f>
        <v>58351.67</v>
      </c>
      <c r="W229" s="29">
        <f>'Energieverbrauch_GHD+A(Landw+F)'!U149</f>
        <v>57005.979000000007</v>
      </c>
      <c r="X229" s="29">
        <f>'Energieverbrauch_GHD+A(Landw+F)'!V149</f>
        <v>55195.216</v>
      </c>
      <c r="Y229" s="29">
        <f>'Energieverbrauch_GHD+A(Landw+F)'!W149</f>
        <v>58467.316999999995</v>
      </c>
      <c r="Z229" s="29">
        <f>'Energieverbrauch_GHD+A(Landw+F)'!X149</f>
        <v>52833.995999999999</v>
      </c>
      <c r="AA229" s="29">
        <f>'Energieverbrauch_GHD+A(Landw+F)'!Y149</f>
        <v>54686.883999999998</v>
      </c>
      <c r="AB229" s="29">
        <f>'Energieverbrauch_GHD+A(Landw+F)'!Z149</f>
        <v>54417.932000000001</v>
      </c>
      <c r="AC229" s="29">
        <f>'Energieverbrauch_GHD+A(Landw+F)'!AA149</f>
        <v>54129.256999999998</v>
      </c>
      <c r="AD229" s="29">
        <f>'Energieverbrauch_GHD+A(Landw+F)'!AB149</f>
        <v>54484.712</v>
      </c>
      <c r="AE229" s="29">
        <f>'Energieverbrauch_GHD+A(Landw+F)'!AC149</f>
        <v>56979.049999999996</v>
      </c>
      <c r="AF229" s="29">
        <f>'Energieverbrauch_GHD+A(Landw+F)'!AD149</f>
        <v>54228.056999999993</v>
      </c>
      <c r="AG229" s="29">
        <f>'Energieverbrauch_GHD+A(Landw+F)'!AE149</f>
        <v>55401.648000000001</v>
      </c>
      <c r="AH229" s="29">
        <f>'Energieverbrauch_GHD+A(Landw+F)'!AF149</f>
        <v>54545.332999999999</v>
      </c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</row>
    <row r="230" spans="1:65" x14ac:dyDescent="0.25">
      <c r="A230" t="s">
        <v>211</v>
      </c>
      <c r="B230" t="s">
        <v>168</v>
      </c>
      <c r="C230" t="s">
        <v>2</v>
      </c>
      <c r="D230" t="s">
        <v>169</v>
      </c>
      <c r="E230" s="29">
        <f>Landwirtschaft!C161+Fischerei!C161</f>
        <v>14938.736000000001</v>
      </c>
      <c r="F230" s="29">
        <f>Landwirtschaft!D161+Fischerei!D161</f>
        <v>15247.278</v>
      </c>
      <c r="G230" s="29">
        <f>Landwirtschaft!E161+Fischerei!E161</f>
        <v>15309.222</v>
      </c>
      <c r="H230" s="29">
        <f>Landwirtschaft!F161+Fischerei!F161</f>
        <v>15336.625</v>
      </c>
      <c r="I230" s="29">
        <f>Landwirtschaft!G161+Fischerei!G161</f>
        <v>15254.831</v>
      </c>
      <c r="J230" s="29">
        <f>Landwirtschaft!H161+Fischerei!H161</f>
        <v>14829.697</v>
      </c>
      <c r="K230" s="29">
        <f>Landwirtschaft!I161+Fischerei!I161</f>
        <v>15863.271000000001</v>
      </c>
      <c r="L230" s="29">
        <f>Landwirtschaft!J161+Fischerei!J161</f>
        <v>14966.894</v>
      </c>
      <c r="M230" s="29">
        <f>Landwirtschaft!K161+Fischerei!K161</f>
        <v>15009.031000000001</v>
      </c>
      <c r="N230" s="29">
        <f>Landwirtschaft!L161+Fischerei!L161</f>
        <v>14207.285</v>
      </c>
      <c r="O230" s="29">
        <f>Landwirtschaft!M161+Fischerei!M161</f>
        <v>13413.278</v>
      </c>
      <c r="P230" s="29">
        <f>Landwirtschaft!N161+Fischerei!N161</f>
        <v>14265.25</v>
      </c>
      <c r="Q230" s="29">
        <f>Landwirtschaft!O161+Fischerei!O161</f>
        <v>13198.255999999999</v>
      </c>
      <c r="R230" s="29">
        <f>Landwirtschaft!P161+Fischerei!P161</f>
        <v>10463.064</v>
      </c>
      <c r="S230" s="29">
        <f>Landwirtschaft!Q161+Fischerei!Q161</f>
        <v>10003.049000000001</v>
      </c>
      <c r="T230" s="29">
        <f>Landwirtschaft!R161+Fischerei!R161</f>
        <v>10908.968999999999</v>
      </c>
      <c r="U230" s="29">
        <f>Landwirtschaft!S161+Fischerei!S161</f>
        <v>10108.061</v>
      </c>
      <c r="V230" s="29">
        <f>Landwirtschaft!T161+Fischerei!T161</f>
        <v>10015.924000000001</v>
      </c>
      <c r="W230" s="29">
        <f>Landwirtschaft!U161+Fischerei!U161</f>
        <v>10083.861000000001</v>
      </c>
      <c r="X230" s="29">
        <f>Landwirtschaft!V161+Fischerei!V161</f>
        <v>9512.1869999999999</v>
      </c>
      <c r="Y230" s="29">
        <f>Landwirtschaft!W161+Fischerei!W161</f>
        <v>11566.28</v>
      </c>
      <c r="Z230" s="29">
        <f>Landwirtschaft!X161+Fischerei!X161</f>
        <v>10996.984</v>
      </c>
      <c r="AA230" s="29">
        <f>Landwirtschaft!Y161+Fischerei!Y161</f>
        <v>11384.665000000001</v>
      </c>
      <c r="AB230" s="29">
        <f>Landwirtschaft!Z161+Fischerei!Z161</f>
        <v>12642.504000000001</v>
      </c>
      <c r="AC230" s="29">
        <f>Landwirtschaft!AA161+Fischerei!AA161</f>
        <v>13742.671</v>
      </c>
      <c r="AD230" s="29">
        <f>Landwirtschaft!AB161+Fischerei!AB161</f>
        <v>11361.411</v>
      </c>
      <c r="AE230" s="29">
        <f>Landwirtschaft!AC161+Fischerei!AC161</f>
        <v>17096.687000000002</v>
      </c>
      <c r="AF230" s="29">
        <f>Landwirtschaft!AD161+Fischerei!AD161</f>
        <v>17391.664000000001</v>
      </c>
      <c r="AG230" s="29">
        <f>Landwirtschaft!AE161+Fischerei!AE161</f>
        <v>17423.268</v>
      </c>
      <c r="BC230" s="31">
        <f>W230/$W$238</f>
        <v>4.8573214178443062E-2</v>
      </c>
      <c r="BD230" s="31">
        <f>X230/$X$238</f>
        <v>4.9325562932995462E-2</v>
      </c>
      <c r="BE230" s="31">
        <f>Y230/$Y$238</f>
        <v>5.6760167905330262E-2</v>
      </c>
      <c r="BF230" s="31">
        <f>Z230/$Z$238</f>
        <v>5.8421678963508555E-2</v>
      </c>
      <c r="BG230" s="31">
        <f>AA230/$AA$238</f>
        <v>5.6876703734715699E-2</v>
      </c>
      <c r="BH230" s="31">
        <f>AB230/$AB$238</f>
        <v>6.1510874554793753E-2</v>
      </c>
      <c r="BI230" s="31">
        <f>AC230/$AC$238</f>
        <v>7.0735718548628479E-2</v>
      </c>
      <c r="BJ230" s="31">
        <f>AD230/$AD$238</f>
        <v>5.4861026850017258E-2</v>
      </c>
      <c r="BK230" s="31">
        <f>AE230/$AE$238</f>
        <v>7.5290758132231142E-2</v>
      </c>
      <c r="BL230" s="31">
        <f>AF230/$AF$238</f>
        <v>7.7471366634183025E-2</v>
      </c>
      <c r="BM230" s="31">
        <f>AG230/$AG$238</f>
        <v>7.6880840444201598E-2</v>
      </c>
    </row>
    <row r="231" spans="1:65" x14ac:dyDescent="0.25">
      <c r="A231" t="s">
        <v>211</v>
      </c>
      <c r="B231" t="s">
        <v>170</v>
      </c>
      <c r="C231" t="s">
        <v>171</v>
      </c>
      <c r="D231" t="s">
        <v>172</v>
      </c>
      <c r="E231" s="29" t="str">
        <f>'Totale Verbräuche Odyssee'!C228</f>
        <v>n.a.</v>
      </c>
      <c r="F231" s="29" t="str">
        <f>'Totale Verbräuche Odyssee'!D228</f>
        <v>n.a.</v>
      </c>
      <c r="G231" s="29" t="str">
        <f>'Totale Verbräuche Odyssee'!E228</f>
        <v>n.a.</v>
      </c>
      <c r="H231" s="29" t="str">
        <f>'Totale Verbräuche Odyssee'!F228</f>
        <v>n.a.</v>
      </c>
      <c r="I231" s="29" t="str">
        <f>'Totale Verbräuche Odyssee'!G228</f>
        <v>n.a.</v>
      </c>
      <c r="J231" s="29" t="str">
        <f>'Totale Verbräuche Odyssee'!H228</f>
        <v>n.a.</v>
      </c>
      <c r="K231" s="29" t="str">
        <f>'Totale Verbräuche Odyssee'!I228</f>
        <v>n.a.</v>
      </c>
      <c r="L231" s="29" t="str">
        <f>'Totale Verbräuche Odyssee'!J228</f>
        <v>n.a.</v>
      </c>
      <c r="M231" s="29" t="str">
        <f>'Totale Verbräuche Odyssee'!K228</f>
        <v>n.a.</v>
      </c>
      <c r="N231" s="29" t="str">
        <f>'Totale Verbräuche Odyssee'!L228</f>
        <v>n.a.</v>
      </c>
      <c r="O231" s="29" t="str">
        <f>'Totale Verbräuche Odyssee'!M228</f>
        <v>n.a.</v>
      </c>
      <c r="P231" s="29" t="str">
        <f>'Totale Verbräuche Odyssee'!N228</f>
        <v>n.a.</v>
      </c>
      <c r="Q231" s="29" t="str">
        <f>'Totale Verbräuche Odyssee'!O228</f>
        <v>n.a.</v>
      </c>
      <c r="R231" s="29" t="str">
        <f>'Totale Verbräuche Odyssee'!P228</f>
        <v>n.a.</v>
      </c>
      <c r="S231" s="29" t="str">
        <f>'Totale Verbräuche Odyssee'!Q228</f>
        <v>n.a.</v>
      </c>
      <c r="T231" s="29">
        <f>'Totale Verbräuche Odyssee'!R228*1000</f>
        <v>70484.5</v>
      </c>
      <c r="U231" s="29">
        <f>'Totale Verbräuche Odyssee'!S228*1000</f>
        <v>70417.3</v>
      </c>
      <c r="V231" s="29">
        <f>'Totale Verbräuche Odyssee'!T228*1000</f>
        <v>70338.399999999994</v>
      </c>
      <c r="W231" s="29">
        <f>'Totale Verbräuche Odyssee'!U228*1000</f>
        <v>56679.1</v>
      </c>
      <c r="X231" s="29">
        <f>'Totale Verbräuche Odyssee'!V228*1000</f>
        <v>55456.6</v>
      </c>
      <c r="Y231" s="29">
        <f>'Totale Verbräuche Odyssee'!W228*1000</f>
        <v>70777.5</v>
      </c>
      <c r="Z231" s="29">
        <f>'Totale Verbräuche Odyssee'!X228*1000</f>
        <v>69954</v>
      </c>
      <c r="AA231" s="29">
        <f>'Totale Verbräuche Odyssee'!Y228*1000</f>
        <v>70682.7</v>
      </c>
      <c r="AB231" s="29">
        <f>'Totale Verbräuche Odyssee'!Z228*1000</f>
        <v>72047.100000000006</v>
      </c>
      <c r="AC231" s="29">
        <f>'Totale Verbräuche Odyssee'!AA228*1000</f>
        <v>39811.9</v>
      </c>
      <c r="AD231" s="29">
        <f>'Totale Verbräuche Odyssee'!AB228*1000</f>
        <v>37933.9</v>
      </c>
      <c r="AE231" s="29">
        <f>'Totale Verbräuche Odyssee'!AC228*1000</f>
        <v>37982.400000000001</v>
      </c>
      <c r="AF231" s="29">
        <f>'Totale Verbräuche Odyssee'!AD228*1000</f>
        <v>37414.700000000004</v>
      </c>
      <c r="AG231" s="29">
        <f>'Totale Verbräuche Odyssee'!AE228*1000</f>
        <v>37848.700000000004</v>
      </c>
      <c r="BC231" s="31">
        <f t="shared" ref="BC231:BC237" si="286">W231/$W$238</f>
        <v>0.27301904139112904</v>
      </c>
      <c r="BD231" s="31">
        <f t="shared" ref="BD231:BD237" si="287">X231/$X$238</f>
        <v>0.28757088284218513</v>
      </c>
      <c r="BE231" s="31">
        <f t="shared" ref="BE231:BE237" si="288">Y231/$Y$238</f>
        <v>0.34733231288880373</v>
      </c>
      <c r="BF231" s="31">
        <f t="shared" ref="BF231:BF237" si="289">Z231/$Z$238</f>
        <v>0.37163190654940276</v>
      </c>
      <c r="BG231" s="31">
        <f t="shared" ref="BG231:BG237" si="290">AA231/$AA$238</f>
        <v>0.3531240477493004</v>
      </c>
      <c r="BH231" s="31">
        <f t="shared" ref="BH231:BH237" si="291">AB231/$AB$238</f>
        <v>0.35053816317848752</v>
      </c>
      <c r="BI231" s="31">
        <f t="shared" ref="BI231:BI237" si="292">AC231/$AC$238</f>
        <v>0.2049181962724817</v>
      </c>
      <c r="BJ231" s="31">
        <f t="shared" ref="BJ231:BJ237" si="293">AD231/$AD$238</f>
        <v>0.18317202911028124</v>
      </c>
      <c r="BK231" s="31">
        <f t="shared" ref="BK231:BK237" si="294">AE231/$AE$238</f>
        <v>0.16726771050330722</v>
      </c>
      <c r="BL231" s="31">
        <f t="shared" ref="BL231:BL237" si="295">AF231/$AF$238</f>
        <v>0.1666642100035953</v>
      </c>
      <c r="BM231" s="31">
        <f t="shared" ref="BM231:BM237" si="296">AG231/$AG$238</f>
        <v>0.16700884505251559</v>
      </c>
    </row>
    <row r="232" spans="1:65" x14ac:dyDescent="0.25">
      <c r="A232" t="s">
        <v>211</v>
      </c>
      <c r="B232" t="s">
        <v>173</v>
      </c>
      <c r="C232" t="s">
        <v>171</v>
      </c>
      <c r="D232" t="s">
        <v>174</v>
      </c>
      <c r="E232" s="29" t="str">
        <f>'Totale Verbräuche Odyssee'!C229</f>
        <v>n.a.</v>
      </c>
      <c r="F232" s="29" t="str">
        <f>'Totale Verbräuche Odyssee'!D229</f>
        <v>n.a.</v>
      </c>
      <c r="G232" s="29" t="str">
        <f>'Totale Verbräuche Odyssee'!E229</f>
        <v>n.a.</v>
      </c>
      <c r="H232" s="29" t="str">
        <f>'Totale Verbräuche Odyssee'!F229</f>
        <v>n.a.</v>
      </c>
      <c r="I232" s="29" t="str">
        <f>'Totale Verbräuche Odyssee'!G229</f>
        <v>n.a.</v>
      </c>
      <c r="J232" s="29" t="str">
        <f>'Totale Verbräuche Odyssee'!H229</f>
        <v>n.a.</v>
      </c>
      <c r="K232" s="29" t="str">
        <f>'Totale Verbräuche Odyssee'!I229</f>
        <v>n.a.</v>
      </c>
      <c r="L232" s="29" t="str">
        <f>'Totale Verbräuche Odyssee'!J229</f>
        <v>n.a.</v>
      </c>
      <c r="M232" s="29" t="str">
        <f>'Totale Verbräuche Odyssee'!K229</f>
        <v>n.a.</v>
      </c>
      <c r="N232" s="29" t="str">
        <f>'Totale Verbräuche Odyssee'!L229</f>
        <v>n.a.</v>
      </c>
      <c r="O232" s="29" t="str">
        <f>'Totale Verbräuche Odyssee'!M229</f>
        <v>n.a.</v>
      </c>
      <c r="P232" s="29" t="str">
        <f>'Totale Verbräuche Odyssee'!N229</f>
        <v>n.a.</v>
      </c>
      <c r="Q232" s="29" t="str">
        <f>'Totale Verbräuche Odyssee'!O229</f>
        <v>n.a.</v>
      </c>
      <c r="R232" s="29" t="str">
        <f>'Totale Verbräuche Odyssee'!P229</f>
        <v>n.a.</v>
      </c>
      <c r="S232" s="29" t="str">
        <f>'Totale Verbräuche Odyssee'!Q229</f>
        <v>n.a.</v>
      </c>
      <c r="T232" s="29">
        <f>'Totale Verbräuche Odyssee'!R229*1000</f>
        <v>19977.599999999999</v>
      </c>
      <c r="U232" s="29">
        <f>'Totale Verbräuche Odyssee'!S229*1000</f>
        <v>20343</v>
      </c>
      <c r="V232" s="29">
        <f>'Totale Verbräuche Odyssee'!T229*1000</f>
        <v>20267.5</v>
      </c>
      <c r="W232" s="29">
        <f>'Totale Verbräuche Odyssee'!U229*1000</f>
        <v>15910.8</v>
      </c>
      <c r="X232" s="29">
        <f>'Totale Verbräuche Odyssee'!V229*1000</f>
        <v>15284.1</v>
      </c>
      <c r="Y232" s="29">
        <f>'Totale Verbräuche Odyssee'!W229*1000</f>
        <v>19173.100000000002</v>
      </c>
      <c r="Z232" s="29">
        <f>'Totale Verbräuche Odyssee'!X229*1000</f>
        <v>18885</v>
      </c>
      <c r="AA232" s="29">
        <f>'Totale Verbräuche Odyssee'!Y229*1000</f>
        <v>19116.099999999999</v>
      </c>
      <c r="AB232" s="29">
        <f>'Totale Verbräuche Odyssee'!Z229*1000</f>
        <v>19573.2</v>
      </c>
      <c r="AC232" s="29">
        <f>'Totale Verbräuche Odyssee'!AA229*1000</f>
        <v>16877.199999999997</v>
      </c>
      <c r="AD232" s="29">
        <f>'Totale Verbräuche Odyssee'!AB229*1000</f>
        <v>34240.9</v>
      </c>
      <c r="AE232" s="29">
        <f>'Totale Verbräuche Odyssee'!AC229*1000</f>
        <v>34887.300000000003</v>
      </c>
      <c r="AF232" s="29">
        <f>'Totale Verbräuche Odyssee'!AD229*1000</f>
        <v>34309.199999999997</v>
      </c>
      <c r="AG232" s="29">
        <f>'Totale Verbräuche Odyssee'!AE229*1000</f>
        <v>35569.5</v>
      </c>
      <c r="BC232" s="31">
        <f t="shared" si="286"/>
        <v>7.6641149273117881E-2</v>
      </c>
      <c r="BD232" s="31">
        <f t="shared" si="287"/>
        <v>7.925588893744373E-2</v>
      </c>
      <c r="BE232" s="31">
        <f t="shared" si="288"/>
        <v>9.4089748412254218E-2</v>
      </c>
      <c r="BF232" s="31">
        <f t="shared" si="289"/>
        <v>0.10032690847107344</v>
      </c>
      <c r="BG232" s="31">
        <f t="shared" si="290"/>
        <v>9.5502217787102092E-2</v>
      </c>
      <c r="BH232" s="31">
        <f t="shared" si="291"/>
        <v>9.523150238559458E-2</v>
      </c>
      <c r="BI232" s="31">
        <f t="shared" si="292"/>
        <v>8.686963903079048E-2</v>
      </c>
      <c r="BJ232" s="31">
        <f t="shared" si="293"/>
        <v>0.16533958099647622</v>
      </c>
      <c r="BK232" s="31">
        <f t="shared" si="294"/>
        <v>0.15363744251658742</v>
      </c>
      <c r="BL232" s="31">
        <f t="shared" si="295"/>
        <v>0.15283072465783101</v>
      </c>
      <c r="BM232" s="31">
        <f t="shared" si="296"/>
        <v>0.15695178735585244</v>
      </c>
    </row>
    <row r="233" spans="1:65" x14ac:dyDescent="0.25">
      <c r="A233" t="s">
        <v>211</v>
      </c>
      <c r="B233" t="s">
        <v>175</v>
      </c>
      <c r="C233" t="s">
        <v>171</v>
      </c>
      <c r="D233" t="s">
        <v>176</v>
      </c>
      <c r="E233" s="29" t="str">
        <f>'Totale Verbräuche Odyssee'!C230</f>
        <v>n.a.</v>
      </c>
      <c r="F233" s="29" t="str">
        <f>'Totale Verbräuche Odyssee'!D230</f>
        <v>n.a.</v>
      </c>
      <c r="G233" s="29" t="str">
        <f>'Totale Verbräuche Odyssee'!E230</f>
        <v>n.a.</v>
      </c>
      <c r="H233" s="29" t="str">
        <f>'Totale Verbräuche Odyssee'!F230</f>
        <v>n.a.</v>
      </c>
      <c r="I233" s="29" t="str">
        <f>'Totale Verbräuche Odyssee'!G230</f>
        <v>n.a.</v>
      </c>
      <c r="J233" s="29" t="str">
        <f>'Totale Verbräuche Odyssee'!H230</f>
        <v>n.a.</v>
      </c>
      <c r="K233" s="29" t="str">
        <f>'Totale Verbräuche Odyssee'!I230</f>
        <v>n.a.</v>
      </c>
      <c r="L233" s="29" t="str">
        <f>'Totale Verbräuche Odyssee'!J230</f>
        <v>n.a.</v>
      </c>
      <c r="M233" s="29" t="str">
        <f>'Totale Verbräuche Odyssee'!K230</f>
        <v>n.a.</v>
      </c>
      <c r="N233" s="29" t="str">
        <f>'Totale Verbräuche Odyssee'!L230</f>
        <v>n.a.</v>
      </c>
      <c r="O233" s="29" t="str">
        <f>'Totale Verbräuche Odyssee'!M230</f>
        <v>n.a.</v>
      </c>
      <c r="P233" s="29" t="str">
        <f>'Totale Verbräuche Odyssee'!N230</f>
        <v>n.a.</v>
      </c>
      <c r="Q233" s="29" t="str">
        <f>'Totale Verbräuche Odyssee'!O230</f>
        <v>n.a.</v>
      </c>
      <c r="R233" s="29" t="str">
        <f>'Totale Verbräuche Odyssee'!P230</f>
        <v>n.a.</v>
      </c>
      <c r="S233" s="29" t="str">
        <f>'Totale Verbräuche Odyssee'!Q230</f>
        <v>n.a.</v>
      </c>
      <c r="T233" s="29">
        <f>'Totale Verbräuche Odyssee'!R230*1000</f>
        <v>28966.6</v>
      </c>
      <c r="U233" s="29">
        <f>'Totale Verbräuche Odyssee'!S230*1000</f>
        <v>30011.9</v>
      </c>
      <c r="V233" s="29">
        <f>'Totale Verbräuche Odyssee'!T230*1000</f>
        <v>29785.599999999999</v>
      </c>
      <c r="W233" s="29">
        <f>'Totale Verbräuche Odyssee'!U230*1000</f>
        <v>22712.3</v>
      </c>
      <c r="X233" s="29">
        <f>'Totale Verbräuche Odyssee'!V230*1000</f>
        <v>21710.899999999998</v>
      </c>
      <c r="Y233" s="29">
        <f>'Totale Verbräuche Odyssee'!W230*1000</f>
        <v>28873.4</v>
      </c>
      <c r="Z233" s="29">
        <f>'Totale Verbräuche Odyssee'!X230*1000</f>
        <v>28298.799999999999</v>
      </c>
      <c r="AA233" s="29">
        <f>'Totale Verbräuche Odyssee'!Y230*1000</f>
        <v>28857.5</v>
      </c>
      <c r="AB233" s="29">
        <f>'Totale Verbräuche Odyssee'!Z230*1000</f>
        <v>29723.4</v>
      </c>
      <c r="AC233" s="29">
        <f>'Totale Verbräuche Odyssee'!AA230*1000</f>
        <v>24423.100000000002</v>
      </c>
      <c r="AD233" s="29">
        <f>'Totale Verbräuche Odyssee'!AB230*1000</f>
        <v>29416.399999999998</v>
      </c>
      <c r="AE233" s="29">
        <f>'Totale Verbräuche Odyssee'!AC230*1000</f>
        <v>30547.599999999999</v>
      </c>
      <c r="AF233" s="29">
        <f>'Totale Verbräuche Odyssee'!AD230*1000</f>
        <v>30566</v>
      </c>
      <c r="AG233" s="29">
        <f>'Totale Verbräuche Odyssee'!AE230*1000</f>
        <v>34506.700000000004</v>
      </c>
      <c r="BC233" s="31">
        <f t="shared" si="286"/>
        <v>0.10940347277546292</v>
      </c>
      <c r="BD233" s="31">
        <f t="shared" si="287"/>
        <v>0.11258213955234177</v>
      </c>
      <c r="BE233" s="31">
        <f t="shared" si="288"/>
        <v>0.14169283745489153</v>
      </c>
      <c r="BF233" s="31">
        <f t="shared" si="289"/>
        <v>0.15033789343082937</v>
      </c>
      <c r="BG233" s="31">
        <f t="shared" si="290"/>
        <v>0.14416932584529787</v>
      </c>
      <c r="BH233" s="31">
        <f t="shared" si="291"/>
        <v>0.14461631404205658</v>
      </c>
      <c r="BI233" s="31">
        <f t="shared" si="292"/>
        <v>0.12570958932837789</v>
      </c>
      <c r="BJ233" s="31">
        <f t="shared" si="293"/>
        <v>0.14204344075140382</v>
      </c>
      <c r="BK233" s="31">
        <f t="shared" si="294"/>
        <v>0.13452617826600813</v>
      </c>
      <c r="BL233" s="31">
        <f t="shared" si="295"/>
        <v>0.13615659735264196</v>
      </c>
      <c r="BM233" s="31">
        <f t="shared" si="296"/>
        <v>0.15226214146255063</v>
      </c>
    </row>
    <row r="234" spans="1:65" x14ac:dyDescent="0.25">
      <c r="A234" t="s">
        <v>211</v>
      </c>
      <c r="B234" t="s">
        <v>177</v>
      </c>
      <c r="C234" t="s">
        <v>171</v>
      </c>
      <c r="D234" t="s">
        <v>178</v>
      </c>
      <c r="E234" s="29" t="str">
        <f>'Totale Verbräuche Odyssee'!C231</f>
        <v>n.a.</v>
      </c>
      <c r="F234" s="29" t="str">
        <f>'Totale Verbräuche Odyssee'!D231</f>
        <v>n.a.</v>
      </c>
      <c r="G234" s="29" t="str">
        <f>'Totale Verbräuche Odyssee'!E231</f>
        <v>n.a.</v>
      </c>
      <c r="H234" s="29" t="str">
        <f>'Totale Verbräuche Odyssee'!F231</f>
        <v>n.a.</v>
      </c>
      <c r="I234" s="29" t="str">
        <f>'Totale Verbräuche Odyssee'!G231</f>
        <v>n.a.</v>
      </c>
      <c r="J234" s="29" t="str">
        <f>'Totale Verbräuche Odyssee'!H231</f>
        <v>n.a.</v>
      </c>
      <c r="K234" s="29" t="str">
        <f>'Totale Verbräuche Odyssee'!I231</f>
        <v>n.a.</v>
      </c>
      <c r="L234" s="29" t="str">
        <f>'Totale Verbräuche Odyssee'!J231</f>
        <v>n.a.</v>
      </c>
      <c r="M234" s="29" t="str">
        <f>'Totale Verbräuche Odyssee'!K231</f>
        <v>n.a.</v>
      </c>
      <c r="N234" s="29" t="str">
        <f>'Totale Verbräuche Odyssee'!L231</f>
        <v>n.a.</v>
      </c>
      <c r="O234" s="29" t="str">
        <f>'Totale Verbräuche Odyssee'!M231</f>
        <v>n.a.</v>
      </c>
      <c r="P234" s="29" t="str">
        <f>'Totale Verbräuche Odyssee'!N231</f>
        <v>n.a.</v>
      </c>
      <c r="Q234" s="29" t="str">
        <f>'Totale Verbräuche Odyssee'!O231</f>
        <v>n.a.</v>
      </c>
      <c r="R234" s="29" t="str">
        <f>'Totale Verbräuche Odyssee'!P231</f>
        <v>n.a.</v>
      </c>
      <c r="S234" s="29" t="str">
        <f>'Totale Verbräuche Odyssee'!Q231</f>
        <v>n.a.</v>
      </c>
      <c r="T234" s="29" t="s">
        <v>94</v>
      </c>
      <c r="U234" s="29">
        <f>'Totale Verbräuche Odyssee'!S231*1000</f>
        <v>11911.9</v>
      </c>
      <c r="V234" s="29">
        <f>'Totale Verbräuche Odyssee'!T231*1000</f>
        <v>8792.1</v>
      </c>
      <c r="W234" s="29">
        <f>'Totale Verbräuche Odyssee'!U231*1000</f>
        <v>17750.099999999999</v>
      </c>
      <c r="X234" s="29">
        <f>'Totale Verbräuche Odyssee'!V231*1000</f>
        <v>15888.8</v>
      </c>
      <c r="Y234" s="29">
        <f>'Totale Verbräuche Odyssee'!W231*1000</f>
        <v>20098.099999999999</v>
      </c>
      <c r="Z234" s="29">
        <f>'Totale Verbräuche Odyssee'!X231*1000</f>
        <v>19395.3</v>
      </c>
      <c r="AA234" s="29">
        <f>'Totale Verbräuche Odyssee'!Y231*1000</f>
        <v>19532.099999999999</v>
      </c>
      <c r="AB234" s="29">
        <f>'Totale Verbräuche Odyssee'!Z231*1000</f>
        <v>19732.3</v>
      </c>
      <c r="AC234" s="29">
        <f>'Totale Verbräuche Odyssee'!AA231*1000</f>
        <v>17598.600000000002</v>
      </c>
      <c r="AD234" s="29">
        <f>'Totale Verbräuche Odyssee'!AB231*1000</f>
        <v>5349</v>
      </c>
      <c r="AE234" s="29">
        <f>'Totale Verbräuche Odyssee'!AC231*1000</f>
        <v>5651.4</v>
      </c>
      <c r="AF234" s="29">
        <f>'Totale Verbräuche Odyssee'!AD231*1000</f>
        <v>5547.1</v>
      </c>
      <c r="AG234" s="29">
        <f>'Totale Verbräuche Odyssee'!AE231*1000</f>
        <v>5769.9</v>
      </c>
      <c r="BC234" s="31">
        <f t="shared" si="286"/>
        <v>8.550092162008005E-2</v>
      </c>
      <c r="BD234" s="31">
        <f t="shared" si="287"/>
        <v>8.2391568240802918E-2</v>
      </c>
      <c r="BE234" s="31">
        <f t="shared" si="288"/>
        <v>9.8629077852007571E-2</v>
      </c>
      <c r="BF234" s="31">
        <f t="shared" si="289"/>
        <v>0.10303788656971197</v>
      </c>
      <c r="BG234" s="31">
        <f t="shared" si="290"/>
        <v>9.7580514228292212E-2</v>
      </c>
      <c r="BH234" s="31">
        <f t="shared" si="291"/>
        <v>9.6005587973518269E-2</v>
      </c>
      <c r="BI234" s="31">
        <f t="shared" si="292"/>
        <v>9.0582799839266565E-2</v>
      </c>
      <c r="BJ234" s="31">
        <f t="shared" si="293"/>
        <v>2.5828801776534824E-2</v>
      </c>
      <c r="BK234" s="31">
        <f t="shared" si="294"/>
        <v>2.488775693843439E-2</v>
      </c>
      <c r="BL234" s="31">
        <f t="shared" si="295"/>
        <v>2.4709620531794811E-2</v>
      </c>
      <c r="BM234" s="31">
        <f t="shared" si="296"/>
        <v>2.5459905758150464E-2</v>
      </c>
    </row>
    <row r="235" spans="1:65" x14ac:dyDescent="0.25">
      <c r="A235" t="s">
        <v>211</v>
      </c>
      <c r="B235" t="s">
        <v>179</v>
      </c>
      <c r="C235" t="s">
        <v>171</v>
      </c>
      <c r="D235" t="s">
        <v>180</v>
      </c>
      <c r="E235" s="29" t="str">
        <f>'Totale Verbräuche Odyssee'!C232</f>
        <v>n.a.</v>
      </c>
      <c r="F235" s="29" t="str">
        <f>'Totale Verbräuche Odyssee'!D232</f>
        <v>n.a.</v>
      </c>
      <c r="G235" s="29" t="str">
        <f>'Totale Verbräuche Odyssee'!E232</f>
        <v>n.a.</v>
      </c>
      <c r="H235" s="29" t="str">
        <f>'Totale Verbräuche Odyssee'!F232</f>
        <v>n.a.</v>
      </c>
      <c r="I235" s="29" t="str">
        <f>'Totale Verbräuche Odyssee'!G232</f>
        <v>n.a.</v>
      </c>
      <c r="J235" s="29" t="str">
        <f>'Totale Verbräuche Odyssee'!H232</f>
        <v>n.a.</v>
      </c>
      <c r="K235" s="29" t="str">
        <f>'Totale Verbräuche Odyssee'!I232</f>
        <v>n.a.</v>
      </c>
      <c r="L235" s="29" t="str">
        <f>'Totale Verbräuche Odyssee'!J232</f>
        <v>n.a.</v>
      </c>
      <c r="M235" s="29" t="str">
        <f>'Totale Verbräuche Odyssee'!K232</f>
        <v>n.a.</v>
      </c>
      <c r="N235" s="29" t="str">
        <f>'Totale Verbräuche Odyssee'!L232</f>
        <v>n.a.</v>
      </c>
      <c r="O235" s="29" t="str">
        <f>'Totale Verbräuche Odyssee'!M232</f>
        <v>n.a.</v>
      </c>
      <c r="P235" s="29" t="str">
        <f>'Totale Verbräuche Odyssee'!N232</f>
        <v>n.a.</v>
      </c>
      <c r="Q235" s="29" t="str">
        <f>'Totale Verbräuche Odyssee'!O232</f>
        <v>n.a.</v>
      </c>
      <c r="R235" s="29" t="str">
        <f>'Totale Verbräuche Odyssee'!P232</f>
        <v>n.a.</v>
      </c>
      <c r="S235" s="29" t="str">
        <f>'Totale Verbräuche Odyssee'!Q232</f>
        <v>n.a.</v>
      </c>
      <c r="T235" s="29">
        <f>'Totale Verbräuche Odyssee'!R232*1000</f>
        <v>12337.5</v>
      </c>
      <c r="U235" s="29">
        <f>'Totale Verbräuche Odyssee'!S232*1000</f>
        <v>9971.7000000000007</v>
      </c>
      <c r="V235" s="29">
        <f>'Totale Verbräuche Odyssee'!T232*1000</f>
        <v>9886</v>
      </c>
      <c r="W235" s="29">
        <f>'Totale Verbräuche Odyssee'!U232*1000</f>
        <v>15432.9</v>
      </c>
      <c r="X235" s="29">
        <f>'Totale Verbräuche Odyssee'!V232*1000</f>
        <v>13820.5</v>
      </c>
      <c r="Y235" s="29">
        <f>'Totale Verbräuche Odyssee'!W232*1000</f>
        <v>17829.3</v>
      </c>
      <c r="Z235" s="29">
        <f>'Totale Verbräuche Odyssee'!X232*1000</f>
        <v>17060.400000000001</v>
      </c>
      <c r="AA235" s="29">
        <f>'Totale Verbräuche Odyssee'!Y232*1000</f>
        <v>17178.899999999998</v>
      </c>
      <c r="AB235" s="29">
        <f>'Totale Verbräuche Odyssee'!Z232*1000</f>
        <v>17556.3</v>
      </c>
      <c r="AC235" s="29">
        <f>'Totale Verbräuche Odyssee'!AA232*1000</f>
        <v>13965.7</v>
      </c>
      <c r="AD235" s="29">
        <f>'Totale Verbräuche Odyssee'!AB232*1000</f>
        <v>25707.8</v>
      </c>
      <c r="AE235" s="29">
        <f>'Totale Verbräuche Odyssee'!AC232*1000</f>
        <v>26591.7</v>
      </c>
      <c r="AF235" s="29">
        <f>'Totale Verbräuche Odyssee'!AD232*1000</f>
        <v>25790.1</v>
      </c>
      <c r="AG235" s="29">
        <f>'Totale Verbräuche Odyssee'!AE232*1000</f>
        <v>26300.899999999998</v>
      </c>
      <c r="BC235" s="31">
        <f t="shared" si="286"/>
        <v>7.4339140245437127E-2</v>
      </c>
      <c r="BD235" s="31">
        <f t="shared" si="287"/>
        <v>7.1666373097528865E-2</v>
      </c>
      <c r="BE235" s="31">
        <f t="shared" si="288"/>
        <v>8.7495206897507657E-2</v>
      </c>
      <c r="BF235" s="31">
        <f t="shared" si="289"/>
        <v>9.0633687544606906E-2</v>
      </c>
      <c r="BG235" s="31">
        <f t="shared" si="290"/>
        <v>8.5824150801829244E-2</v>
      </c>
      <c r="BH235" s="31">
        <f t="shared" si="291"/>
        <v>8.5418471447295988E-2</v>
      </c>
      <c r="BI235" s="31">
        <f t="shared" si="292"/>
        <v>7.188368436780454E-2</v>
      </c>
      <c r="BJ235" s="31">
        <f t="shared" si="293"/>
        <v>0.1241356646683122</v>
      </c>
      <c r="BK235" s="31">
        <f t="shared" si="294"/>
        <v>0.11710510071482567</v>
      </c>
      <c r="BL235" s="31">
        <f t="shared" si="295"/>
        <v>0.11488229606047147</v>
      </c>
      <c r="BM235" s="31">
        <f t="shared" si="296"/>
        <v>0.11605373322839903</v>
      </c>
    </row>
    <row r="236" spans="1:65" x14ac:dyDescent="0.25">
      <c r="A236" t="s">
        <v>211</v>
      </c>
      <c r="B236" t="s">
        <v>181</v>
      </c>
      <c r="C236" t="s">
        <v>171</v>
      </c>
      <c r="D236" t="s">
        <v>182</v>
      </c>
      <c r="E236" s="29" t="str">
        <f>'Totale Verbräuche Odyssee'!C233</f>
        <v>n.a.</v>
      </c>
      <c r="F236" s="29" t="str">
        <f>'Totale Verbräuche Odyssee'!D233</f>
        <v>n.a.</v>
      </c>
      <c r="G236" s="29" t="str">
        <f>'Totale Verbräuche Odyssee'!E233</f>
        <v>n.a.</v>
      </c>
      <c r="H236" s="29" t="str">
        <f>'Totale Verbräuche Odyssee'!F233</f>
        <v>n.a.</v>
      </c>
      <c r="I236" s="29" t="str">
        <f>'Totale Verbräuche Odyssee'!G233</f>
        <v>n.a.</v>
      </c>
      <c r="J236" s="29" t="str">
        <f>'Totale Verbräuche Odyssee'!H233</f>
        <v>n.a.</v>
      </c>
      <c r="K236" s="29" t="str">
        <f>'Totale Verbräuche Odyssee'!I233</f>
        <v>n.a.</v>
      </c>
      <c r="L236" s="29" t="str">
        <f>'Totale Verbräuche Odyssee'!J233</f>
        <v>n.a.</v>
      </c>
      <c r="M236" s="29" t="str">
        <f>'Totale Verbräuche Odyssee'!K233</f>
        <v>n.a.</v>
      </c>
      <c r="N236" s="29" t="str">
        <f>'Totale Verbräuche Odyssee'!L233</f>
        <v>n.a.</v>
      </c>
      <c r="O236" s="29" t="str">
        <f>'Totale Verbräuche Odyssee'!M233</f>
        <v>n.a.</v>
      </c>
      <c r="P236" s="29" t="str">
        <f>'Totale Verbräuche Odyssee'!N233</f>
        <v>n.a.</v>
      </c>
      <c r="Q236" s="29" t="str">
        <f>'Totale Verbräuche Odyssee'!O233</f>
        <v>n.a.</v>
      </c>
      <c r="R236" s="29" t="str">
        <f>'Totale Verbräuche Odyssee'!P233</f>
        <v>n.a.</v>
      </c>
      <c r="S236" s="29" t="str">
        <f>'Totale Verbräuche Odyssee'!Q233</f>
        <v>n.a.</v>
      </c>
      <c r="T236" s="29" t="s">
        <v>94</v>
      </c>
      <c r="U236" s="29">
        <f>'Totale Verbräuche Odyssee'!S233*1000</f>
        <v>18907.3</v>
      </c>
      <c r="V236" s="29">
        <f>'Totale Verbräuche Odyssee'!T233*1000</f>
        <v>18880</v>
      </c>
      <c r="W236" s="29">
        <f>'Totale Verbräuche Odyssee'!U233*1000</f>
        <v>27706.1</v>
      </c>
      <c r="X236" s="29">
        <f>'Totale Verbräuche Odyssee'!V233*1000</f>
        <v>24743.200000000001</v>
      </c>
      <c r="Y236" s="29">
        <f>'Totale Verbräuche Odyssee'!W233*1000</f>
        <v>18907.3</v>
      </c>
      <c r="Z236" s="29">
        <f>'Totale Verbräuche Odyssee'!X233*1000</f>
        <v>18880</v>
      </c>
      <c r="AA236" s="29">
        <f>'Totale Verbräuche Odyssee'!Y233*1000</f>
        <v>27706.1</v>
      </c>
      <c r="AB236" s="29">
        <f>'Totale Verbräuche Odyssee'!Z233*1000</f>
        <v>24743.200000000001</v>
      </c>
      <c r="AC236" s="29">
        <f>'Totale Verbräuche Odyssee'!AA233*1000</f>
        <v>31234</v>
      </c>
      <c r="AD236" s="29">
        <f>'Totale Verbräuche Odyssee'!AB233*1000</f>
        <v>23348.9</v>
      </c>
      <c r="AE236" s="29">
        <f>'Totale Verbräuche Odyssee'!AC233*1000</f>
        <v>24357.199999999997</v>
      </c>
      <c r="AF236" s="29">
        <f>'Totale Verbräuche Odyssee'!AD233*1000</f>
        <v>23604.399999999998</v>
      </c>
      <c r="AG236" s="29">
        <f>'Totale Verbräuche Odyssee'!AE233*1000</f>
        <v>25060.9</v>
      </c>
      <c r="BC236" s="31">
        <f t="shared" si="286"/>
        <v>0.13345823879854762</v>
      </c>
      <c r="BD236" s="31">
        <f t="shared" si="287"/>
        <v>0.12830616857760402</v>
      </c>
      <c r="BE236" s="31">
        <f t="shared" si="288"/>
        <v>9.2785365963512112E-2</v>
      </c>
      <c r="BF236" s="31">
        <f t="shared" si="289"/>
        <v>0.10030034587947399</v>
      </c>
      <c r="BG236" s="31">
        <f t="shared" si="290"/>
        <v>0.13841704093571541</v>
      </c>
      <c r="BH236" s="31">
        <f t="shared" si="291"/>
        <v>0.1203856349410032</v>
      </c>
      <c r="BI236" s="31">
        <f t="shared" si="292"/>
        <v>0.16076637744932276</v>
      </c>
      <c r="BJ236" s="31">
        <f t="shared" si="293"/>
        <v>0.11274520654330417</v>
      </c>
      <c r="BK236" s="31">
        <f t="shared" si="294"/>
        <v>0.10726476152826452</v>
      </c>
      <c r="BL236" s="31">
        <f t="shared" si="295"/>
        <v>0.10514607035760981</v>
      </c>
      <c r="BM236" s="31">
        <f t="shared" si="296"/>
        <v>0.11058218551698176</v>
      </c>
    </row>
    <row r="237" spans="1:65" x14ac:dyDescent="0.25">
      <c r="A237" t="s">
        <v>211</v>
      </c>
      <c r="B237" t="s">
        <v>183</v>
      </c>
      <c r="C237" t="s">
        <v>2</v>
      </c>
      <c r="D237" t="s">
        <v>184</v>
      </c>
      <c r="E237" s="29" t="s">
        <v>94</v>
      </c>
      <c r="F237" s="29" t="s">
        <v>94</v>
      </c>
      <c r="G237" s="29" t="s">
        <v>94</v>
      </c>
      <c r="H237" s="29" t="s">
        <v>94</v>
      </c>
      <c r="I237" s="29" t="s">
        <v>94</v>
      </c>
      <c r="J237" s="29" t="s">
        <v>94</v>
      </c>
      <c r="K237" s="29" t="s">
        <v>94</v>
      </c>
      <c r="L237" s="29" t="s">
        <v>94</v>
      </c>
      <c r="M237" s="29" t="s">
        <v>94</v>
      </c>
      <c r="N237" s="29" t="s">
        <v>94</v>
      </c>
      <c r="O237" s="29" t="s">
        <v>94</v>
      </c>
      <c r="P237" s="29" t="s">
        <v>94</v>
      </c>
      <c r="Q237" s="29" t="s">
        <v>94</v>
      </c>
      <c r="R237" s="29" t="s">
        <v>94</v>
      </c>
      <c r="S237" s="29" t="s">
        <v>94</v>
      </c>
      <c r="T237" s="29" t="s">
        <v>94</v>
      </c>
      <c r="U237" s="29">
        <f t="shared" ref="U237:AH237" si="297">U238-SUM(U230:U236)</f>
        <v>23503.644</v>
      </c>
      <c r="V237" s="29">
        <f t="shared" si="297"/>
        <v>23421.880000000005</v>
      </c>
      <c r="W237" s="29">
        <f t="shared" si="297"/>
        <v>41326.110000000015</v>
      </c>
      <c r="X237" s="29">
        <f t="shared" si="297"/>
        <v>36428.688999999984</v>
      </c>
      <c r="Y237" s="29">
        <f t="shared" si="297"/>
        <v>16549.611000000004</v>
      </c>
      <c r="Z237" s="29">
        <f t="shared" si="297"/>
        <v>4764.1609999999928</v>
      </c>
      <c r="AA237" s="29">
        <f t="shared" si="297"/>
        <v>5705.8729999999923</v>
      </c>
      <c r="AB237" s="29">
        <f t="shared" si="297"/>
        <v>9514.8240000000224</v>
      </c>
      <c r="AC237" s="29">
        <f t="shared" si="297"/>
        <v>36628.745999999985</v>
      </c>
      <c r="AD237" s="29">
        <f t="shared" si="297"/>
        <v>39736.081000000035</v>
      </c>
      <c r="AE237" s="29">
        <f t="shared" si="297"/>
        <v>49961.218999999983</v>
      </c>
      <c r="AF237" s="29">
        <f t="shared" si="297"/>
        <v>49868.34500000003</v>
      </c>
      <c r="AG237" s="29">
        <f t="shared" si="297"/>
        <v>44147.051000000036</v>
      </c>
      <c r="AH237" s="29" t="e">
        <f t="shared" si="297"/>
        <v>#VALUE!</v>
      </c>
      <c r="BC237" s="31">
        <f t="shared" si="286"/>
        <v>0.19906482171778234</v>
      </c>
      <c r="BD237" s="31">
        <f t="shared" si="287"/>
        <v>0.18890141581909806</v>
      </c>
      <c r="BE237" s="31">
        <f t="shared" si="288"/>
        <v>8.1215282625693039E-2</v>
      </c>
      <c r="BF237" s="31">
        <f t="shared" si="289"/>
        <v>2.5309692591393009E-2</v>
      </c>
      <c r="BG237" s="31">
        <f t="shared" si="290"/>
        <v>2.8505998917747074E-2</v>
      </c>
      <c r="BH237" s="31">
        <f t="shared" si="291"/>
        <v>4.6293451477250253E-2</v>
      </c>
      <c r="BI237" s="31">
        <f t="shared" si="292"/>
        <v>0.18853399516332744</v>
      </c>
      <c r="BJ237" s="31">
        <f t="shared" si="293"/>
        <v>0.19187424930367034</v>
      </c>
      <c r="BK237" s="31">
        <f t="shared" si="294"/>
        <v>0.22002029140034146</v>
      </c>
      <c r="BL237" s="31">
        <f t="shared" si="295"/>
        <v>0.22213911440187267</v>
      </c>
      <c r="BM237" s="31">
        <f t="shared" si="296"/>
        <v>0.19480056118134859</v>
      </c>
    </row>
    <row r="238" spans="1:65" x14ac:dyDescent="0.25">
      <c r="A238" t="s">
        <v>211</v>
      </c>
      <c r="B238" t="s">
        <v>185</v>
      </c>
      <c r="C238" t="s">
        <v>2</v>
      </c>
      <c r="D238" t="s">
        <v>186</v>
      </c>
      <c r="E238" s="29">
        <f>'Energieverbrauch_GHD+A(Landw+F)'!C155</f>
        <v>164861.46</v>
      </c>
      <c r="F238" s="29">
        <f>'Energieverbrauch_GHD+A(Landw+F)'!D155</f>
        <v>172091.88799999998</v>
      </c>
      <c r="G238" s="29">
        <f>'Energieverbrauch_GHD+A(Landw+F)'!E155</f>
        <v>176906.611</v>
      </c>
      <c r="H238" s="29">
        <f>'Energieverbrauch_GHD+A(Landw+F)'!F155</f>
        <v>170565.861</v>
      </c>
      <c r="I238" s="29">
        <f>'Energieverbrauch_GHD+A(Landw+F)'!G155</f>
        <v>202396.76200000002</v>
      </c>
      <c r="J238" s="29">
        <f>'Energieverbrauch_GHD+A(Landw+F)'!H155</f>
        <v>204722.72999999998</v>
      </c>
      <c r="K238" s="29">
        <f>'Energieverbrauch_GHD+A(Landw+F)'!I155</f>
        <v>213120.674</v>
      </c>
      <c r="L238" s="29">
        <f>'Energieverbrauch_GHD+A(Landw+F)'!J155</f>
        <v>211599.12700000001</v>
      </c>
      <c r="M238" s="29">
        <f>'Energieverbrauch_GHD+A(Landw+F)'!K155</f>
        <v>211023.79199999999</v>
      </c>
      <c r="N238" s="29">
        <f>'Energieverbrauch_GHD+A(Landw+F)'!L155</f>
        <v>212162.94500000001</v>
      </c>
      <c r="O238" s="29">
        <f>'Energieverbrauch_GHD+A(Landw+F)'!M155</f>
        <v>209541.05599999998</v>
      </c>
      <c r="P238" s="29">
        <f>'Energieverbrauch_GHD+A(Landw+F)'!N155</f>
        <v>218062.25</v>
      </c>
      <c r="Q238" s="29">
        <f>'Energieverbrauch_GHD+A(Landw+F)'!O155</f>
        <v>200389.95499999999</v>
      </c>
      <c r="R238" s="29">
        <f>'Energieverbrauch_GHD+A(Landw+F)'!P155</f>
        <v>194579.89</v>
      </c>
      <c r="S238" s="29">
        <f>'Energieverbrauch_GHD+A(Landw+F)'!Q155</f>
        <v>201599.47</v>
      </c>
      <c r="T238" s="29">
        <f>'Energieverbrauch_GHD+A(Landw+F)'!R155</f>
        <v>205742.91900000002</v>
      </c>
      <c r="U238" s="29">
        <f>'Energieverbrauch_GHD+A(Landw+F)'!S155</f>
        <v>195174.80499999999</v>
      </c>
      <c r="V238" s="29">
        <f>'Energieverbrauch_GHD+A(Landw+F)'!T155</f>
        <v>191387.40400000001</v>
      </c>
      <c r="W238" s="29">
        <f>'Energieverbrauch_GHD+A(Landw+F)'!U155</f>
        <v>207601.27100000001</v>
      </c>
      <c r="X238" s="29">
        <f>'Energieverbrauch_GHD+A(Landw+F)'!V155</f>
        <v>192844.976</v>
      </c>
      <c r="Y238" s="29">
        <f>'Energieverbrauch_GHD+A(Landw+F)'!W155</f>
        <v>203774.59099999999</v>
      </c>
      <c r="Z238" s="29">
        <f>'Energieverbrauch_GHD+A(Landw+F)'!X155</f>
        <v>188234.64499999999</v>
      </c>
      <c r="AA238" s="29">
        <f>'Energieverbrauch_GHD+A(Landw+F)'!Y155</f>
        <v>200163.93799999999</v>
      </c>
      <c r="AB238" s="29">
        <f>'Energieverbrauch_GHD+A(Landw+F)'!Z155</f>
        <v>205532.82800000001</v>
      </c>
      <c r="AC238" s="29">
        <f>'Energieverbrauch_GHD+A(Landw+F)'!AA155</f>
        <v>194281.91700000002</v>
      </c>
      <c r="AD238" s="29">
        <f>'Energieverbrauch_GHD+A(Landw+F)'!AB155</f>
        <v>207094.39200000002</v>
      </c>
      <c r="AE238" s="29">
        <f>'Energieverbrauch_GHD+A(Landw+F)'!AC155</f>
        <v>227075.50599999999</v>
      </c>
      <c r="AF238" s="29">
        <f>'Energieverbrauch_GHD+A(Landw+F)'!AD155</f>
        <v>224491.50900000002</v>
      </c>
      <c r="AG238" s="29">
        <f>'Energieverbrauch_GHD+A(Landw+F)'!AE155</f>
        <v>226626.91900000002</v>
      </c>
      <c r="AH238" s="29" t="e">
        <f>'Energieverbrauch_GHD+A(Landw+F)'!AF155</f>
        <v>#VALUE!</v>
      </c>
    </row>
    <row r="239" spans="1:65" x14ac:dyDescent="0.25">
      <c r="A239" t="s">
        <v>212</v>
      </c>
      <c r="B239" t="s">
        <v>168</v>
      </c>
      <c r="C239" t="s">
        <v>2</v>
      </c>
      <c r="D239" t="s">
        <v>169</v>
      </c>
      <c r="E239" s="29">
        <f>Fischerei!C173+Landwirtschaft!C173</f>
        <v>5956.9160000000002</v>
      </c>
      <c r="F239" s="29">
        <f>Fischerei!D173+Landwirtschaft!D173</f>
        <v>7675.6109999999999</v>
      </c>
      <c r="G239" s="29">
        <f>Fischerei!E173+Landwirtschaft!E173</f>
        <v>7334.6109999999999</v>
      </c>
      <c r="H239" s="29">
        <f>Fischerei!F173+Landwirtschaft!F173</f>
        <v>7866.3060000000005</v>
      </c>
      <c r="I239" s="29">
        <f>Fischerei!G173+Landwirtschaft!G173</f>
        <v>8243.2219999999998</v>
      </c>
      <c r="J239" s="29">
        <f>Fischerei!H173+Landwirtschaft!H173</f>
        <v>7940.6950000000006</v>
      </c>
      <c r="K239" s="29">
        <f>Fischerei!I173+Landwirtschaft!I173</f>
        <v>8470.639000000001</v>
      </c>
      <c r="L239" s="29">
        <f>Fischerei!J173+Landwirtschaft!J173</f>
        <v>8571.9169999999995</v>
      </c>
      <c r="M239" s="29">
        <f>Fischerei!K173+Landwirtschaft!K173</f>
        <v>9511.3340000000007</v>
      </c>
      <c r="N239" s="29">
        <f>Fischerei!L173+Landwirtschaft!L173</f>
        <v>9313.360999999999</v>
      </c>
      <c r="O239" s="29">
        <f>Fischerei!M173+Landwirtschaft!M173</f>
        <v>8999.1669999999995</v>
      </c>
      <c r="P239" s="29">
        <f>Fischerei!N173+Landwirtschaft!N173</f>
        <v>9499.3340000000007</v>
      </c>
      <c r="Q239" s="29">
        <f>Fischerei!O173+Landwirtschaft!O173</f>
        <v>9468.4719999999998</v>
      </c>
      <c r="R239" s="29">
        <f>Fischerei!P173+Landwirtschaft!P173</f>
        <v>9327.5280000000002</v>
      </c>
      <c r="S239" s="29">
        <f>Fischerei!Q173+Landwirtschaft!Q173</f>
        <v>9440.9449999999997</v>
      </c>
      <c r="T239" s="29">
        <f>Fischerei!R173+Landwirtschaft!R173</f>
        <v>9361.2520000000004</v>
      </c>
      <c r="U239" s="29">
        <f>Fischerei!S173+Landwirtschaft!S173</f>
        <v>8955.1419999999998</v>
      </c>
      <c r="V239" s="29">
        <f>Fischerei!T173+Landwirtschaft!T173</f>
        <v>8756.473</v>
      </c>
      <c r="W239" s="29">
        <f>Fischerei!U173+Landwirtschaft!U173</f>
        <v>8673.7510000000002</v>
      </c>
      <c r="X239" s="29">
        <f>Fischerei!V173+Landwirtschaft!V173</f>
        <v>9313.7240000000002</v>
      </c>
      <c r="Y239" s="29">
        <f>Fischerei!W173+Landwirtschaft!W173</f>
        <v>9562.2360000000008</v>
      </c>
      <c r="Z239" s="29">
        <f>Fischerei!X173+Landwirtschaft!X173</f>
        <v>9270.5220000000008</v>
      </c>
      <c r="AA239" s="29">
        <f>Fischerei!Y173+Landwirtschaft!Y173</f>
        <v>4760.4390000000003</v>
      </c>
      <c r="AB239" s="29">
        <f>Fischerei!Z173+Landwirtschaft!Z173</f>
        <v>8900.9269999999997</v>
      </c>
      <c r="AC239" s="29">
        <f>Fischerei!AA173+Landwirtschaft!AA173</f>
        <v>8044.3239999999996</v>
      </c>
      <c r="AD239" s="29">
        <f>Fischerei!AB173+Landwirtschaft!AB173</f>
        <v>4829.54</v>
      </c>
      <c r="AE239" s="29">
        <f>Fischerei!AC173+Landwirtschaft!AC173</f>
        <v>4868.9120000000003</v>
      </c>
      <c r="AF239" s="29">
        <f>Fischerei!AD173+Landwirtschaft!AD173</f>
        <v>5104.5219999999999</v>
      </c>
      <c r="AG239" s="29">
        <f>Fischerei!AE173+Landwirtschaft!AE173</f>
        <v>5186.7470000000003</v>
      </c>
      <c r="AH239">
        <f>Fischerei!AF173+Landwirtschaft!AF173</f>
        <v>5238.4160000000002</v>
      </c>
    </row>
    <row r="240" spans="1:65" x14ac:dyDescent="0.25">
      <c r="A240" t="s">
        <v>212</v>
      </c>
      <c r="B240" t="s">
        <v>170</v>
      </c>
      <c r="C240" t="s">
        <v>171</v>
      </c>
      <c r="D240" t="s">
        <v>172</v>
      </c>
      <c r="E240" s="29">
        <f>'Totale Verbräuche Odyssee'!C237*1000</f>
        <v>5916.5999999999995</v>
      </c>
      <c r="F240" s="29">
        <f>'Totale Verbräuche Odyssee'!D237*1000</f>
        <v>5479.4</v>
      </c>
      <c r="G240" s="29">
        <f>'Totale Verbräuche Odyssee'!E237*1000</f>
        <v>4839.7</v>
      </c>
      <c r="H240" s="29">
        <f>'Totale Verbräuche Odyssee'!F237*1000</f>
        <v>5825</v>
      </c>
      <c r="I240" s="29">
        <f>'Totale Verbräuche Odyssee'!G237*1000</f>
        <v>5484.4</v>
      </c>
      <c r="J240" s="29">
        <f>'Totale Verbräuche Odyssee'!H237*1000</f>
        <v>5495</v>
      </c>
      <c r="K240" s="29">
        <f>'Totale Verbräuche Odyssee'!I237*1000</f>
        <v>5969.9</v>
      </c>
      <c r="L240" s="29">
        <f>'Totale Verbräuche Odyssee'!J237*1000</f>
        <v>6069.7</v>
      </c>
      <c r="M240" s="29">
        <f>'Totale Verbräuche Odyssee'!K237*1000</f>
        <v>6229.2</v>
      </c>
      <c r="N240" s="29">
        <f>'Totale Verbräuche Odyssee'!L237*1000</f>
        <v>6322.0999999999995</v>
      </c>
      <c r="O240" s="29">
        <f>'Totale Verbräuche Odyssee'!M237*1000</f>
        <v>6614</v>
      </c>
      <c r="P240" s="29">
        <f>'Totale Verbräuche Odyssee'!N237*1000</f>
        <v>6242.6</v>
      </c>
      <c r="Q240" s="29">
        <f>'Totale Verbräuche Odyssee'!O237*1000</f>
        <v>6284.4</v>
      </c>
      <c r="R240" s="29">
        <f>'Totale Verbräuche Odyssee'!P237*1000</f>
        <v>5952.7</v>
      </c>
      <c r="S240" s="29">
        <f>'Totale Verbräuche Odyssee'!Q237*1000</f>
        <v>5529.7</v>
      </c>
      <c r="T240" s="29">
        <f>'Totale Verbräuche Odyssee'!R237*1000</f>
        <v>6146.8</v>
      </c>
      <c r="U240" s="29">
        <f>'Totale Verbräuche Odyssee'!S237*1000</f>
        <v>7014</v>
      </c>
      <c r="V240" s="29">
        <f>'Totale Verbräuche Odyssee'!T237*1000</f>
        <v>6267.2</v>
      </c>
      <c r="W240" s="29">
        <f>'Totale Verbräuche Odyssee'!U237*1000</f>
        <v>5575.2</v>
      </c>
      <c r="X240" s="29">
        <f>'Totale Verbräuche Odyssee'!V237*1000</f>
        <v>6009.2</v>
      </c>
      <c r="Y240" s="29">
        <f>'Totale Verbräuche Odyssee'!W237*1000</f>
        <v>6224.5999999999995</v>
      </c>
      <c r="Z240" s="29">
        <f>'Totale Verbräuche Odyssee'!X237*1000</f>
        <v>6024.5</v>
      </c>
      <c r="AA240" s="29">
        <f>'Totale Verbräuche Odyssee'!Y237*1000</f>
        <v>6174.5999999999995</v>
      </c>
      <c r="AB240" s="29">
        <f>'Totale Verbräuche Odyssee'!Z237*1000</f>
        <v>6180.3</v>
      </c>
      <c r="AC240" s="29">
        <f>'Totale Verbräuche Odyssee'!AA237*1000</f>
        <v>5724.2</v>
      </c>
      <c r="AD240" s="29">
        <f>'Totale Verbräuche Odyssee'!AB237*1000</f>
        <v>5636.7</v>
      </c>
      <c r="AE240" s="29" t="e">
        <f>'Totale Verbräuche Odyssee'!AC237*1000</f>
        <v>#VALUE!</v>
      </c>
      <c r="AF240" s="29" t="e">
        <f>'Totale Verbräuche Odyssee'!AD237*1000</f>
        <v>#VALUE!</v>
      </c>
      <c r="AG240" s="29" t="e">
        <f>'Totale Verbräuche Odyssee'!AE237*1000</f>
        <v>#VALUE!</v>
      </c>
      <c r="AH240" t="e">
        <f>'Totale Verbräuche Odyssee'!AF237*1000</f>
        <v>#VALUE!</v>
      </c>
    </row>
    <row r="241" spans="1:52" x14ac:dyDescent="0.25">
      <c r="A241" t="s">
        <v>212</v>
      </c>
      <c r="B241" t="s">
        <v>173</v>
      </c>
      <c r="C241" t="s">
        <v>171</v>
      </c>
      <c r="D241" t="s">
        <v>174</v>
      </c>
      <c r="E241" s="29">
        <f>'Totale Verbräuche Odyssee'!C238*1000</f>
        <v>2763.3999999999996</v>
      </c>
      <c r="F241" s="29">
        <f>'Totale Verbräuche Odyssee'!D238*1000</f>
        <v>2715.1</v>
      </c>
      <c r="G241" s="29">
        <f>'Totale Verbräuche Odyssee'!E238*1000</f>
        <v>3021.7000000000003</v>
      </c>
      <c r="H241" s="29">
        <f>'Totale Verbräuche Odyssee'!F238*1000</f>
        <v>3046.1</v>
      </c>
      <c r="I241" s="29">
        <f>'Totale Verbräuche Odyssee'!G238*1000</f>
        <v>2966.8</v>
      </c>
      <c r="J241" s="29">
        <f>'Totale Verbräuche Odyssee'!H238*1000</f>
        <v>3001.7999999999997</v>
      </c>
      <c r="K241" s="29">
        <f>'Totale Verbräuche Odyssee'!I238*1000</f>
        <v>3452.9</v>
      </c>
      <c r="L241" s="29">
        <f>'Totale Verbräuche Odyssee'!J238*1000</f>
        <v>3346.6</v>
      </c>
      <c r="M241" s="29">
        <f>'Totale Verbräuche Odyssee'!K238*1000</f>
        <v>3542.6000000000004</v>
      </c>
      <c r="N241" s="29">
        <f>'Totale Verbräuche Odyssee'!L238*1000</f>
        <v>3615.3</v>
      </c>
      <c r="O241" s="29">
        <f>'Totale Verbräuche Odyssee'!M238*1000</f>
        <v>3460.3</v>
      </c>
      <c r="P241" s="29">
        <f>'Totale Verbräuche Odyssee'!N238*1000</f>
        <v>3753.4</v>
      </c>
      <c r="Q241" s="29">
        <f>'Totale Verbräuche Odyssee'!O238*1000</f>
        <v>3710.7000000000003</v>
      </c>
      <c r="R241" s="29">
        <f>'Totale Verbräuche Odyssee'!P238*1000</f>
        <v>3656.2000000000003</v>
      </c>
      <c r="S241" s="29">
        <f>'Totale Verbräuche Odyssee'!Q238*1000</f>
        <v>3464.5</v>
      </c>
      <c r="T241" s="29">
        <f>'Totale Verbräuche Odyssee'!R238*1000</f>
        <v>3378.5</v>
      </c>
      <c r="U241" s="29">
        <f>'Totale Verbräuche Odyssee'!S238*1000</f>
        <v>3495.2000000000003</v>
      </c>
      <c r="V241" s="29">
        <f>'Totale Verbräuche Odyssee'!T238*1000</f>
        <v>3968.4</v>
      </c>
      <c r="W241" s="29">
        <f>'Totale Verbräuche Odyssee'!U238*1000</f>
        <v>7255.0999999999995</v>
      </c>
      <c r="X241" s="29">
        <f>'Totale Verbräuche Odyssee'!V238*1000</f>
        <v>8830.7000000000007</v>
      </c>
      <c r="Y241" s="29">
        <f>'Totale Verbräuche Odyssee'!W238*1000</f>
        <v>9407.2999999999993</v>
      </c>
      <c r="Z241" s="29">
        <f>'Totale Verbräuche Odyssee'!X238*1000</f>
        <v>8895.6999999999989</v>
      </c>
      <c r="AA241" s="29">
        <f>'Totale Verbräuche Odyssee'!Y238*1000</f>
        <v>9224.5</v>
      </c>
      <c r="AB241" s="29">
        <f>'Totale Verbräuche Odyssee'!Z238*1000</f>
        <v>9603.6</v>
      </c>
      <c r="AC241" s="29">
        <f>'Totale Verbräuche Odyssee'!AA238*1000</f>
        <v>9220.5</v>
      </c>
      <c r="AD241" s="29">
        <f>'Totale Verbräuche Odyssee'!AB238*1000</f>
        <v>9512.2000000000007</v>
      </c>
      <c r="AE241" s="29" t="e">
        <f>'Totale Verbräuche Odyssee'!AC238*1000</f>
        <v>#VALUE!</v>
      </c>
      <c r="AF241" s="29" t="e">
        <f>'Totale Verbräuche Odyssee'!AD238*1000</f>
        <v>#VALUE!</v>
      </c>
      <c r="AG241" s="29" t="e">
        <f>'Totale Verbräuche Odyssee'!AE238*1000</f>
        <v>#VALUE!</v>
      </c>
      <c r="AH241" t="e">
        <f>'Totale Verbräuche Odyssee'!AF238*1000</f>
        <v>#VALUE!</v>
      </c>
    </row>
    <row r="242" spans="1:52" x14ac:dyDescent="0.25">
      <c r="A242" t="s">
        <v>212</v>
      </c>
      <c r="B242" t="s">
        <v>175</v>
      </c>
      <c r="C242" t="s">
        <v>171</v>
      </c>
      <c r="D242" t="s">
        <v>176</v>
      </c>
      <c r="E242" s="29">
        <f>'Totale Verbräuche Odyssee'!C239*1000</f>
        <v>1441</v>
      </c>
      <c r="F242" s="29">
        <f>'Totale Verbräuche Odyssee'!D239*1000</f>
        <v>1429.1000000000001</v>
      </c>
      <c r="G242" s="29">
        <f>'Totale Verbräuche Odyssee'!E239*1000</f>
        <v>1438.9</v>
      </c>
      <c r="H242" s="29">
        <f>'Totale Verbräuche Odyssee'!F239*1000</f>
        <v>1415.5</v>
      </c>
      <c r="I242" s="29">
        <f>'Totale Verbräuche Odyssee'!G239*1000</f>
        <v>1355.5</v>
      </c>
      <c r="J242" s="29">
        <f>'Totale Verbräuche Odyssee'!H239*1000</f>
        <v>1363.3999999999999</v>
      </c>
      <c r="K242" s="29">
        <f>'Totale Verbräuche Odyssee'!I239*1000</f>
        <v>1574.8</v>
      </c>
      <c r="L242" s="29">
        <f>'Totale Verbräuche Odyssee'!J239*1000</f>
        <v>1621.6</v>
      </c>
      <c r="M242" s="29">
        <f>'Totale Verbräuche Odyssee'!K239*1000</f>
        <v>1652.4</v>
      </c>
      <c r="N242" s="29">
        <f>'Totale Verbräuche Odyssee'!L239*1000</f>
        <v>1663.7</v>
      </c>
      <c r="O242" s="29">
        <f>'Totale Verbräuche Odyssee'!M239*1000</f>
        <v>1795.1</v>
      </c>
      <c r="P242" s="29">
        <f>'Totale Verbräuche Odyssee'!N239*1000</f>
        <v>1844.7</v>
      </c>
      <c r="Q242" s="29">
        <f>'Totale Verbräuche Odyssee'!O239*1000</f>
        <v>1756.2</v>
      </c>
      <c r="R242" s="29">
        <f>'Totale Verbräuche Odyssee'!P239*1000</f>
        <v>1671.4</v>
      </c>
      <c r="S242" s="29">
        <f>'Totale Verbräuche Odyssee'!Q239*1000</f>
        <v>1650</v>
      </c>
      <c r="T242" s="29">
        <f>'Totale Verbräuche Odyssee'!R239*1000</f>
        <v>1784.7</v>
      </c>
      <c r="U242" s="29">
        <f>'Totale Verbräuche Odyssee'!S239*1000</f>
        <v>1883.8</v>
      </c>
      <c r="V242" s="29">
        <f>'Totale Verbräuche Odyssee'!T239*1000</f>
        <v>1764.7</v>
      </c>
      <c r="W242" s="29">
        <f>'Totale Verbräuche Odyssee'!U239*1000</f>
        <v>1730.3</v>
      </c>
      <c r="X242" s="29">
        <f>'Totale Verbräuche Odyssee'!V239*1000</f>
        <v>1908.7</v>
      </c>
      <c r="Y242" s="29">
        <f>'Totale Verbräuche Odyssee'!W239*1000</f>
        <v>1982.6999999999998</v>
      </c>
      <c r="Z242" s="29">
        <f>'Totale Verbräuche Odyssee'!X239*1000</f>
        <v>1859.2</v>
      </c>
      <c r="AA242" s="29">
        <f>'Totale Verbräuche Odyssee'!Y239*1000</f>
        <v>1957.8999999999999</v>
      </c>
      <c r="AB242" s="29">
        <f>'Totale Verbräuche Odyssee'!Z239*1000</f>
        <v>1976.1</v>
      </c>
      <c r="AC242" s="29">
        <f>'Totale Verbräuche Odyssee'!AA239*1000</f>
        <v>1855.2</v>
      </c>
      <c r="AD242" s="29">
        <f>'Totale Verbräuche Odyssee'!AB239*1000</f>
        <v>1880.5</v>
      </c>
      <c r="AE242" s="29" t="e">
        <f>'Totale Verbräuche Odyssee'!AC239*1000</f>
        <v>#VALUE!</v>
      </c>
      <c r="AF242" s="29" t="e">
        <f>'Totale Verbräuche Odyssee'!AD239*1000</f>
        <v>#VALUE!</v>
      </c>
      <c r="AG242" s="29" t="e">
        <f>'Totale Verbräuche Odyssee'!AE239*1000</f>
        <v>#VALUE!</v>
      </c>
      <c r="AH242" t="e">
        <f>'Totale Verbräuche Odyssee'!AF239*1000</f>
        <v>#VALUE!</v>
      </c>
    </row>
    <row r="243" spans="1:52" x14ac:dyDescent="0.25">
      <c r="A243" t="s">
        <v>212</v>
      </c>
      <c r="B243" t="s">
        <v>177</v>
      </c>
      <c r="C243" t="s">
        <v>171</v>
      </c>
      <c r="D243" t="s">
        <v>178</v>
      </c>
      <c r="E243" s="29">
        <f>'Totale Verbräuche Odyssee'!C240*1000</f>
        <v>3011.1</v>
      </c>
      <c r="F243" s="29">
        <f>'Totale Verbräuche Odyssee'!D240*1000</f>
        <v>3312.2</v>
      </c>
      <c r="G243" s="29">
        <f>'Totale Verbräuche Odyssee'!E240*1000</f>
        <v>3527.4</v>
      </c>
      <c r="H243" s="29">
        <f>'Totale Verbräuche Odyssee'!F240*1000</f>
        <v>3587.5</v>
      </c>
      <c r="I243" s="29">
        <f>'Totale Verbräuche Odyssee'!G240*1000</f>
        <v>3595.4</v>
      </c>
      <c r="J243" s="29">
        <f>'Totale Verbräuche Odyssee'!H240*1000</f>
        <v>3511.2000000000003</v>
      </c>
      <c r="K243" s="29">
        <f>'Totale Verbräuche Odyssee'!I240*1000</f>
        <v>4045.6000000000004</v>
      </c>
      <c r="L243" s="29">
        <f>'Totale Verbräuche Odyssee'!J240*1000</f>
        <v>4102.1000000000004</v>
      </c>
      <c r="M243" s="29">
        <f>'Totale Verbräuche Odyssee'!K240*1000</f>
        <v>4294.2</v>
      </c>
      <c r="N243" s="29">
        <f>'Totale Verbräuche Odyssee'!L240*1000</f>
        <v>4139.8999999999996</v>
      </c>
      <c r="O243" s="29">
        <f>'Totale Verbräuche Odyssee'!M240*1000</f>
        <v>3528.4</v>
      </c>
      <c r="P243" s="29">
        <f>'Totale Verbräuche Odyssee'!N240*1000</f>
        <v>4368.5999999999995</v>
      </c>
      <c r="Q243" s="29">
        <f>'Totale Verbräuche Odyssee'!O240*1000</f>
        <v>3908.4</v>
      </c>
      <c r="R243" s="29">
        <f>'Totale Verbräuche Odyssee'!P240*1000</f>
        <v>3941.6000000000004</v>
      </c>
      <c r="S243" s="29">
        <f>'Totale Verbräuche Odyssee'!Q240*1000</f>
        <v>4013</v>
      </c>
      <c r="T243" s="29">
        <f>'Totale Verbräuche Odyssee'!R240*1000</f>
        <v>3865.2000000000003</v>
      </c>
      <c r="U243" s="29">
        <f>'Totale Verbräuche Odyssee'!S240*1000</f>
        <v>3839.1000000000004</v>
      </c>
      <c r="V243" s="29">
        <f>'Totale Verbräuche Odyssee'!T240*1000</f>
        <v>4472.8</v>
      </c>
      <c r="W243" s="29">
        <f>'Totale Verbräuche Odyssee'!U240*1000</f>
        <v>5357.1</v>
      </c>
      <c r="X243" s="29">
        <f>'Totale Verbräuche Odyssee'!V240*1000</f>
        <v>5904.3</v>
      </c>
      <c r="Y243" s="29">
        <f>'Totale Verbräuche Odyssee'!W240*1000</f>
        <v>6275.4000000000005</v>
      </c>
      <c r="Z243" s="29">
        <f>'Totale Verbräuche Odyssee'!X240*1000</f>
        <v>6039</v>
      </c>
      <c r="AA243" s="29">
        <f>'Totale Verbräuche Odyssee'!Y240*1000</f>
        <v>6416.5</v>
      </c>
      <c r="AB243" s="29">
        <f>'Totale Verbräuche Odyssee'!Z240*1000</f>
        <v>6709.3</v>
      </c>
      <c r="AC243" s="29">
        <f>'Totale Verbräuche Odyssee'!AA240*1000</f>
        <v>6307.5</v>
      </c>
      <c r="AD243" s="29">
        <f>'Totale Verbräuche Odyssee'!AB240*1000</f>
        <v>6469.1</v>
      </c>
      <c r="AE243" s="29" t="e">
        <f>'Totale Verbräuche Odyssee'!AC240*1000</f>
        <v>#VALUE!</v>
      </c>
      <c r="AF243" s="29" t="e">
        <f>'Totale Verbräuche Odyssee'!AD240*1000</f>
        <v>#VALUE!</v>
      </c>
      <c r="AG243" s="29" t="e">
        <f>'Totale Verbräuche Odyssee'!AE240*1000</f>
        <v>#VALUE!</v>
      </c>
      <c r="AH243" t="e">
        <f>'Totale Verbräuche Odyssee'!AF240*1000</f>
        <v>#VALUE!</v>
      </c>
    </row>
    <row r="244" spans="1:52" x14ac:dyDescent="0.25">
      <c r="A244" t="s">
        <v>212</v>
      </c>
      <c r="B244" t="s">
        <v>179</v>
      </c>
      <c r="C244" t="s">
        <v>171</v>
      </c>
      <c r="D244" t="s">
        <v>180</v>
      </c>
      <c r="E244" s="29">
        <f>'Totale Verbräuche Odyssee'!C241*1000</f>
        <v>4008.3</v>
      </c>
      <c r="F244" s="29">
        <f>'Totale Verbräuche Odyssee'!D241*1000</f>
        <v>4087.7</v>
      </c>
      <c r="G244" s="29">
        <f>'Totale Verbräuche Odyssee'!E241*1000</f>
        <v>5137.7</v>
      </c>
      <c r="H244" s="29">
        <f>'Totale Verbräuche Odyssee'!F241*1000</f>
        <v>4043.5999999999995</v>
      </c>
      <c r="I244" s="29">
        <f>'Totale Verbräuche Odyssee'!G241*1000</f>
        <v>3656.5</v>
      </c>
      <c r="J244" s="29">
        <f>'Totale Verbräuche Odyssee'!H241*1000</f>
        <v>3364.7</v>
      </c>
      <c r="K244" s="29">
        <f>'Totale Verbräuche Odyssee'!I241*1000</f>
        <v>3630.7999999999997</v>
      </c>
      <c r="L244" s="29">
        <f>'Totale Verbräuche Odyssee'!J241*1000</f>
        <v>3530.1</v>
      </c>
      <c r="M244" s="29">
        <f>'Totale Verbräuche Odyssee'!K241*1000</f>
        <v>3016.6</v>
      </c>
      <c r="N244" s="29">
        <f>'Totale Verbräuche Odyssee'!L241*1000</f>
        <v>3058.8</v>
      </c>
      <c r="O244" s="29">
        <f>'Totale Verbräuche Odyssee'!M241*1000</f>
        <v>2557.1000000000004</v>
      </c>
      <c r="P244" s="29">
        <f>'Totale Verbräuche Odyssee'!N241*1000</f>
        <v>2653.3</v>
      </c>
      <c r="Q244" s="29">
        <f>'Totale Verbräuche Odyssee'!O241*1000</f>
        <v>2579.2999999999997</v>
      </c>
      <c r="R244" s="29">
        <f>'Totale Verbräuche Odyssee'!P241*1000</f>
        <v>2721.2999999999997</v>
      </c>
      <c r="S244" s="29">
        <f>'Totale Verbräuche Odyssee'!Q241*1000</f>
        <v>2961.9</v>
      </c>
      <c r="T244" s="29">
        <f>'Totale Verbräuche Odyssee'!R241*1000</f>
        <v>2645</v>
      </c>
      <c r="U244" s="29">
        <f>'Totale Verbräuche Odyssee'!S241*1000</f>
        <v>2304.9</v>
      </c>
      <c r="V244" s="29">
        <f>'Totale Verbräuche Odyssee'!T241*1000</f>
        <v>2498.8000000000002</v>
      </c>
      <c r="W244" s="29">
        <f>'Totale Verbräuche Odyssee'!U241*1000</f>
        <v>2490.5</v>
      </c>
      <c r="X244" s="29">
        <f>'Totale Verbräuche Odyssee'!V241*1000</f>
        <v>2723.1</v>
      </c>
      <c r="Y244" s="29">
        <f>'Totale Verbräuche Odyssee'!W241*1000</f>
        <v>3019.8</v>
      </c>
      <c r="Z244" s="29">
        <f>'Totale Verbräuche Odyssee'!X241*1000</f>
        <v>2589.9</v>
      </c>
      <c r="AA244" s="29">
        <f>'Totale Verbräuche Odyssee'!Y241*1000</f>
        <v>2715.8</v>
      </c>
      <c r="AB244" s="29">
        <f>'Totale Verbräuche Odyssee'!Z241*1000</f>
        <v>2639.9</v>
      </c>
      <c r="AC244" s="29">
        <f>'Totale Verbräuche Odyssee'!AA241*1000</f>
        <v>2325.4</v>
      </c>
      <c r="AD244" s="29">
        <f>'Totale Verbräuche Odyssee'!AB241*1000</f>
        <v>2286.3000000000002</v>
      </c>
      <c r="AE244" s="29" t="e">
        <f>'Totale Verbräuche Odyssee'!AC241*1000</f>
        <v>#VALUE!</v>
      </c>
      <c r="AF244" s="29" t="e">
        <f>'Totale Verbräuche Odyssee'!AD241*1000</f>
        <v>#VALUE!</v>
      </c>
      <c r="AG244" s="29" t="e">
        <f>'Totale Verbräuche Odyssee'!AE241*1000</f>
        <v>#VALUE!</v>
      </c>
      <c r="AH244" t="e">
        <f>'Totale Verbräuche Odyssee'!AF241*1000</f>
        <v>#VALUE!</v>
      </c>
    </row>
    <row r="245" spans="1:52" x14ac:dyDescent="0.25">
      <c r="A245" t="s">
        <v>212</v>
      </c>
      <c r="B245" t="s">
        <v>181</v>
      </c>
      <c r="C245" t="s">
        <v>171</v>
      </c>
      <c r="D245" t="s">
        <v>182</v>
      </c>
      <c r="E245" s="29">
        <f>'Totale Verbräuche Odyssee'!C242*1000</f>
        <v>3426.2000000000003</v>
      </c>
      <c r="F245" s="29">
        <f>'Totale Verbräuche Odyssee'!D242*1000</f>
        <v>3291.7999999999997</v>
      </c>
      <c r="G245" s="29">
        <f>'Totale Verbräuche Odyssee'!E242*1000</f>
        <v>3448.6</v>
      </c>
      <c r="H245" s="29">
        <f>'Totale Verbräuche Odyssee'!F242*1000</f>
        <v>2568.1</v>
      </c>
      <c r="I245" s="29">
        <f>'Totale Verbräuche Odyssee'!G242*1000</f>
        <v>2778.5</v>
      </c>
      <c r="J245" s="29">
        <f>'Totale Verbräuche Odyssee'!H242*1000</f>
        <v>2645.2</v>
      </c>
      <c r="K245" s="29">
        <f>'Totale Verbräuche Odyssee'!I242*1000</f>
        <v>3106.7</v>
      </c>
      <c r="L245" s="29">
        <f>'Totale Verbräuche Odyssee'!J242*1000</f>
        <v>3058.9</v>
      </c>
      <c r="M245" s="29">
        <f>'Totale Verbräuche Odyssee'!K242*1000</f>
        <v>3257.5</v>
      </c>
      <c r="N245" s="29">
        <f>'Totale Verbräuche Odyssee'!L242*1000</f>
        <v>3409</v>
      </c>
      <c r="O245" s="29">
        <f>'Totale Verbräuche Odyssee'!M242*1000</f>
        <v>2690.9</v>
      </c>
      <c r="P245" s="29">
        <f>'Totale Verbräuche Odyssee'!N242*1000</f>
        <v>2938.4</v>
      </c>
      <c r="Q245" s="29">
        <f>'Totale Verbräuche Odyssee'!O242*1000</f>
        <v>2882.4</v>
      </c>
      <c r="R245" s="29">
        <f>'Totale Verbräuche Odyssee'!P242*1000</f>
        <v>2987.1</v>
      </c>
      <c r="S245" s="29">
        <f>'Totale Verbräuche Odyssee'!Q242*1000</f>
        <v>3212.8</v>
      </c>
      <c r="T245" s="29">
        <f>'Totale Verbräuche Odyssee'!R242*1000</f>
        <v>2877.4</v>
      </c>
      <c r="U245" s="29">
        <f>'Totale Verbräuche Odyssee'!S242*1000</f>
        <v>2564.9</v>
      </c>
      <c r="V245" s="29">
        <f>'Totale Verbräuche Odyssee'!T242*1000</f>
        <v>2888.3999999999996</v>
      </c>
      <c r="W245" s="29">
        <f>'Totale Verbräuche Odyssee'!U242*1000</f>
        <v>2905.4</v>
      </c>
      <c r="X245" s="29">
        <f>'Totale Verbräuche Odyssee'!V242*1000</f>
        <v>3078</v>
      </c>
      <c r="Y245" s="29">
        <f>'Totale Verbräuche Odyssee'!W242*1000</f>
        <v>3260.5</v>
      </c>
      <c r="Z245" s="29">
        <f>'Totale Verbräuche Odyssee'!X242*1000</f>
        <v>2766.7000000000003</v>
      </c>
      <c r="AA245" s="29">
        <f>'Totale Verbräuche Odyssee'!Y242*1000</f>
        <v>2838.4</v>
      </c>
      <c r="AB245" s="29">
        <f>'Totale Verbräuche Odyssee'!Z242*1000</f>
        <v>2814.2999999999997</v>
      </c>
      <c r="AC245" s="29">
        <f>'Totale Verbräuche Odyssee'!AA242*1000</f>
        <v>2462.4</v>
      </c>
      <c r="AD245" s="29">
        <f>'Totale Verbräuche Odyssee'!AB242*1000</f>
        <v>2440.6</v>
      </c>
      <c r="AE245" s="29" t="e">
        <f>'Totale Verbräuche Odyssee'!AC242*1000</f>
        <v>#VALUE!</v>
      </c>
      <c r="AF245" s="29" t="e">
        <f>'Totale Verbräuche Odyssee'!AD242*1000</f>
        <v>#VALUE!</v>
      </c>
      <c r="AG245" s="29" t="e">
        <f>'Totale Verbräuche Odyssee'!AE242*1000</f>
        <v>#VALUE!</v>
      </c>
      <c r="AH245" t="e">
        <f>'Totale Verbräuche Odyssee'!AF242*1000</f>
        <v>#VALUE!</v>
      </c>
    </row>
    <row r="246" spans="1:52" x14ac:dyDescent="0.25">
      <c r="A246" t="s">
        <v>212</v>
      </c>
      <c r="B246" t="s">
        <v>183</v>
      </c>
      <c r="C246" t="s">
        <v>2</v>
      </c>
      <c r="D246" t="s">
        <v>184</v>
      </c>
      <c r="E246" s="29">
        <f>E247-SUM(E239:E245)</f>
        <v>3229.7890000000007</v>
      </c>
      <c r="F246" s="29">
        <f t="shared" ref="F246" si="298">F247-SUM(F239:F245)</f>
        <v>3279.6440000000002</v>
      </c>
      <c r="G246" s="29">
        <f t="shared" ref="G246" si="299">G247-SUM(G239:G245)</f>
        <v>3046.7219999999979</v>
      </c>
      <c r="H246" s="29">
        <f t="shared" ref="H246" si="300">H247-SUM(H239:H245)</f>
        <v>3398.4220000000023</v>
      </c>
      <c r="I246" s="29">
        <f t="shared" ref="I246" si="301">I247-SUM(I239:I245)</f>
        <v>3803.5669999999991</v>
      </c>
      <c r="J246" s="29">
        <f t="shared" ref="J246" si="302">J247-SUM(J239:J245)</f>
        <v>4269.9219999999987</v>
      </c>
      <c r="K246" s="29">
        <f t="shared" ref="K246" si="303">K247-SUM(K239:K245)</f>
        <v>5105.2439999999988</v>
      </c>
      <c r="L246" s="29">
        <f t="shared" ref="L246" si="304">L247-SUM(L239:L245)</f>
        <v>5326.9440000000031</v>
      </c>
      <c r="M246" s="29">
        <f t="shared" ref="M246" si="305">M247-SUM(M239:M245)</f>
        <v>5250.4999999999964</v>
      </c>
      <c r="N246" s="29">
        <f t="shared" ref="N246" si="306">N247-SUM(N239:N245)</f>
        <v>5118.4220000000096</v>
      </c>
      <c r="O246" s="29">
        <f t="shared" ref="O246" si="307">O247-SUM(O239:O245)</f>
        <v>4067.8949999999968</v>
      </c>
      <c r="P246" s="29">
        <f t="shared" ref="P246" si="308">P247-SUM(P239:P245)</f>
        <v>7710.0269999999946</v>
      </c>
      <c r="Q246" s="29">
        <f t="shared" ref="Q246" si="309">Q247-SUM(Q239:Q245)</f>
        <v>9693.9049999999916</v>
      </c>
      <c r="R246" s="29">
        <f t="shared" ref="R246" si="310">R247-SUM(R239:R245)</f>
        <v>5494.0329999999994</v>
      </c>
      <c r="S246" s="29">
        <f t="shared" ref="S246" si="311">S247-SUM(S239:S245)</f>
        <v>6266.1970000000001</v>
      </c>
      <c r="T246" s="29">
        <f t="shared" ref="T246" si="312">T247-SUM(T239:T245)</f>
        <v>6430.0889999999963</v>
      </c>
      <c r="U246" s="29">
        <f t="shared" ref="U246" si="313">U247-SUM(U239:U245)</f>
        <v>5790.4019999999946</v>
      </c>
      <c r="V246" s="29">
        <f t="shared" ref="V246" si="314">V247-SUM(V239:V245)</f>
        <v>7485.8229999999967</v>
      </c>
      <c r="W246" s="29">
        <f t="shared" ref="W246" si="315">W247-SUM(W239:W245)</f>
        <v>4502.4429999999993</v>
      </c>
      <c r="X246" s="29">
        <f t="shared" ref="X246" si="316">X247-SUM(X239:X245)</f>
        <v>5464.6180000000022</v>
      </c>
      <c r="Y246" s="29">
        <f t="shared" ref="Y246" si="317">Y247-SUM(Y239:Y245)</f>
        <v>3881.260000000002</v>
      </c>
      <c r="Z246" s="29">
        <f t="shared" ref="Z246" si="318">Z247-SUM(Z239:Z245)</f>
        <v>4256.7940000000017</v>
      </c>
      <c r="AA246" s="29">
        <f t="shared" ref="AA246" si="319">AA247-SUM(AA239:AA245)</f>
        <v>4843.0469999999987</v>
      </c>
      <c r="AB246" s="29">
        <f t="shared" ref="AB246" si="320">AB247-SUM(AB239:AB245)</f>
        <v>4629.0719999999928</v>
      </c>
      <c r="AC246" s="29">
        <f t="shared" ref="AC246" si="321">AC247-SUM(AC239:AC245)</f>
        <v>4801.4429999999993</v>
      </c>
      <c r="AD246" s="29">
        <f t="shared" ref="AD246" si="322">AD247-SUM(AD239:AD245)</f>
        <v>4853.1199999999953</v>
      </c>
      <c r="AE246" s="29" t="e">
        <f t="shared" ref="AE246" si="323">AE247-SUM(AE239:AE245)</f>
        <v>#VALUE!</v>
      </c>
      <c r="AF246" s="29" t="e">
        <f t="shared" ref="AF246" si="324">AF247-SUM(AF239:AF245)</f>
        <v>#VALUE!</v>
      </c>
      <c r="AG246" s="29" t="e">
        <f t="shared" ref="AG246" si="325">AG247-SUM(AG239:AG245)</f>
        <v>#VALUE!</v>
      </c>
      <c r="AH246" s="29" t="e">
        <f t="shared" ref="AH246" si="326">AH247-SUM(AH239:AH245)</f>
        <v>#VALUE!</v>
      </c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5">
      <c r="A247" t="s">
        <v>212</v>
      </c>
      <c r="B247" t="s">
        <v>185</v>
      </c>
      <c r="C247" t="s">
        <v>2</v>
      </c>
      <c r="D247" t="s">
        <v>186</v>
      </c>
      <c r="E247" s="29">
        <f>'Energieverbrauch_GHD+A(Landw+F)'!C167</f>
        <v>29753.305</v>
      </c>
      <c r="F247" s="29">
        <f>'Energieverbrauch_GHD+A(Landw+F)'!D167</f>
        <v>31270.555</v>
      </c>
      <c r="G247" s="29">
        <f>'Energieverbrauch_GHD+A(Landw+F)'!E167</f>
        <v>31795.332999999999</v>
      </c>
      <c r="H247" s="29">
        <f>'Energieverbrauch_GHD+A(Landw+F)'!F167</f>
        <v>31750.527999999998</v>
      </c>
      <c r="I247" s="29">
        <f>'Energieverbrauch_GHD+A(Landw+F)'!G167</f>
        <v>31883.888999999999</v>
      </c>
      <c r="J247" s="29">
        <f>'Energieverbrauch_GHD+A(Landw+F)'!H167</f>
        <v>31591.917000000001</v>
      </c>
      <c r="K247" s="29">
        <f>'Energieverbrauch_GHD+A(Landw+F)'!I167</f>
        <v>35356.582999999999</v>
      </c>
      <c r="L247" s="29">
        <f>'Energieverbrauch_GHD+A(Landw+F)'!J167</f>
        <v>35627.860999999997</v>
      </c>
      <c r="M247" s="29">
        <f>'Energieverbrauch_GHD+A(Landw+F)'!K167</f>
        <v>36754.333999999995</v>
      </c>
      <c r="N247" s="29">
        <f>'Energieverbrauch_GHD+A(Landw+F)'!L167</f>
        <v>36640.583000000006</v>
      </c>
      <c r="O247" s="29">
        <f>'Energieverbrauch_GHD+A(Landw+F)'!M167</f>
        <v>33712.862000000001</v>
      </c>
      <c r="P247" s="29">
        <f>'Energieverbrauch_GHD+A(Landw+F)'!N167</f>
        <v>39010.360999999997</v>
      </c>
      <c r="Q247" s="29">
        <f>'Energieverbrauch_GHD+A(Landw+F)'!O167</f>
        <v>40283.776999999995</v>
      </c>
      <c r="R247" s="29">
        <f>'Energieverbrauch_GHD+A(Landw+F)'!P167</f>
        <v>35751.860999999997</v>
      </c>
      <c r="S247" s="29">
        <f>'Energieverbrauch_GHD+A(Landw+F)'!Q167</f>
        <v>36539.042000000001</v>
      </c>
      <c r="T247" s="29">
        <f>'Energieverbrauch_GHD+A(Landw+F)'!R167</f>
        <v>36488.940999999999</v>
      </c>
      <c r="U247" s="29">
        <f>'Energieverbrauch_GHD+A(Landw+F)'!S167</f>
        <v>35847.443999999996</v>
      </c>
      <c r="V247" s="29">
        <f>'Energieverbrauch_GHD+A(Landw+F)'!T167</f>
        <v>38102.595999999998</v>
      </c>
      <c r="W247" s="29">
        <f>'Energieverbrauch_GHD+A(Landw+F)'!U167</f>
        <v>38489.794000000002</v>
      </c>
      <c r="X247" s="29">
        <f>'Energieverbrauch_GHD+A(Landw+F)'!V167</f>
        <v>43232.342000000004</v>
      </c>
      <c r="Y247" s="29">
        <f>'Energieverbrauch_GHD+A(Landw+F)'!W167</f>
        <v>43613.796000000002</v>
      </c>
      <c r="Z247" s="29">
        <f>'Energieverbrauch_GHD+A(Landw+F)'!X167</f>
        <v>41702.315999999999</v>
      </c>
      <c r="AA247" s="29">
        <f>'Energieverbrauch_GHD+A(Landw+F)'!Y167</f>
        <v>38931.186000000002</v>
      </c>
      <c r="AB247" s="29">
        <f>'Energieverbrauch_GHD+A(Landw+F)'!Z167</f>
        <v>43453.498999999996</v>
      </c>
      <c r="AC247" s="29">
        <f>'Energieverbrauch_GHD+A(Landw+F)'!AA167</f>
        <v>40740.966999999997</v>
      </c>
      <c r="AD247" s="29">
        <f>'Energieverbrauch_GHD+A(Landw+F)'!AB167</f>
        <v>37908.06</v>
      </c>
      <c r="AE247" s="29">
        <f>'Energieverbrauch_GHD+A(Landw+F)'!AC167</f>
        <v>40596.955999999998</v>
      </c>
      <c r="AF247" s="29">
        <f>'Energieverbrauch_GHD+A(Landw+F)'!AD167</f>
        <v>40326.319000000003</v>
      </c>
      <c r="AG247" s="29">
        <f>'Energieverbrauch_GHD+A(Landw+F)'!AE167</f>
        <v>42228.876000000004</v>
      </c>
      <c r="AH247" s="29">
        <f>'Energieverbrauch_GHD+A(Landw+F)'!AF167</f>
        <v>43061.072</v>
      </c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ht="15" customHeight="1" x14ac:dyDescent="0.25">
      <c r="A248" t="s">
        <v>213</v>
      </c>
      <c r="B248" t="s">
        <v>168</v>
      </c>
      <c r="C248" t="s">
        <v>2</v>
      </c>
      <c r="D248" t="s">
        <v>169</v>
      </c>
    </row>
    <row r="249" spans="1:52" ht="15" customHeight="1" x14ac:dyDescent="0.25">
      <c r="A249" t="s">
        <v>213</v>
      </c>
      <c r="B249" t="s">
        <v>170</v>
      </c>
      <c r="C249" t="s">
        <v>171</v>
      </c>
      <c r="D249" t="s">
        <v>172</v>
      </c>
    </row>
    <row r="250" spans="1:52" ht="15" customHeight="1" x14ac:dyDescent="0.25">
      <c r="A250" t="s">
        <v>213</v>
      </c>
      <c r="B250" t="s">
        <v>173</v>
      </c>
      <c r="C250" t="s">
        <v>171</v>
      </c>
      <c r="D250" t="s">
        <v>174</v>
      </c>
    </row>
    <row r="251" spans="1:52" ht="15" customHeight="1" x14ac:dyDescent="0.25">
      <c r="A251" t="s">
        <v>213</v>
      </c>
      <c r="B251" t="s">
        <v>175</v>
      </c>
      <c r="C251" t="s">
        <v>171</v>
      </c>
      <c r="D251" t="s">
        <v>176</v>
      </c>
    </row>
    <row r="252" spans="1:52" ht="15" customHeight="1" x14ac:dyDescent="0.25">
      <c r="A252" t="s">
        <v>213</v>
      </c>
      <c r="B252" t="s">
        <v>177</v>
      </c>
      <c r="C252" t="s">
        <v>171</v>
      </c>
      <c r="D252" t="s">
        <v>178</v>
      </c>
    </row>
    <row r="253" spans="1:52" ht="15" customHeight="1" x14ac:dyDescent="0.25">
      <c r="A253" t="s">
        <v>213</v>
      </c>
      <c r="B253" t="s">
        <v>179</v>
      </c>
      <c r="C253" t="s">
        <v>171</v>
      </c>
      <c r="D253" t="s">
        <v>180</v>
      </c>
    </row>
    <row r="254" spans="1:52" ht="15" customHeight="1" x14ac:dyDescent="0.25">
      <c r="A254" t="s">
        <v>213</v>
      </c>
      <c r="B254" t="s">
        <v>181</v>
      </c>
      <c r="C254" t="s">
        <v>171</v>
      </c>
      <c r="D254" t="s">
        <v>182</v>
      </c>
    </row>
    <row r="255" spans="1:52" ht="15" customHeight="1" x14ac:dyDescent="0.25">
      <c r="A255" t="s">
        <v>213</v>
      </c>
      <c r="B255" t="s">
        <v>183</v>
      </c>
      <c r="C255" t="s">
        <v>2</v>
      </c>
      <c r="D255" t="s">
        <v>184</v>
      </c>
    </row>
    <row r="256" spans="1:52" ht="15" customHeight="1" x14ac:dyDescent="0.25">
      <c r="A256" t="s">
        <v>213</v>
      </c>
      <c r="B256" t="s">
        <v>185</v>
      </c>
      <c r="C256" t="s">
        <v>2</v>
      </c>
      <c r="D256" t="s">
        <v>186</v>
      </c>
    </row>
    <row r="257" spans="1:65" x14ac:dyDescent="0.25">
      <c r="A257" t="s">
        <v>214</v>
      </c>
      <c r="B257" t="s">
        <v>168</v>
      </c>
      <c r="C257" t="s">
        <v>2</v>
      </c>
      <c r="D257" t="s">
        <v>169</v>
      </c>
    </row>
    <row r="258" spans="1:65" x14ac:dyDescent="0.25">
      <c r="A258" t="s">
        <v>214</v>
      </c>
      <c r="B258" t="s">
        <v>170</v>
      </c>
      <c r="C258" t="s">
        <v>171</v>
      </c>
      <c r="D258" t="s">
        <v>172</v>
      </c>
    </row>
    <row r="259" spans="1:65" x14ac:dyDescent="0.25">
      <c r="A259" t="s">
        <v>214</v>
      </c>
      <c r="B259" t="s">
        <v>173</v>
      </c>
      <c r="C259" t="s">
        <v>171</v>
      </c>
      <c r="D259" t="s">
        <v>174</v>
      </c>
    </row>
    <row r="260" spans="1:65" x14ac:dyDescent="0.25">
      <c r="A260" t="s">
        <v>214</v>
      </c>
      <c r="B260" t="s">
        <v>175</v>
      </c>
      <c r="C260" t="s">
        <v>171</v>
      </c>
      <c r="D260" t="s">
        <v>176</v>
      </c>
    </row>
    <row r="261" spans="1:65" x14ac:dyDescent="0.25">
      <c r="A261" t="s">
        <v>214</v>
      </c>
      <c r="B261" t="s">
        <v>177</v>
      </c>
      <c r="C261" t="s">
        <v>171</v>
      </c>
      <c r="D261" t="s">
        <v>178</v>
      </c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</row>
    <row r="262" spans="1:65" x14ac:dyDescent="0.25">
      <c r="A262" t="s">
        <v>214</v>
      </c>
      <c r="B262" t="s">
        <v>179</v>
      </c>
      <c r="C262" t="s">
        <v>171</v>
      </c>
      <c r="D262" t="s">
        <v>180</v>
      </c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</row>
    <row r="263" spans="1:65" x14ac:dyDescent="0.25">
      <c r="A263" t="s">
        <v>214</v>
      </c>
      <c r="B263" t="s">
        <v>181</v>
      </c>
      <c r="C263" t="s">
        <v>171</v>
      </c>
      <c r="D263" t="s">
        <v>182</v>
      </c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</row>
    <row r="264" spans="1:65" x14ac:dyDescent="0.25">
      <c r="A264" t="s">
        <v>214</v>
      </c>
      <c r="B264" t="s">
        <v>183</v>
      </c>
      <c r="C264" t="s">
        <v>2</v>
      </c>
      <c r="D264" t="s">
        <v>184</v>
      </c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</row>
    <row r="265" spans="1:65" x14ac:dyDescent="0.25">
      <c r="A265" t="s">
        <v>214</v>
      </c>
      <c r="B265" t="s">
        <v>185</v>
      </c>
      <c r="D265" t="s">
        <v>186</v>
      </c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</row>
    <row r="266" spans="1:65" ht="15" customHeight="1" x14ac:dyDescent="0.25">
      <c r="A266" t="s">
        <v>215</v>
      </c>
      <c r="B266" t="s">
        <v>168</v>
      </c>
      <c r="C266" t="s">
        <v>2</v>
      </c>
      <c r="D266" t="s">
        <v>169</v>
      </c>
    </row>
    <row r="267" spans="1:65" ht="15" customHeight="1" x14ac:dyDescent="0.25">
      <c r="A267" t="s">
        <v>215</v>
      </c>
      <c r="B267" t="s">
        <v>170</v>
      </c>
      <c r="C267" t="s">
        <v>171</v>
      </c>
      <c r="D267" t="s">
        <v>172</v>
      </c>
    </row>
    <row r="268" spans="1:65" ht="15" customHeight="1" x14ac:dyDescent="0.25">
      <c r="A268" t="s">
        <v>215</v>
      </c>
      <c r="B268" t="s">
        <v>173</v>
      </c>
      <c r="C268" t="s">
        <v>171</v>
      </c>
      <c r="D268" t="s">
        <v>174</v>
      </c>
    </row>
    <row r="269" spans="1:65" ht="15" customHeight="1" x14ac:dyDescent="0.25">
      <c r="A269" t="s">
        <v>215</v>
      </c>
      <c r="B269" t="s">
        <v>175</v>
      </c>
      <c r="C269" t="s">
        <v>171</v>
      </c>
      <c r="D269" t="s">
        <v>176</v>
      </c>
    </row>
    <row r="270" spans="1:65" ht="15" customHeight="1" x14ac:dyDescent="0.25">
      <c r="A270" t="s">
        <v>215</v>
      </c>
      <c r="B270" t="s">
        <v>177</v>
      </c>
      <c r="C270" t="s">
        <v>171</v>
      </c>
      <c r="D270" t="s">
        <v>178</v>
      </c>
    </row>
    <row r="271" spans="1:65" ht="15" customHeight="1" x14ac:dyDescent="0.25">
      <c r="A271" t="s">
        <v>215</v>
      </c>
      <c r="B271" t="s">
        <v>179</v>
      </c>
      <c r="C271" t="s">
        <v>171</v>
      </c>
      <c r="D271" t="s">
        <v>180</v>
      </c>
    </row>
    <row r="272" spans="1:65" ht="15" customHeight="1" x14ac:dyDescent="0.25">
      <c r="A272" t="s">
        <v>215</v>
      </c>
      <c r="B272" t="s">
        <v>181</v>
      </c>
      <c r="C272" t="s">
        <v>171</v>
      </c>
      <c r="D272" t="s">
        <v>182</v>
      </c>
    </row>
    <row r="273" spans="1:4" ht="15" customHeight="1" x14ac:dyDescent="0.25">
      <c r="A273" t="s">
        <v>215</v>
      </c>
      <c r="B273" t="s">
        <v>183</v>
      </c>
      <c r="C273" t="s">
        <v>2</v>
      </c>
      <c r="D273" t="s">
        <v>184</v>
      </c>
    </row>
    <row r="274" spans="1:4" ht="15" customHeight="1" x14ac:dyDescent="0.25">
      <c r="A274" t="s">
        <v>215</v>
      </c>
      <c r="B274" t="s">
        <v>185</v>
      </c>
      <c r="D274" t="s">
        <v>186</v>
      </c>
    </row>
    <row r="275" spans="1:4" ht="15" customHeight="1" x14ac:dyDescent="0.25">
      <c r="A275" t="s">
        <v>216</v>
      </c>
      <c r="B275" t="s">
        <v>168</v>
      </c>
      <c r="C275" t="s">
        <v>2</v>
      </c>
      <c r="D275" t="s">
        <v>169</v>
      </c>
    </row>
    <row r="276" spans="1:4" ht="15" customHeight="1" x14ac:dyDescent="0.25">
      <c r="A276" t="s">
        <v>216</v>
      </c>
      <c r="B276" t="s">
        <v>170</v>
      </c>
      <c r="C276" t="s">
        <v>171</v>
      </c>
      <c r="D276" t="s">
        <v>172</v>
      </c>
    </row>
    <row r="277" spans="1:4" ht="15" customHeight="1" x14ac:dyDescent="0.25">
      <c r="A277" t="s">
        <v>216</v>
      </c>
      <c r="B277" t="s">
        <v>173</v>
      </c>
      <c r="C277" t="s">
        <v>171</v>
      </c>
      <c r="D277" t="s">
        <v>174</v>
      </c>
    </row>
    <row r="278" spans="1:4" ht="15" customHeight="1" x14ac:dyDescent="0.25">
      <c r="A278" t="s">
        <v>216</v>
      </c>
      <c r="B278" t="s">
        <v>175</v>
      </c>
      <c r="C278" t="s">
        <v>171</v>
      </c>
      <c r="D278" t="s">
        <v>176</v>
      </c>
    </row>
    <row r="279" spans="1:4" ht="15" customHeight="1" x14ac:dyDescent="0.25">
      <c r="A279" t="s">
        <v>216</v>
      </c>
      <c r="B279" t="s">
        <v>177</v>
      </c>
      <c r="C279" t="s">
        <v>171</v>
      </c>
      <c r="D279" t="s">
        <v>178</v>
      </c>
    </row>
    <row r="280" spans="1:4" ht="15" customHeight="1" x14ac:dyDescent="0.25">
      <c r="A280" t="s">
        <v>216</v>
      </c>
      <c r="B280" t="s">
        <v>179</v>
      </c>
      <c r="C280" t="s">
        <v>171</v>
      </c>
      <c r="D280" t="s">
        <v>180</v>
      </c>
    </row>
    <row r="281" spans="1:4" ht="15" customHeight="1" x14ac:dyDescent="0.25">
      <c r="A281" t="s">
        <v>216</v>
      </c>
      <c r="B281" t="s">
        <v>181</v>
      </c>
      <c r="C281" t="s">
        <v>171</v>
      </c>
      <c r="D281" t="s">
        <v>182</v>
      </c>
    </row>
    <row r="282" spans="1:4" ht="15" customHeight="1" x14ac:dyDescent="0.25">
      <c r="A282" t="s">
        <v>216</v>
      </c>
      <c r="B282" t="s">
        <v>183</v>
      </c>
      <c r="C282" t="s">
        <v>2</v>
      </c>
      <c r="D282" t="s">
        <v>184</v>
      </c>
    </row>
    <row r="283" spans="1:4" ht="15" customHeight="1" x14ac:dyDescent="0.25">
      <c r="A283" t="s">
        <v>216</v>
      </c>
      <c r="B283" t="s">
        <v>185</v>
      </c>
      <c r="C283" t="s">
        <v>2</v>
      </c>
      <c r="D283" t="s">
        <v>186</v>
      </c>
    </row>
    <row r="284" spans="1:4" ht="15" customHeight="1" x14ac:dyDescent="0.25">
      <c r="A284" t="s">
        <v>217</v>
      </c>
      <c r="B284" t="s">
        <v>168</v>
      </c>
      <c r="C284" t="s">
        <v>2</v>
      </c>
      <c r="D284" t="s">
        <v>169</v>
      </c>
    </row>
    <row r="285" spans="1:4" ht="15" customHeight="1" x14ac:dyDescent="0.25">
      <c r="A285" t="s">
        <v>217</v>
      </c>
      <c r="B285" t="s">
        <v>170</v>
      </c>
      <c r="C285" t="s">
        <v>171</v>
      </c>
      <c r="D285" t="s">
        <v>172</v>
      </c>
    </row>
    <row r="286" spans="1:4" ht="15" customHeight="1" x14ac:dyDescent="0.25">
      <c r="A286" t="s">
        <v>217</v>
      </c>
      <c r="B286" t="s">
        <v>173</v>
      </c>
      <c r="C286" t="s">
        <v>171</v>
      </c>
      <c r="D286" t="s">
        <v>174</v>
      </c>
    </row>
    <row r="287" spans="1:4" ht="15" customHeight="1" x14ac:dyDescent="0.25">
      <c r="A287" t="s">
        <v>217</v>
      </c>
      <c r="B287" t="s">
        <v>175</v>
      </c>
      <c r="C287" t="s">
        <v>171</v>
      </c>
      <c r="D287" t="s">
        <v>176</v>
      </c>
    </row>
    <row r="288" spans="1:4" ht="15" customHeight="1" x14ac:dyDescent="0.25">
      <c r="A288" t="s">
        <v>217</v>
      </c>
      <c r="B288" t="s">
        <v>177</v>
      </c>
      <c r="C288" t="s">
        <v>171</v>
      </c>
      <c r="D288" t="s">
        <v>178</v>
      </c>
    </row>
    <row r="289" spans="1:4" ht="15" customHeight="1" x14ac:dyDescent="0.25">
      <c r="A289" t="s">
        <v>217</v>
      </c>
      <c r="B289" t="s">
        <v>179</v>
      </c>
      <c r="C289" t="s">
        <v>171</v>
      </c>
      <c r="D289" t="s">
        <v>180</v>
      </c>
    </row>
    <row r="290" spans="1:4" ht="15" customHeight="1" x14ac:dyDescent="0.25">
      <c r="A290" t="s">
        <v>217</v>
      </c>
      <c r="B290" t="s">
        <v>181</v>
      </c>
      <c r="C290" t="s">
        <v>171</v>
      </c>
      <c r="D290" t="s">
        <v>182</v>
      </c>
    </row>
    <row r="291" spans="1:4" ht="15" customHeight="1" x14ac:dyDescent="0.25">
      <c r="A291" t="s">
        <v>217</v>
      </c>
      <c r="B291" t="s">
        <v>183</v>
      </c>
      <c r="C291" t="s">
        <v>2</v>
      </c>
      <c r="D291" t="s">
        <v>184</v>
      </c>
    </row>
    <row r="292" spans="1:4" ht="15" customHeight="1" x14ac:dyDescent="0.25">
      <c r="A292" t="s">
        <v>217</v>
      </c>
      <c r="B292" t="s">
        <v>185</v>
      </c>
      <c r="C292" t="s">
        <v>2</v>
      </c>
      <c r="D292" t="s">
        <v>186</v>
      </c>
    </row>
    <row r="293" spans="1:4" ht="15" customHeight="1" x14ac:dyDescent="0.25">
      <c r="A293" t="s">
        <v>218</v>
      </c>
      <c r="B293" t="s">
        <v>168</v>
      </c>
      <c r="C293" t="s">
        <v>2</v>
      </c>
      <c r="D293" t="s">
        <v>169</v>
      </c>
    </row>
    <row r="294" spans="1:4" ht="15" customHeight="1" x14ac:dyDescent="0.25">
      <c r="A294" t="s">
        <v>218</v>
      </c>
      <c r="B294" t="s">
        <v>170</v>
      </c>
      <c r="C294" t="s">
        <v>171</v>
      </c>
      <c r="D294" t="s">
        <v>172</v>
      </c>
    </row>
    <row r="295" spans="1:4" ht="15" customHeight="1" x14ac:dyDescent="0.25">
      <c r="A295" t="s">
        <v>218</v>
      </c>
      <c r="B295" t="s">
        <v>173</v>
      </c>
      <c r="C295" t="s">
        <v>171</v>
      </c>
      <c r="D295" t="s">
        <v>174</v>
      </c>
    </row>
    <row r="296" spans="1:4" ht="15" customHeight="1" x14ac:dyDescent="0.25">
      <c r="A296" t="s">
        <v>218</v>
      </c>
      <c r="B296" t="s">
        <v>175</v>
      </c>
      <c r="C296" t="s">
        <v>171</v>
      </c>
      <c r="D296" t="s">
        <v>176</v>
      </c>
    </row>
    <row r="297" spans="1:4" ht="15" customHeight="1" x14ac:dyDescent="0.25">
      <c r="A297" t="s">
        <v>218</v>
      </c>
      <c r="B297" t="s">
        <v>177</v>
      </c>
      <c r="C297" t="s">
        <v>171</v>
      </c>
      <c r="D297" t="s">
        <v>178</v>
      </c>
    </row>
    <row r="298" spans="1:4" ht="15" customHeight="1" x14ac:dyDescent="0.25">
      <c r="A298" t="s">
        <v>218</v>
      </c>
      <c r="B298" t="s">
        <v>179</v>
      </c>
      <c r="C298" t="s">
        <v>171</v>
      </c>
      <c r="D298" t="s">
        <v>180</v>
      </c>
    </row>
    <row r="299" spans="1:4" ht="15" customHeight="1" x14ac:dyDescent="0.25">
      <c r="A299" t="s">
        <v>218</v>
      </c>
      <c r="B299" t="s">
        <v>181</v>
      </c>
      <c r="C299" t="s">
        <v>171</v>
      </c>
      <c r="D299" t="s">
        <v>182</v>
      </c>
    </row>
    <row r="300" spans="1:4" ht="15" customHeight="1" x14ac:dyDescent="0.25">
      <c r="A300" t="s">
        <v>218</v>
      </c>
      <c r="B300" t="s">
        <v>183</v>
      </c>
      <c r="C300" t="s">
        <v>2</v>
      </c>
      <c r="D300" t="s">
        <v>184</v>
      </c>
    </row>
    <row r="301" spans="1:4" ht="15" customHeight="1" x14ac:dyDescent="0.25">
      <c r="A301" t="s">
        <v>218</v>
      </c>
      <c r="B301" t="s">
        <v>185</v>
      </c>
      <c r="C301" t="s">
        <v>2</v>
      </c>
      <c r="D301" t="s">
        <v>186</v>
      </c>
    </row>
    <row r="302" spans="1:4" ht="15" customHeight="1" x14ac:dyDescent="0.25">
      <c r="A302" t="s">
        <v>219</v>
      </c>
      <c r="B302" t="s">
        <v>168</v>
      </c>
      <c r="C302" t="s">
        <v>2</v>
      </c>
      <c r="D302" t="s">
        <v>169</v>
      </c>
    </row>
    <row r="303" spans="1:4" ht="15" customHeight="1" x14ac:dyDescent="0.25">
      <c r="A303" t="s">
        <v>219</v>
      </c>
      <c r="B303" t="s">
        <v>170</v>
      </c>
      <c r="C303" t="s">
        <v>171</v>
      </c>
      <c r="D303" t="s">
        <v>172</v>
      </c>
    </row>
    <row r="304" spans="1:4" ht="15" customHeight="1" x14ac:dyDescent="0.25">
      <c r="A304" t="s">
        <v>219</v>
      </c>
      <c r="B304" t="s">
        <v>173</v>
      </c>
      <c r="C304" t="s">
        <v>171</v>
      </c>
      <c r="D304" t="s">
        <v>174</v>
      </c>
    </row>
    <row r="305" spans="1:77" ht="15" customHeight="1" x14ac:dyDescent="0.25">
      <c r="A305" t="s">
        <v>219</v>
      </c>
      <c r="B305" t="s">
        <v>175</v>
      </c>
      <c r="C305" t="s">
        <v>171</v>
      </c>
      <c r="D305" t="s">
        <v>176</v>
      </c>
    </row>
    <row r="306" spans="1:77" ht="15" customHeight="1" x14ac:dyDescent="0.25">
      <c r="A306" t="s">
        <v>219</v>
      </c>
      <c r="B306" t="s">
        <v>177</v>
      </c>
      <c r="C306" t="s">
        <v>171</v>
      </c>
      <c r="D306" t="s">
        <v>178</v>
      </c>
    </row>
    <row r="307" spans="1:77" ht="15" customHeight="1" x14ac:dyDescent="0.25">
      <c r="A307" t="s">
        <v>219</v>
      </c>
      <c r="B307" t="s">
        <v>179</v>
      </c>
      <c r="C307" t="s">
        <v>171</v>
      </c>
      <c r="D307" t="s">
        <v>180</v>
      </c>
    </row>
    <row r="308" spans="1:77" ht="15" customHeight="1" x14ac:dyDescent="0.25">
      <c r="A308" t="s">
        <v>219</v>
      </c>
      <c r="B308" t="s">
        <v>181</v>
      </c>
      <c r="C308" t="s">
        <v>171</v>
      </c>
      <c r="D308" t="s">
        <v>182</v>
      </c>
    </row>
    <row r="309" spans="1:77" ht="15" customHeight="1" x14ac:dyDescent="0.25">
      <c r="A309" t="s">
        <v>219</v>
      </c>
      <c r="B309" t="s">
        <v>183</v>
      </c>
      <c r="C309" t="s">
        <v>2</v>
      </c>
      <c r="D309" t="s">
        <v>184</v>
      </c>
    </row>
    <row r="310" spans="1:77" ht="15" customHeight="1" x14ac:dyDescent="0.25">
      <c r="A310" t="s">
        <v>219</v>
      </c>
      <c r="B310" t="s">
        <v>185</v>
      </c>
      <c r="C310" t="s">
        <v>2</v>
      </c>
      <c r="D310" t="s">
        <v>186</v>
      </c>
    </row>
    <row r="311" spans="1:77" x14ac:dyDescent="0.25"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</row>
    <row r="312" spans="1:77" x14ac:dyDescent="0.25"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</row>
    <row r="313" spans="1:77" x14ac:dyDescent="0.25"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</row>
    <row r="314" spans="1:77" x14ac:dyDescent="0.25"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</row>
    <row r="315" spans="1:77" x14ac:dyDescent="0.25"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</row>
    <row r="316" spans="1:77" x14ac:dyDescent="0.25"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</row>
    <row r="317" spans="1:77" x14ac:dyDescent="0.25"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</row>
    <row r="318" spans="1:77" x14ac:dyDescent="0.25"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</row>
    <row r="319" spans="1:77" x14ac:dyDescent="0.25">
      <c r="BC319" s="31">
        <f>AVERAGE(BC230,BC221,BC212,BC158,BC122,BC86,BC149,BC77,BC41,BC23)</f>
        <v>0.16983568221858589</v>
      </c>
      <c r="BD319" s="31">
        <f t="shared" ref="BD319:BM319" si="327">AVERAGE(BD230,BD221,BD212,BD158,BD122,BD86,BD149,BD77,BD41,BD23)</f>
        <v>0.169353608282997</v>
      </c>
      <c r="BE319" s="31">
        <f t="shared" si="327"/>
        <v>0.16794448730202502</v>
      </c>
      <c r="BF319" s="31">
        <f t="shared" si="327"/>
        <v>0.17250012179539587</v>
      </c>
      <c r="BG319" s="31">
        <f t="shared" si="327"/>
        <v>0.16941891761802341</v>
      </c>
      <c r="BH319" s="31">
        <f t="shared" si="327"/>
        <v>0.17389484669173924</v>
      </c>
      <c r="BI319" s="31">
        <f t="shared" si="327"/>
        <v>0.1807433262814398</v>
      </c>
      <c r="BJ319" s="31">
        <f t="shared" si="327"/>
        <v>0.17053200294599985</v>
      </c>
      <c r="BK319" s="31">
        <f t="shared" si="327"/>
        <v>0.17320640695612943</v>
      </c>
      <c r="BL319" s="31">
        <f t="shared" si="327"/>
        <v>0.16632577917173455</v>
      </c>
      <c r="BM319" s="31">
        <f t="shared" si="327"/>
        <v>0.17190321928711336</v>
      </c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</row>
    <row r="320" spans="1:77" x14ac:dyDescent="0.25">
      <c r="BC320" s="31">
        <f t="shared" ref="BC320:BM320" si="328">AVERAGE(BC231,BC222,BC213,BC159,BC123,BC87,BC150,BC78,BC42,BC24)</f>
        <v>0.19311217305743084</v>
      </c>
      <c r="BD320" s="31">
        <f t="shared" si="328"/>
        <v>0.18673325196462248</v>
      </c>
      <c r="BE320" s="31">
        <f t="shared" si="328"/>
        <v>0.19137724252347491</v>
      </c>
      <c r="BF320" s="31">
        <f t="shared" si="328"/>
        <v>0.18785568584978862</v>
      </c>
      <c r="BG320" s="31">
        <f t="shared" si="328"/>
        <v>0.1812369330171226</v>
      </c>
      <c r="BH320" s="31">
        <f t="shared" si="328"/>
        <v>0.18049703602984712</v>
      </c>
      <c r="BI320" s="31">
        <f t="shared" si="328"/>
        <v>0.16736375465672032</v>
      </c>
      <c r="BJ320" s="31">
        <f t="shared" si="328"/>
        <v>0.16576911467462094</v>
      </c>
      <c r="BK320" s="31">
        <f t="shared" si="328"/>
        <v>0.15506811350499689</v>
      </c>
      <c r="BL320" s="31">
        <f t="shared" si="328"/>
        <v>0.15196793460677396</v>
      </c>
      <c r="BM320" s="31">
        <f t="shared" si="328"/>
        <v>0.14828565857367532</v>
      </c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</row>
    <row r="321" spans="55:77" x14ac:dyDescent="0.25">
      <c r="BC321" s="31">
        <f t="shared" ref="BC321:BM321" si="329">AVERAGE(BC232,BC223,BC214,BC160,BC124,BC88,BC151,BC79,BC43,BC25)</f>
        <v>0.16844383006096447</v>
      </c>
      <c r="BD321" s="31">
        <f t="shared" si="329"/>
        <v>0.17174106108813597</v>
      </c>
      <c r="BE321" s="31">
        <f t="shared" si="329"/>
        <v>0.1714050433503784</v>
      </c>
      <c r="BF321" s="31">
        <f t="shared" si="329"/>
        <v>0.17619632436004004</v>
      </c>
      <c r="BG321" s="31">
        <f t="shared" si="329"/>
        <v>0.17817134446401578</v>
      </c>
      <c r="BH321" s="31">
        <f t="shared" si="329"/>
        <v>0.17353842387183732</v>
      </c>
      <c r="BI321" s="31">
        <f t="shared" si="329"/>
        <v>0.16973428699666432</v>
      </c>
      <c r="BJ321" s="31">
        <f t="shared" si="329"/>
        <v>0.17993554120889113</v>
      </c>
      <c r="BK321" s="31">
        <f t="shared" si="329"/>
        <v>0.18170316760533531</v>
      </c>
      <c r="BL321" s="31">
        <f t="shared" si="329"/>
        <v>0.18870892463421074</v>
      </c>
      <c r="BM321" s="31">
        <f t="shared" si="329"/>
        <v>0.19251518094178072</v>
      </c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</row>
    <row r="322" spans="55:77" x14ac:dyDescent="0.25">
      <c r="BC322" s="31">
        <f t="shared" ref="BC322:BM322" si="330">AVERAGE(BC233,BC224,BC215,BC161,BC125,BC89,BC152,BC80,BC44,BC26)</f>
        <v>7.6311280678137083E-2</v>
      </c>
      <c r="BD322" s="31">
        <f t="shared" si="330"/>
        <v>7.6713404623602377E-2</v>
      </c>
      <c r="BE322" s="31">
        <f t="shared" si="330"/>
        <v>8.0927600367070252E-2</v>
      </c>
      <c r="BF322" s="31">
        <f t="shared" si="330"/>
        <v>8.3957843936303442E-2</v>
      </c>
      <c r="BG322" s="31">
        <f t="shared" si="330"/>
        <v>8.2264411069520468E-2</v>
      </c>
      <c r="BH322" s="31">
        <f t="shared" si="330"/>
        <v>8.2200099477721986E-2</v>
      </c>
      <c r="BI322" s="31">
        <f t="shared" si="330"/>
        <v>8.0508334737856138E-2</v>
      </c>
      <c r="BJ322" s="31">
        <f t="shared" si="330"/>
        <v>8.233608860099037E-2</v>
      </c>
      <c r="BK322" s="31">
        <f t="shared" si="330"/>
        <v>8.096604133003571E-2</v>
      </c>
      <c r="BL322" s="31">
        <f t="shared" si="330"/>
        <v>7.9694545599492586E-2</v>
      </c>
      <c r="BM322" s="31">
        <f t="shared" si="330"/>
        <v>7.9428140030818689E-2</v>
      </c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</row>
    <row r="323" spans="55:77" x14ac:dyDescent="0.25">
      <c r="BC323" s="31">
        <f t="shared" ref="BC323:BM323" si="331">AVERAGE(BC234,BC225,BC216,BC162,BC126,BC90,BC153,BC81,BC45,BC27)</f>
        <v>7.4152136897622206E-2</v>
      </c>
      <c r="BD323" s="31">
        <f t="shared" si="331"/>
        <v>7.5358345942128133E-2</v>
      </c>
      <c r="BE323" s="31">
        <f t="shared" si="331"/>
        <v>7.6701832751099236E-2</v>
      </c>
      <c r="BF323" s="31">
        <f t="shared" si="331"/>
        <v>8.5247743367690448E-2</v>
      </c>
      <c r="BG323" s="31">
        <f t="shared" si="331"/>
        <v>8.1538189718543028E-2</v>
      </c>
      <c r="BH323" s="31">
        <f t="shared" si="331"/>
        <v>8.1356644145008969E-2</v>
      </c>
      <c r="BI323" s="31">
        <f t="shared" si="331"/>
        <v>7.79491108508336E-2</v>
      </c>
      <c r="BJ323" s="31">
        <f t="shared" si="331"/>
        <v>7.1023667786321798E-2</v>
      </c>
      <c r="BK323" s="31">
        <f t="shared" si="331"/>
        <v>7.2798010754122261E-2</v>
      </c>
      <c r="BL323" s="31">
        <f t="shared" si="331"/>
        <v>7.5784623374263546E-2</v>
      </c>
      <c r="BM323" s="31">
        <f t="shared" si="331"/>
        <v>7.4674874860302692E-2</v>
      </c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</row>
    <row r="324" spans="55:77" x14ac:dyDescent="0.25">
      <c r="BC324" s="31">
        <f t="shared" ref="BC324:BM324" si="332">AVERAGE(BC235,BC226,BC217,BC163,BC127,BC91,BC154,BC82,BC46,BC28)</f>
        <v>7.1281690853386676E-2</v>
      </c>
      <c r="BD324" s="31">
        <f t="shared" si="332"/>
        <v>7.2805222168065759E-2</v>
      </c>
      <c r="BE324" s="31">
        <f t="shared" si="332"/>
        <v>7.4964294588753977E-2</v>
      </c>
      <c r="BF324" s="31">
        <f t="shared" si="332"/>
        <v>7.783084991957348E-2</v>
      </c>
      <c r="BG324" s="31">
        <f t="shared" si="332"/>
        <v>8.2090695171647035E-2</v>
      </c>
      <c r="BH324" s="31">
        <f t="shared" si="332"/>
        <v>8.322008760568142E-2</v>
      </c>
      <c r="BI324" s="31">
        <f t="shared" si="332"/>
        <v>8.3435564532162304E-2</v>
      </c>
      <c r="BJ324" s="31">
        <f t="shared" si="332"/>
        <v>8.8937594959052166E-2</v>
      </c>
      <c r="BK324" s="31">
        <f t="shared" si="332"/>
        <v>8.7854483964492094E-2</v>
      </c>
      <c r="BL324" s="31">
        <f t="shared" si="332"/>
        <v>8.341476802083711E-2</v>
      </c>
      <c r="BM324" s="31">
        <f t="shared" si="332"/>
        <v>8.1682759915539555E-2</v>
      </c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</row>
    <row r="325" spans="55:77" x14ac:dyDescent="0.25">
      <c r="BC325" s="31">
        <f t="shared" ref="BC325:BM325" si="333">AVERAGE(BC236,BC227,BC218,BC164,BC128,BC92,BC155,BC83,BC47,BC29)</f>
        <v>5.8496592532042715E-2</v>
      </c>
      <c r="BD325" s="31">
        <f t="shared" si="333"/>
        <v>5.9954183217876565E-2</v>
      </c>
      <c r="BE325" s="31">
        <f t="shared" si="333"/>
        <v>5.7550833846038096E-2</v>
      </c>
      <c r="BF325" s="31">
        <f t="shared" si="333"/>
        <v>5.8248663705318247E-2</v>
      </c>
      <c r="BG325" s="31">
        <f t="shared" si="333"/>
        <v>6.1294834326580672E-2</v>
      </c>
      <c r="BH325" s="31">
        <f t="shared" si="333"/>
        <v>5.9896337472145199E-2</v>
      </c>
      <c r="BI325" s="31">
        <f t="shared" si="333"/>
        <v>6.1300328927746263E-2</v>
      </c>
      <c r="BJ325" s="31">
        <f t="shared" si="333"/>
        <v>5.8521747163242745E-2</v>
      </c>
      <c r="BK325" s="31">
        <f t="shared" si="333"/>
        <v>5.8774162011605666E-2</v>
      </c>
      <c r="BL325" s="31">
        <f t="shared" si="333"/>
        <v>6.0340750581825461E-2</v>
      </c>
      <c r="BM325" s="31">
        <f t="shared" si="333"/>
        <v>6.1493120834792123E-2</v>
      </c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</row>
    <row r="326" spans="55:77" x14ac:dyDescent="0.25">
      <c r="BC326" s="31">
        <f t="shared" ref="BC326:BM326" si="334">AVERAGE(BC237,BC228,BC219,BC165,BC129,BC93,BC156,BC84,BC48,BC30)</f>
        <v>0.18836661370183017</v>
      </c>
      <c r="BD326" s="31">
        <f t="shared" si="334"/>
        <v>0.18734092271257172</v>
      </c>
      <c r="BE326" s="31">
        <f t="shared" si="334"/>
        <v>0.17912866527116014</v>
      </c>
      <c r="BF326" s="31">
        <f t="shared" si="334"/>
        <v>0.15816276706588983</v>
      </c>
      <c r="BG326" s="31">
        <f t="shared" si="334"/>
        <v>0.16398467461454699</v>
      </c>
      <c r="BH326" s="31">
        <f t="shared" si="334"/>
        <v>0.16539652470601868</v>
      </c>
      <c r="BI326" s="31">
        <f t="shared" si="334"/>
        <v>0.17896529301657721</v>
      </c>
      <c r="BJ326" s="31">
        <f t="shared" si="334"/>
        <v>0.18294424266088105</v>
      </c>
      <c r="BK326" s="31">
        <f t="shared" si="334"/>
        <v>0.18962961387328264</v>
      </c>
      <c r="BL326" s="31">
        <f t="shared" si="334"/>
        <v>0.19376267401086206</v>
      </c>
      <c r="BM326" s="31">
        <f t="shared" si="334"/>
        <v>0.19001704555597754</v>
      </c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</row>
  </sheetData>
  <autoFilter ref="A4:AH310"/>
  <mergeCells count="23">
    <mergeCell ref="A3:B3"/>
    <mergeCell ref="BX320:BX322"/>
    <mergeCell ref="BY320:BY322"/>
    <mergeCell ref="BO323:BO325"/>
    <mergeCell ref="BP323:BP325"/>
    <mergeCell ref="BQ323:BQ325"/>
    <mergeCell ref="BR323:BR325"/>
    <mergeCell ref="BS323:BS325"/>
    <mergeCell ref="BT323:BT325"/>
    <mergeCell ref="BU323:BU325"/>
    <mergeCell ref="BV323:BV325"/>
    <mergeCell ref="BW323:BW325"/>
    <mergeCell ref="BX323:BX325"/>
    <mergeCell ref="BY323:BY325"/>
    <mergeCell ref="BO320:BO322"/>
    <mergeCell ref="BP320:BP322"/>
    <mergeCell ref="BV320:BV322"/>
    <mergeCell ref="BW320:BW322"/>
    <mergeCell ref="BQ320:BQ322"/>
    <mergeCell ref="BR320:BR322"/>
    <mergeCell ref="BS320:BS322"/>
    <mergeCell ref="BT320:BT322"/>
    <mergeCell ref="BU320:BU3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Modelldaten</vt:lpstr>
      <vt:lpstr>Stromverbräuche_Sektor</vt:lpstr>
      <vt:lpstr>Energieverbrauch_GHD+A(Landw+F)</vt:lpstr>
      <vt:lpstr>Handel und öffentliche</vt:lpstr>
      <vt:lpstr>Landwirtschaft</vt:lpstr>
      <vt:lpstr>Fischerei</vt:lpstr>
      <vt:lpstr>Totale Verbräuche Odyssee</vt:lpstr>
      <vt:lpstr>Stromverbräuche Odyssee</vt:lpstr>
      <vt:lpstr>Split Energieverbräuche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Bujandric, Andelka</cp:lastModifiedBy>
  <dcterms:created xsi:type="dcterms:W3CDTF">2021-01-01T16:05:02Z</dcterms:created>
  <dcterms:modified xsi:type="dcterms:W3CDTF">2021-06-25T10:07:49Z</dcterms:modified>
</cp:coreProperties>
</file>