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C2334B6-8BD6-4B9D-889C-8CA6371DCB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Data_final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2" i="1"/>
  <c r="C10" i="3"/>
  <c r="C18" i="2"/>
  <c r="C7" i="2"/>
  <c r="D18" i="2" l="1"/>
  <c r="C10" i="2"/>
</calcChain>
</file>

<file path=xl/sharedStrings.xml><?xml version="1.0" encoding="utf-8"?>
<sst xmlns="http://schemas.openxmlformats.org/spreadsheetml/2006/main" count="83" uniqueCount="46">
  <si>
    <t>Efficiency</t>
  </si>
  <si>
    <t>Feste fossile Brennstoffe</t>
  </si>
  <si>
    <t>Synthetische Gase</t>
  </si>
  <si>
    <t>Erdgas</t>
  </si>
  <si>
    <t>Wasserstoff</t>
  </si>
  <si>
    <t>85 bis 93</t>
  </si>
  <si>
    <t>wie Erdgas</t>
  </si>
  <si>
    <t>70 bis 90</t>
  </si>
  <si>
    <t>https://www.thermondo.de/info/rat/vergleich/wirkungsgrad-der-heizung/</t>
  </si>
  <si>
    <t>Oel</t>
  </si>
  <si>
    <t>Erneuerbare Energien</t>
  </si>
  <si>
    <t>Abfaelle</t>
  </si>
  <si>
    <t>Elektrizitaet</t>
  </si>
  <si>
    <t>Waerme</t>
  </si>
  <si>
    <t>Comment</t>
  </si>
  <si>
    <t>https://www.vivis.de/wp-content/uploads/EaA8/2011_EaA_1_28_Gohlke</t>
  </si>
  <si>
    <t>Heat production [-]</t>
  </si>
  <si>
    <t>Electricity production [-]</t>
  </si>
  <si>
    <t>Energy carier HH</t>
  </si>
  <si>
    <t>electricity</t>
  </si>
  <si>
    <t>derived heat</t>
  </si>
  <si>
    <t>gas</t>
  </si>
  <si>
    <t>solid fossil fuels</t>
  </si>
  <si>
    <t>total oil &amp; petroleum products</t>
  </si>
  <si>
    <t>total renew. &amp; wastes</t>
  </si>
  <si>
    <t>Source:</t>
  </si>
  <si>
    <t>herkömmliche Ölheizung</t>
  </si>
  <si>
    <t>[1]</t>
  </si>
  <si>
    <t>Source</t>
  </si>
  <si>
    <t>herkömmliche Gasheizung</t>
  </si>
  <si>
    <t>Assumption</t>
  </si>
  <si>
    <t>Ölbrennwertheizung</t>
  </si>
  <si>
    <t>102 bis 106</t>
  </si>
  <si>
    <t>[2]</t>
  </si>
  <si>
    <t>65% heat or 25% electricity or a linear interpolation between</t>
  </si>
  <si>
    <t>https://ec.europa.eu/eurostat/documents/38154/4956218/ENERGY-BALANCE-GUIDE-DRAFT-31JANUARY2019.pdf/cf121393-919f-4b84-9059-cdf0f69ec045</t>
  </si>
  <si>
    <t>[3]</t>
  </si>
  <si>
    <t>Heizkessel mit Scheitholz</t>
  </si>
  <si>
    <t>Pelletkessel</t>
  </si>
  <si>
    <t>80-95</t>
  </si>
  <si>
    <t>85-103</t>
  </si>
  <si>
    <t>Average of the below given values</t>
  </si>
  <si>
    <t>electricity: solarphotovoltaic, wind, hydro, tide, wave, ocean
heat: biofuel…</t>
  </si>
  <si>
    <t>Assumption based on data (detailed Balance data)</t>
  </si>
  <si>
    <t>Assumptions:</t>
  </si>
  <si>
    <t>Energy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</si>
</sst>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ocuments/38154/4956218/ENERGY-BALANCE-GUIDE-DRAFT-31JANUARY2019.pdf/cf121393-919f-4b84-9059-cdf0f69ec045" TargetMode="External"/><Relationship Id="rId2" Type="http://schemas.openxmlformats.org/officeDocument/2006/relationships/hyperlink" Target="https://www.vivis.de/wp-content/uploads/EaA8/2011_EaA_1_28_Gohlke" TargetMode="External"/><Relationship Id="rId1" Type="http://schemas.openxmlformats.org/officeDocument/2006/relationships/hyperlink" Target="https://www.thermondo.de/info/rat/vergleich/wirkungsgrad-der-heizun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0.85546875" bestFit="1" customWidth="1"/>
    <col min="2" max="2" width="28.140625" customWidth="1"/>
    <col min="3" max="3" width="17.140625" bestFit="1" customWidth="1"/>
  </cols>
  <sheetData>
    <row r="1" spans="1:4" x14ac:dyDescent="0.25">
      <c r="A1" t="s">
        <v>45</v>
      </c>
      <c r="B1" t="s">
        <v>18</v>
      </c>
      <c r="C1" t="s">
        <v>16</v>
      </c>
      <c r="D1" t="s">
        <v>17</v>
      </c>
    </row>
    <row r="2" spans="1:4" x14ac:dyDescent="0.25">
      <c r="A2" s="1" t="s">
        <v>1</v>
      </c>
      <c r="B2" s="1" t="s">
        <v>22</v>
      </c>
      <c r="C2">
        <f>(80+95+85+103)/4/100</f>
        <v>0.90749999999999997</v>
      </c>
      <c r="D2">
        <v>0</v>
      </c>
    </row>
    <row r="3" spans="1:4" x14ac:dyDescent="0.25">
      <c r="A3" s="1" t="s">
        <v>2</v>
      </c>
      <c r="B3" s="1"/>
      <c r="C3">
        <v>0.93</v>
      </c>
      <c r="D3">
        <v>0</v>
      </c>
    </row>
    <row r="4" spans="1:4" x14ac:dyDescent="0.25">
      <c r="A4" s="1" t="s">
        <v>3</v>
      </c>
      <c r="B4" s="1" t="s">
        <v>21</v>
      </c>
      <c r="C4">
        <v>0.93</v>
      </c>
      <c r="D4">
        <v>0</v>
      </c>
    </row>
    <row r="5" spans="1:4" x14ac:dyDescent="0.25">
      <c r="A5" s="1" t="s">
        <v>9</v>
      </c>
      <c r="B5" s="1" t="s">
        <v>23</v>
      </c>
      <c r="C5">
        <v>0.9</v>
      </c>
      <c r="D5">
        <v>0</v>
      </c>
    </row>
    <row r="6" spans="1:4" x14ac:dyDescent="0.25">
      <c r="A6" s="1" t="s">
        <v>10</v>
      </c>
      <c r="B6" s="1"/>
      <c r="C6">
        <v>1</v>
      </c>
      <c r="D6">
        <v>0</v>
      </c>
    </row>
    <row r="7" spans="1:4" x14ac:dyDescent="0.25">
      <c r="A7" s="1" t="s">
        <v>11</v>
      </c>
      <c r="C7">
        <v>0.65</v>
      </c>
      <c r="D7">
        <v>0</v>
      </c>
    </row>
    <row r="8" spans="1:4" x14ac:dyDescent="0.25">
      <c r="A8" s="1" t="s">
        <v>12</v>
      </c>
      <c r="B8" s="1" t="s">
        <v>19</v>
      </c>
      <c r="C8">
        <v>0</v>
      </c>
      <c r="D8">
        <v>1</v>
      </c>
    </row>
    <row r="9" spans="1:4" x14ac:dyDescent="0.25">
      <c r="A9" s="1" t="s">
        <v>13</v>
      </c>
      <c r="B9" s="1" t="s">
        <v>20</v>
      </c>
      <c r="C9">
        <v>1</v>
      </c>
      <c r="D9">
        <v>0</v>
      </c>
    </row>
    <row r="10" spans="1:4" x14ac:dyDescent="0.25">
      <c r="A10" s="1"/>
      <c r="B10" s="1" t="s">
        <v>24</v>
      </c>
      <c r="C10">
        <f>(80+95)/2/100</f>
        <v>0.875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7BA3-29DC-44DD-BD94-7E5A2ED8761D}">
  <dimension ref="A1:D10"/>
  <sheetViews>
    <sheetView workbookViewId="0"/>
  </sheetViews>
  <sheetFormatPr baseColWidth="10" defaultRowHeight="15" x14ac:dyDescent="0.25"/>
  <cols>
    <col min="1" max="1" width="20.85546875" bestFit="1" customWidth="1"/>
    <col min="2" max="2" width="24.42578125" bestFit="1" customWidth="1"/>
    <col min="3" max="3" width="17.140625" bestFit="1" customWidth="1"/>
  </cols>
  <sheetData>
    <row r="1" spans="1:4" x14ac:dyDescent="0.25">
      <c r="A1" t="s">
        <v>45</v>
      </c>
      <c r="B1" t="s">
        <v>18</v>
      </c>
      <c r="C1" t="s">
        <v>16</v>
      </c>
      <c r="D1" t="s">
        <v>17</v>
      </c>
    </row>
    <row r="2" spans="1:4" x14ac:dyDescent="0.25">
      <c r="A2" s="1" t="s">
        <v>1</v>
      </c>
      <c r="B2" s="1" t="s">
        <v>22</v>
      </c>
      <c r="C2">
        <v>1</v>
      </c>
      <c r="D2">
        <v>0</v>
      </c>
    </row>
    <row r="3" spans="1:4" x14ac:dyDescent="0.25">
      <c r="A3" s="1" t="s">
        <v>2</v>
      </c>
      <c r="B3" s="1"/>
      <c r="C3">
        <v>1</v>
      </c>
      <c r="D3">
        <v>0</v>
      </c>
    </row>
    <row r="4" spans="1:4" x14ac:dyDescent="0.25">
      <c r="A4" s="1" t="s">
        <v>3</v>
      </c>
      <c r="B4" s="1" t="s">
        <v>21</v>
      </c>
      <c r="C4">
        <v>1</v>
      </c>
      <c r="D4">
        <v>0</v>
      </c>
    </row>
    <row r="5" spans="1:4" x14ac:dyDescent="0.25">
      <c r="A5" s="1" t="s">
        <v>9</v>
      </c>
      <c r="B5" s="1" t="s">
        <v>23</v>
      </c>
      <c r="C5">
        <v>1</v>
      </c>
      <c r="D5">
        <v>0</v>
      </c>
    </row>
    <row r="6" spans="1:4" x14ac:dyDescent="0.25">
      <c r="A6" s="1" t="s">
        <v>10</v>
      </c>
      <c r="B6" s="1"/>
      <c r="C6">
        <v>1</v>
      </c>
      <c r="D6">
        <v>0</v>
      </c>
    </row>
    <row r="7" spans="1:4" x14ac:dyDescent="0.25">
      <c r="A7" s="1" t="s">
        <v>11</v>
      </c>
      <c r="C7">
        <v>1</v>
      </c>
      <c r="D7">
        <v>0</v>
      </c>
    </row>
    <row r="8" spans="1:4" x14ac:dyDescent="0.25">
      <c r="A8" s="1" t="s">
        <v>12</v>
      </c>
      <c r="B8" s="1" t="s">
        <v>19</v>
      </c>
      <c r="C8">
        <v>0</v>
      </c>
      <c r="D8">
        <v>1</v>
      </c>
    </row>
    <row r="9" spans="1:4" x14ac:dyDescent="0.25">
      <c r="A9" s="1" t="s">
        <v>13</v>
      </c>
      <c r="B9" s="1" t="s">
        <v>20</v>
      </c>
      <c r="C9">
        <v>1</v>
      </c>
      <c r="D9">
        <v>0</v>
      </c>
    </row>
    <row r="10" spans="1:4" x14ac:dyDescent="0.25">
      <c r="A10" s="1"/>
      <c r="B10" s="1" t="s">
        <v>24</v>
      </c>
      <c r="C10">
        <f>(C6+C7+D6)/2</f>
        <v>1</v>
      </c>
      <c r="D1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opLeftCell="A4" workbookViewId="0">
      <selection activeCell="C8" sqref="C8"/>
    </sheetView>
  </sheetViews>
  <sheetFormatPr baseColWidth="10" defaultRowHeight="15" x14ac:dyDescent="0.25"/>
  <cols>
    <col min="1" max="1" width="20.85546875" bestFit="1" customWidth="1"/>
    <col min="2" max="2" width="20.85546875" customWidth="1"/>
    <col min="3" max="3" width="13.5703125" bestFit="1" customWidth="1"/>
    <col min="4" max="4" width="38.28515625" customWidth="1"/>
  </cols>
  <sheetData>
    <row r="1" spans="1:4" x14ac:dyDescent="0.25">
      <c r="A1" t="s">
        <v>25</v>
      </c>
      <c r="B1" t="s">
        <v>27</v>
      </c>
      <c r="C1" s="2" t="s">
        <v>8</v>
      </c>
    </row>
    <row r="2" spans="1:4" x14ac:dyDescent="0.25">
      <c r="B2" t="s">
        <v>33</v>
      </c>
      <c r="C2" s="2" t="s">
        <v>15</v>
      </c>
    </row>
    <row r="3" spans="1:4" x14ac:dyDescent="0.25">
      <c r="B3" s="4" t="s">
        <v>36</v>
      </c>
      <c r="C3" s="5" t="s">
        <v>35</v>
      </c>
    </row>
    <row r="4" spans="1:4" x14ac:dyDescent="0.25">
      <c r="B4" s="4"/>
      <c r="C4" s="5"/>
    </row>
    <row r="5" spans="1:4" x14ac:dyDescent="0.25">
      <c r="A5" t="s">
        <v>44</v>
      </c>
    </row>
    <row r="6" spans="1:4" x14ac:dyDescent="0.25">
      <c r="A6" t="s">
        <v>45</v>
      </c>
      <c r="B6" t="s">
        <v>28</v>
      </c>
      <c r="C6" t="s">
        <v>0</v>
      </c>
      <c r="D6" t="s">
        <v>14</v>
      </c>
    </row>
    <row r="7" spans="1:4" x14ac:dyDescent="0.25">
      <c r="A7" s="1" t="s">
        <v>1</v>
      </c>
      <c r="C7">
        <f>(80+95+85+103)/4</f>
        <v>90.75</v>
      </c>
      <c r="D7" t="s">
        <v>41</v>
      </c>
    </row>
    <row r="8" spans="1:4" x14ac:dyDescent="0.25">
      <c r="B8" t="s">
        <v>27</v>
      </c>
      <c r="C8" t="s">
        <v>39</v>
      </c>
      <c r="D8" t="s">
        <v>37</v>
      </c>
    </row>
    <row r="9" spans="1:4" x14ac:dyDescent="0.25">
      <c r="B9" t="s">
        <v>27</v>
      </c>
      <c r="C9" t="s">
        <v>40</v>
      </c>
      <c r="D9" t="s">
        <v>38</v>
      </c>
    </row>
    <row r="10" spans="1:4" x14ac:dyDescent="0.25">
      <c r="A10" s="1" t="s">
        <v>2</v>
      </c>
      <c r="B10" t="s">
        <v>30</v>
      </c>
      <c r="C10" t="str">
        <f>C11</f>
        <v>85 bis 93</v>
      </c>
      <c r="D10" t="s">
        <v>6</v>
      </c>
    </row>
    <row r="11" spans="1:4" x14ac:dyDescent="0.25">
      <c r="A11" s="1" t="s">
        <v>3</v>
      </c>
      <c r="B11" t="s">
        <v>27</v>
      </c>
      <c r="C11" t="s">
        <v>5</v>
      </c>
      <c r="D11" t="s">
        <v>29</v>
      </c>
    </row>
    <row r="12" spans="1:4" x14ac:dyDescent="0.25">
      <c r="A12" s="1" t="s">
        <v>9</v>
      </c>
      <c r="B12" t="s">
        <v>27</v>
      </c>
      <c r="C12" t="s">
        <v>7</v>
      </c>
      <c r="D12" t="s">
        <v>26</v>
      </c>
    </row>
    <row r="13" spans="1:4" x14ac:dyDescent="0.25">
      <c r="A13" s="1" t="s">
        <v>9</v>
      </c>
      <c r="B13" t="s">
        <v>27</v>
      </c>
      <c r="C13" t="s">
        <v>32</v>
      </c>
      <c r="D13" t="s">
        <v>31</v>
      </c>
    </row>
    <row r="14" spans="1:4" ht="45" x14ac:dyDescent="0.25">
      <c r="A14" s="1" t="s">
        <v>10</v>
      </c>
      <c r="B14" s="3" t="s">
        <v>43</v>
      </c>
      <c r="D14" s="3" t="s">
        <v>42</v>
      </c>
    </row>
    <row r="15" spans="1:4" ht="30" x14ac:dyDescent="0.25">
      <c r="A15" s="1" t="s">
        <v>11</v>
      </c>
      <c r="B15" t="s">
        <v>33</v>
      </c>
      <c r="D15" s="3" t="s">
        <v>34</v>
      </c>
    </row>
    <row r="16" spans="1:4" x14ac:dyDescent="0.25">
      <c r="A16" s="1" t="s">
        <v>12</v>
      </c>
      <c r="B16" t="s">
        <v>30</v>
      </c>
    </row>
    <row r="17" spans="1:4" x14ac:dyDescent="0.25">
      <c r="A17" s="1" t="s">
        <v>13</v>
      </c>
      <c r="B17" t="s">
        <v>30</v>
      </c>
    </row>
    <row r="18" spans="1:4" x14ac:dyDescent="0.25">
      <c r="A18" s="1" t="s">
        <v>4</v>
      </c>
      <c r="B18" t="s">
        <v>30</v>
      </c>
      <c r="C18" t="str">
        <f>C11</f>
        <v>85 bis 93</v>
      </c>
      <c r="D18" t="str">
        <f>D10</f>
        <v>wie Erdgas</v>
      </c>
    </row>
  </sheetData>
  <hyperlinks>
    <hyperlink ref="C1" r:id="rId1" xr:uid="{EA1FFE2D-50B6-4E7E-9565-752AA47E9EC6}"/>
    <hyperlink ref="C2" r:id="rId2" xr:uid="{BB69307D-81A0-44EF-BA3F-F6F7E5C4AE9D}"/>
    <hyperlink ref="C3" r:id="rId3" xr:uid="{FAF1B3F7-8CC4-4BA5-ADEF-B9EBE8BA5247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Data_final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2023-02-28T13:44:38Z</dcterms:modified>
</cp:coreProperties>
</file>