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408B7653-ABCC-436B-8D2D-AF3DA4032D52}" xr6:coauthVersionLast="47" xr6:coauthVersionMax="47" xr10:uidLastSave="{00000000-0000-0000-0000-000000000000}"/>
  <bookViews>
    <workbookView xWindow="5415" yWindow="3405" windowWidth="21600" windowHeight="11100" xr2:uid="{00000000-000D-0000-FFFF-FFFF00000000}"/>
  </bookViews>
  <sheets>
    <sheet name="overall" sheetId="9" r:id="rId1"/>
    <sheet name="overall_total_pop" sheetId="12" r:id="rId2"/>
    <sheet name="Tabelle1" sheetId="13" r:id="rId3"/>
    <sheet name="Info" sheetId="10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7" i="9" l="1"/>
  <c r="S27" i="9"/>
  <c r="C34" i="9" l="1"/>
  <c r="B34" i="9"/>
  <c r="C33" i="9"/>
  <c r="B33" i="9"/>
  <c r="L39" i="12"/>
  <c r="J39" i="12"/>
  <c r="L37" i="12"/>
  <c r="L38" i="12"/>
  <c r="L40" i="12"/>
  <c r="L41" i="12"/>
  <c r="L42" i="12"/>
  <c r="L43" i="12"/>
  <c r="L44" i="12"/>
  <c r="L45" i="12"/>
  <c r="J37" i="12"/>
  <c r="J38" i="12"/>
  <c r="J40" i="12"/>
  <c r="J41" i="12"/>
  <c r="J42" i="12"/>
  <c r="J43" i="12"/>
  <c r="J44" i="12"/>
  <c r="J45" i="12"/>
  <c r="L36" i="12"/>
  <c r="J36" i="12"/>
  <c r="F37" i="12"/>
  <c r="N37" i="12" s="1"/>
  <c r="G37" i="12"/>
  <c r="O37" i="12" s="1"/>
  <c r="F38" i="12"/>
  <c r="N38" i="12" s="1"/>
  <c r="G38" i="12"/>
  <c r="O38" i="12" s="1"/>
  <c r="F39" i="12"/>
  <c r="N39" i="12" s="1"/>
  <c r="G39" i="12"/>
  <c r="O39" i="12" s="1"/>
  <c r="F40" i="12"/>
  <c r="N40" i="12" s="1"/>
  <c r="G40" i="12"/>
  <c r="O40" i="12" s="1"/>
  <c r="F41" i="12"/>
  <c r="N41" i="12" s="1"/>
  <c r="G41" i="12"/>
  <c r="O41" i="12" s="1"/>
  <c r="F42" i="12"/>
  <c r="N42" i="12" s="1"/>
  <c r="G42" i="12"/>
  <c r="O42" i="12" s="1"/>
  <c r="F43" i="12"/>
  <c r="N43" i="12" s="1"/>
  <c r="G43" i="12"/>
  <c r="O43" i="12" s="1"/>
  <c r="F44" i="12"/>
  <c r="N44" i="12" s="1"/>
  <c r="G44" i="12"/>
  <c r="O44" i="12" s="1"/>
  <c r="F45" i="12"/>
  <c r="N45" i="12" s="1"/>
  <c r="G45" i="12"/>
  <c r="O45" i="12" s="1"/>
  <c r="G36" i="12"/>
  <c r="O36" i="12" s="1"/>
  <c r="F36" i="12"/>
  <c r="N36" i="12" s="1"/>
  <c r="L35" i="12"/>
  <c r="J35" i="12"/>
  <c r="N35" i="12" s="1"/>
  <c r="C35" i="12"/>
  <c r="B35" i="12"/>
  <c r="L34" i="12"/>
  <c r="J34" i="12"/>
  <c r="L33" i="12"/>
  <c r="J33" i="12"/>
  <c r="L32" i="12"/>
  <c r="J32" i="12"/>
  <c r="N32" i="12" s="1"/>
  <c r="C32" i="12"/>
  <c r="O32" i="12" s="1"/>
  <c r="B32" i="12"/>
  <c r="L31" i="12"/>
  <c r="J31" i="12"/>
  <c r="N31" i="12" s="1"/>
  <c r="C31" i="12"/>
  <c r="O31" i="12" s="1"/>
  <c r="B31" i="12"/>
  <c r="L30" i="12"/>
  <c r="J30" i="12"/>
  <c r="N30" i="12" s="1"/>
  <c r="C30" i="12"/>
  <c r="O30" i="12" s="1"/>
  <c r="B30" i="12"/>
  <c r="L29" i="12"/>
  <c r="J29" i="12"/>
  <c r="N29" i="12" s="1"/>
  <c r="C29" i="12"/>
  <c r="O29" i="12" s="1"/>
  <c r="B29" i="12"/>
  <c r="L28" i="12"/>
  <c r="J28" i="12"/>
  <c r="N28" i="12" s="1"/>
  <c r="C28" i="12"/>
  <c r="O28" i="12" s="1"/>
  <c r="B28" i="12"/>
  <c r="L27" i="12"/>
  <c r="J27" i="12"/>
  <c r="C27" i="12"/>
  <c r="B27" i="12"/>
  <c r="L26" i="12"/>
  <c r="J26" i="12"/>
  <c r="C26" i="12"/>
  <c r="O26" i="12" s="1"/>
  <c r="B26" i="12"/>
  <c r="L25" i="12"/>
  <c r="J25" i="12"/>
  <c r="N25" i="12" s="1"/>
  <c r="C25" i="12"/>
  <c r="O25" i="12" s="1"/>
  <c r="B25" i="12"/>
  <c r="L24" i="12"/>
  <c r="J24" i="12"/>
  <c r="C24" i="12"/>
  <c r="O24" i="12" s="1"/>
  <c r="B24" i="12"/>
  <c r="L23" i="12"/>
  <c r="J23" i="12"/>
  <c r="N23" i="12" s="1"/>
  <c r="C23" i="12"/>
  <c r="O23" i="12" s="1"/>
  <c r="B23" i="12"/>
  <c r="L22" i="12"/>
  <c r="J22" i="12"/>
  <c r="C22" i="12"/>
  <c r="O22" i="12" s="1"/>
  <c r="B22" i="12"/>
  <c r="L21" i="12"/>
  <c r="J21" i="12"/>
  <c r="N21" i="12" s="1"/>
  <c r="C21" i="12"/>
  <c r="O21" i="12" s="1"/>
  <c r="B21" i="12"/>
  <c r="L20" i="12"/>
  <c r="J20" i="12"/>
  <c r="C20" i="12"/>
  <c r="O20" i="12" s="1"/>
  <c r="B20" i="12"/>
  <c r="L19" i="12"/>
  <c r="J19" i="12"/>
  <c r="N19" i="12" s="1"/>
  <c r="C19" i="12"/>
  <c r="O19" i="12" s="1"/>
  <c r="B19" i="12"/>
  <c r="L18" i="12"/>
  <c r="J18" i="12"/>
  <c r="C18" i="12"/>
  <c r="O18" i="12" s="1"/>
  <c r="B18" i="12"/>
  <c r="L17" i="12"/>
  <c r="J17" i="12"/>
  <c r="N17" i="12" s="1"/>
  <c r="C17" i="12"/>
  <c r="O17" i="12" s="1"/>
  <c r="B17" i="12"/>
  <c r="L16" i="12"/>
  <c r="J16" i="12"/>
  <c r="C16" i="12"/>
  <c r="O16" i="12" s="1"/>
  <c r="B16" i="12"/>
  <c r="L15" i="12"/>
  <c r="J15" i="12"/>
  <c r="N15" i="12" s="1"/>
  <c r="C15" i="12"/>
  <c r="O15" i="12" s="1"/>
  <c r="B15" i="12"/>
  <c r="L14" i="12"/>
  <c r="J14" i="12"/>
  <c r="C14" i="12"/>
  <c r="O14" i="12" s="1"/>
  <c r="B14" i="12"/>
  <c r="L13" i="12"/>
  <c r="J13" i="12"/>
  <c r="N13" i="12" s="1"/>
  <c r="C13" i="12"/>
  <c r="O13" i="12" s="1"/>
  <c r="B13" i="12"/>
  <c r="L12" i="12"/>
  <c r="J12" i="12"/>
  <c r="C12" i="12"/>
  <c r="O12" i="12" s="1"/>
  <c r="B12" i="12"/>
  <c r="L11" i="12"/>
  <c r="J11" i="12"/>
  <c r="N11" i="12" s="1"/>
  <c r="C11" i="12"/>
  <c r="O11" i="12" s="1"/>
  <c r="B11" i="12"/>
  <c r="L10" i="12"/>
  <c r="J10" i="12"/>
  <c r="C10" i="12"/>
  <c r="O10" i="12" s="1"/>
  <c r="B10" i="12"/>
  <c r="L9" i="12"/>
  <c r="J9" i="12"/>
  <c r="N9" i="12" s="1"/>
  <c r="C9" i="12"/>
  <c r="O9" i="12" s="1"/>
  <c r="B9" i="12"/>
  <c r="L8" i="12"/>
  <c r="J8" i="12"/>
  <c r="C8" i="12"/>
  <c r="O8" i="12" s="1"/>
  <c r="B8" i="12"/>
  <c r="L7" i="12"/>
  <c r="J7" i="12"/>
  <c r="N7" i="12" s="1"/>
  <c r="C7" i="12"/>
  <c r="O7" i="12" s="1"/>
  <c r="B7" i="12"/>
  <c r="L6" i="12"/>
  <c r="J6" i="12"/>
  <c r="C6" i="12"/>
  <c r="O6" i="12" s="1"/>
  <c r="B6" i="12"/>
  <c r="L5" i="12"/>
  <c r="J5" i="12"/>
  <c r="N5" i="12" s="1"/>
  <c r="C5" i="12"/>
  <c r="O5" i="12" s="1"/>
  <c r="B5" i="12"/>
  <c r="L4" i="12"/>
  <c r="J4" i="12"/>
  <c r="C4" i="12"/>
  <c r="O4" i="12" s="1"/>
  <c r="B4" i="12"/>
  <c r="L3" i="12"/>
  <c r="J3" i="12"/>
  <c r="C3" i="12"/>
  <c r="O3" i="12" s="1"/>
  <c r="B3" i="12"/>
  <c r="N3" i="12" s="1"/>
  <c r="L2" i="12"/>
  <c r="J2" i="12"/>
  <c r="C2" i="12"/>
  <c r="O2" i="12" s="1"/>
  <c r="B2" i="12"/>
  <c r="C35" i="9"/>
  <c r="B35" i="9"/>
  <c r="B3" i="9"/>
  <c r="C3" i="9"/>
  <c r="B4" i="9"/>
  <c r="C4" i="9"/>
  <c r="B5" i="9"/>
  <c r="C5" i="9"/>
  <c r="B6" i="9"/>
  <c r="C6" i="9"/>
  <c r="B7" i="9"/>
  <c r="C7" i="9"/>
  <c r="B8" i="9"/>
  <c r="C8" i="9"/>
  <c r="B9" i="9"/>
  <c r="C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C2" i="9"/>
  <c r="B2" i="9"/>
  <c r="F2" i="9" s="1"/>
  <c r="J36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2" i="9"/>
  <c r="N4" i="12" l="1"/>
  <c r="N8" i="12"/>
  <c r="N12" i="12"/>
  <c r="N14" i="12"/>
  <c r="N18" i="12"/>
  <c r="N20" i="12"/>
  <c r="N22" i="12"/>
  <c r="N24" i="12"/>
  <c r="N26" i="12"/>
  <c r="N2" i="12"/>
  <c r="N6" i="12"/>
  <c r="N10" i="12"/>
  <c r="N16" i="12"/>
  <c r="O35" i="12"/>
  <c r="G2" i="9"/>
  <c r="J27" i="9" l="1"/>
  <c r="J28" i="9"/>
  <c r="J29" i="9"/>
  <c r="J30" i="9"/>
  <c r="J31" i="9"/>
  <c r="J32" i="9"/>
  <c r="J33" i="9"/>
  <c r="J34" i="9"/>
  <c r="J35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" i="9"/>
  <c r="G33" i="9"/>
  <c r="O33" i="9" s="1"/>
  <c r="G34" i="9"/>
  <c r="O34" i="9" s="1"/>
  <c r="G35" i="9"/>
  <c r="O35" i="9" s="1"/>
  <c r="F33" i="9"/>
  <c r="N33" i="9" s="1"/>
  <c r="F34" i="9"/>
  <c r="N34" i="9" s="1"/>
  <c r="F35" i="9"/>
  <c r="N35" i="9" s="1"/>
  <c r="F3" i="9" l="1"/>
  <c r="N3" i="9" s="1"/>
  <c r="G3" i="9"/>
  <c r="O3" i="9" s="1"/>
  <c r="G4" i="9"/>
  <c r="O4" i="9" s="1"/>
  <c r="F6" i="9"/>
  <c r="N6" i="9" s="1"/>
  <c r="F7" i="9"/>
  <c r="N7" i="9" s="1"/>
  <c r="F8" i="9"/>
  <c r="N8" i="9" s="1"/>
  <c r="G9" i="9"/>
  <c r="O9" i="9" s="1"/>
  <c r="F10" i="9"/>
  <c r="N10" i="9" s="1"/>
  <c r="F11" i="9"/>
  <c r="N11" i="9" s="1"/>
  <c r="G11" i="9"/>
  <c r="O11" i="9" s="1"/>
  <c r="G12" i="9"/>
  <c r="O12" i="9" s="1"/>
  <c r="G13" i="9"/>
  <c r="O13" i="9" s="1"/>
  <c r="F14" i="9"/>
  <c r="N14" i="9" s="1"/>
  <c r="F16" i="9"/>
  <c r="N16" i="9" s="1"/>
  <c r="G17" i="9"/>
  <c r="O17" i="9" s="1"/>
  <c r="F18" i="9"/>
  <c r="N18" i="9" s="1"/>
  <c r="G18" i="9"/>
  <c r="O18" i="9" s="1"/>
  <c r="F19" i="9"/>
  <c r="N19" i="9" s="1"/>
  <c r="G20" i="9"/>
  <c r="O20" i="9" s="1"/>
  <c r="F22" i="9"/>
  <c r="N22" i="9" s="1"/>
  <c r="F24" i="9"/>
  <c r="N24" i="9" s="1"/>
  <c r="G25" i="9"/>
  <c r="O25" i="9" s="1"/>
  <c r="F26" i="9"/>
  <c r="N26" i="9" s="1"/>
  <c r="G26" i="9"/>
  <c r="O26" i="9" s="1"/>
  <c r="F27" i="9"/>
  <c r="N27" i="9" s="1"/>
  <c r="G27" i="9"/>
  <c r="O27" i="9" s="1"/>
  <c r="G28" i="9"/>
  <c r="O28" i="9" s="1"/>
  <c r="F30" i="9"/>
  <c r="N30" i="9" s="1"/>
  <c r="F32" i="9"/>
  <c r="N32" i="9" s="1"/>
  <c r="O2" i="9"/>
  <c r="N2" i="9"/>
  <c r="F31" i="9"/>
  <c r="N31" i="9" s="1"/>
  <c r="G30" i="9"/>
  <c r="O30" i="9" s="1"/>
  <c r="F29" i="9"/>
  <c r="N29" i="9" s="1"/>
  <c r="F28" i="9"/>
  <c r="N28" i="9" s="1"/>
  <c r="F25" i="9"/>
  <c r="N25" i="9" s="1"/>
  <c r="F23" i="9"/>
  <c r="N23" i="9" s="1"/>
  <c r="G22" i="9"/>
  <c r="O22" i="9" s="1"/>
  <c r="F21" i="9"/>
  <c r="N21" i="9" s="1"/>
  <c r="F20" i="9"/>
  <c r="N20" i="9" s="1"/>
  <c r="G19" i="9"/>
  <c r="O19" i="9" s="1"/>
  <c r="F17" i="9"/>
  <c r="N17" i="9" s="1"/>
  <c r="F15" i="9"/>
  <c r="N15" i="9" s="1"/>
  <c r="G14" i="9"/>
  <c r="O14" i="9" s="1"/>
  <c r="F13" i="9"/>
  <c r="N13" i="9" s="1"/>
  <c r="F12" i="9"/>
  <c r="N12" i="9" s="1"/>
  <c r="F9" i="9"/>
  <c r="N9" i="9" s="1"/>
  <c r="G6" i="9"/>
  <c r="O6" i="9" s="1"/>
  <c r="F5" i="9"/>
  <c r="N5" i="9" s="1"/>
  <c r="F4" i="9"/>
  <c r="N4" i="9" s="1"/>
  <c r="G10" i="9" l="1"/>
  <c r="O10" i="9" s="1"/>
  <c r="G32" i="9"/>
  <c r="O32" i="9" s="1"/>
  <c r="G24" i="9"/>
  <c r="O24" i="9" s="1"/>
  <c r="G21" i="9"/>
  <c r="O21" i="9" s="1"/>
  <c r="G16" i="9"/>
  <c r="O16" i="9" s="1"/>
  <c r="G31" i="9"/>
  <c r="O31" i="9" s="1"/>
  <c r="G15" i="9"/>
  <c r="O15" i="9" s="1"/>
  <c r="G7" i="9"/>
  <c r="O7" i="9" s="1"/>
  <c r="G29" i="9"/>
  <c r="O29" i="9" s="1"/>
  <c r="G8" i="9"/>
  <c r="O8" i="9" s="1"/>
  <c r="G5" i="9"/>
  <c r="O5" i="9" s="1"/>
  <c r="G23" i="9"/>
  <c r="O23" i="9" s="1"/>
</calcChain>
</file>

<file path=xl/sharedStrings.xml><?xml version="1.0" encoding="utf-8"?>
<sst xmlns="http://schemas.openxmlformats.org/spreadsheetml/2006/main" count="709" uniqueCount="143">
  <si>
    <t>Country</t>
  </si>
  <si>
    <t>Demand electricity [TWh]</t>
  </si>
  <si>
    <t>Demand heat [TWh]</t>
  </si>
  <si>
    <t>Demand hydrogen [TWh]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</si>
  <si>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</si>
  <si>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</si>
  <si>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</si>
  <si>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</si>
  <si>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</si>
  <si>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</si>
  <si>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</si>
  <si>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</si>
  <si>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</si>
  <si>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</si>
  <si>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</si>
  <si>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</si>
  <si>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</si>
  <si>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</si>
  <si>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</si>
  <si>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</si>
  <si>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</si>
  <si>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</si>
  <si>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</si>
  <si>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</si>
  <si>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</si>
  <si>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</si>
  <si>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</si>
  <si>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</si>
  <si>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</si>
  <si>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</si>
  <si>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</si>
  <si>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</si>
  <si>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</si>
  <si>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</si>
  <si>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</si>
  <si>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electricity</t>
  </si>
  <si>
    <t>heat</t>
  </si>
  <si>
    <t>Belgien</t>
  </si>
  <si>
    <t>Bulgarien</t>
  </si>
  <si>
    <t>Tschechien</t>
  </si>
  <si>
    <t>Dänemark</t>
  </si>
  <si>
    <t>Deutschland (bis 1990 früheres Gebiet der BRD)</t>
  </si>
  <si>
    <t>Irland</t>
  </si>
  <si>
    <t>Griechenland</t>
  </si>
  <si>
    <t>Spanien</t>
  </si>
  <si>
    <t>Frankreich</t>
  </si>
  <si>
    <t>Kroatien</t>
  </si>
  <si>
    <t>Italien</t>
  </si>
  <si>
    <t>Litauen</t>
  </si>
  <si>
    <t>Luxemburg</t>
  </si>
  <si>
    <t>Ungarn</t>
  </si>
  <si>
    <t>Niederlande</t>
  </si>
  <si>
    <t>Österreich</t>
  </si>
  <si>
    <t>Polen</t>
  </si>
  <si>
    <t>Rumänien</t>
  </si>
  <si>
    <t>Slowenien</t>
  </si>
  <si>
    <t>Slowakei</t>
  </si>
  <si>
    <t>Finnland</t>
  </si>
  <si>
    <t>Schweden</t>
  </si>
  <si>
    <t>Vereinigtes Königreich</t>
  </si>
  <si>
    <t>Norwegen</t>
  </si>
  <si>
    <t>Nordmazedonien</t>
  </si>
  <si>
    <t>Albanien</t>
  </si>
  <si>
    <t>Serbien</t>
  </si>
  <si>
    <t>Bosnien und Herzegowina</t>
  </si>
  <si>
    <t>Estland</t>
  </si>
  <si>
    <t>Lettland</t>
  </si>
  <si>
    <t>Island</t>
  </si>
  <si>
    <t>Rest el</t>
  </si>
  <si>
    <t>Rest heat</t>
  </si>
  <si>
    <t>electricity value 2018</t>
  </si>
  <si>
    <t>heat value 2018</t>
  </si>
  <si>
    <t>orig electricity value 2018</t>
  </si>
  <si>
    <t>orig heat value 2018</t>
  </si>
  <si>
    <t>Estonia</t>
  </si>
  <si>
    <t>Lithuania</t>
  </si>
  <si>
    <t>Iceland</t>
  </si>
  <si>
    <t>Indonesia</t>
  </si>
  <si>
    <t>Source</t>
  </si>
  <si>
    <t>Europe</t>
  </si>
  <si>
    <t>https://www.enerdata.net/estore/energy-market/indonesia/</t>
  </si>
  <si>
    <t>Brunei Darussalam</t>
  </si>
  <si>
    <t>Cambodia</t>
  </si>
  <si>
    <t>Lao PDR</t>
  </si>
  <si>
    <t>Malaysia</t>
  </si>
  <si>
    <t>Myanmar</t>
  </si>
  <si>
    <t>Philippines</t>
  </si>
  <si>
    <t>Singapore</t>
  </si>
  <si>
    <t>Thailand</t>
  </si>
  <si>
    <t>Vietnam</t>
  </si>
  <si>
    <t>China</t>
  </si>
  <si>
    <t>Japan</t>
  </si>
  <si>
    <t>Mongolia</t>
  </si>
  <si>
    <t>Kazakhstan</t>
  </si>
  <si>
    <t>Kyrgyzstan</t>
  </si>
  <si>
    <t>Tajikistan</t>
  </si>
  <si>
    <t>Turkmenistan</t>
  </si>
  <si>
    <t>Uzbekistan</t>
  </si>
  <si>
    <t>Bangladesh</t>
  </si>
  <si>
    <t>Bhutan</t>
  </si>
  <si>
    <t>India</t>
  </si>
  <si>
    <t>Iran</t>
  </si>
  <si>
    <t>Maldives</t>
  </si>
  <si>
    <t>Nepal</t>
  </si>
  <si>
    <t>Pakistan</t>
  </si>
  <si>
    <t>Sri Lanka</t>
  </si>
  <si>
    <t>Armenia</t>
  </si>
  <si>
    <t>Azerbaijan</t>
  </si>
  <si>
    <t>Bahrain</t>
  </si>
  <si>
    <t>Cyprus</t>
  </si>
  <si>
    <t>Georgia</t>
  </si>
  <si>
    <t>Israel</t>
  </si>
  <si>
    <t>Jordan</t>
  </si>
  <si>
    <t>Kuwait</t>
  </si>
  <si>
    <t>Lebanon</t>
  </si>
  <si>
    <t>Oman</t>
  </si>
  <si>
    <t>Palestine</t>
  </si>
  <si>
    <t>Qatar</t>
  </si>
  <si>
    <t>Saudi Arabia</t>
  </si>
  <si>
    <t>Syria</t>
  </si>
  <si>
    <t>Turkey</t>
  </si>
  <si>
    <t>United Arab Emirates</t>
  </si>
  <si>
    <t>Yemen</t>
  </si>
  <si>
    <t>Timor-Leste</t>
  </si>
  <si>
    <t>Hong Kong (China)</t>
  </si>
  <si>
    <t>Macao (China)</t>
  </si>
  <si>
    <t>Taiwan (China)</t>
  </si>
  <si>
    <t>Korea DPR</t>
  </si>
  <si>
    <t>Korea</t>
  </si>
  <si>
    <t>Afghanistan</t>
  </si>
  <si>
    <t>Iraq</t>
  </si>
  <si>
    <t>Non spec</t>
  </si>
  <si>
    <t>Non metalic (glass, cement)</t>
  </si>
  <si>
    <t>Chemicals</t>
  </si>
  <si>
    <t>Iron</t>
  </si>
  <si>
    <t>Textile</t>
  </si>
  <si>
    <t>Paper</t>
  </si>
  <si>
    <t>Mining</t>
  </si>
  <si>
    <t>Food</t>
  </si>
  <si>
    <t>Construction</t>
  </si>
  <si>
    <t>Other</t>
  </si>
  <si>
    <t>Albania?</t>
  </si>
  <si>
    <t>https://www.iea.org/countries/switzerland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</si>
</sst>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2" borderId="2" xfId="0" applyFont="1" applyFill="1" applyBorder="1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3" fillId="2" borderId="3" xfId="0" applyFont="1" applyFill="1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0" fontId="0" fillId="0" borderId="11" xfId="0" applyBorder="1"/>
  </cellXfs>
  <cellStyles count="1">
    <cellStyle name="Standard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rgb="FF7030A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Elec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overall_total_pop!$R$36:$R$45</c:f>
              <c:strCache>
                <c:ptCount val="10"/>
                <c:pt idx="0">
                  <c:v>Brunei Darussalam</c:v>
                </c:pt>
                <c:pt idx="1">
                  <c:v>Indonesia</c:v>
                </c:pt>
                <c:pt idx="2">
                  <c:v>Cambodia</c:v>
                </c:pt>
                <c:pt idx="3">
                  <c:v>Lao PDR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overall_total_pop!$S$36:$S$45</c:f>
              <c:numCache>
                <c:formatCode>General</c:formatCode>
                <c:ptCount val="10"/>
                <c:pt idx="0">
                  <c:v>0.70916666666666661</c:v>
                </c:pt>
                <c:pt idx="1">
                  <c:v>93.543333333333337</c:v>
                </c:pt>
                <c:pt idx="2">
                  <c:v>3.3833333333333333</c:v>
                </c:pt>
                <c:pt idx="3">
                  <c:v>1.74532</c:v>
                </c:pt>
                <c:pt idx="4">
                  <c:v>79.436111111111117</c:v>
                </c:pt>
                <c:pt idx="5">
                  <c:v>7.5477777777777781</c:v>
                </c:pt>
                <c:pt idx="6">
                  <c:v>28.193888888888889</c:v>
                </c:pt>
                <c:pt idx="7">
                  <c:v>19.870833333333334</c:v>
                </c:pt>
                <c:pt idx="8">
                  <c:v>86.103888888888889</c:v>
                </c:pt>
                <c:pt idx="9">
                  <c:v>113.595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6-485F-AD49-EB5EB0960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47359"/>
        <c:axId val="212144863"/>
      </c:barChart>
      <c:catAx>
        <c:axId val="21214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144863"/>
        <c:crosses val="autoZero"/>
        <c:auto val="1"/>
        <c:lblAlgn val="ctr"/>
        <c:lblOffset val="100"/>
        <c:noMultiLvlLbl val="0"/>
      </c:catAx>
      <c:valAx>
        <c:axId val="21214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14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overall_total_pop!$T$36:$T$45</c:f>
              <c:strCache>
                <c:ptCount val="10"/>
                <c:pt idx="0">
                  <c:v>Brunei Darussalam</c:v>
                </c:pt>
                <c:pt idx="1">
                  <c:v>Indonesia</c:v>
                </c:pt>
                <c:pt idx="2">
                  <c:v>Cambodia</c:v>
                </c:pt>
                <c:pt idx="3">
                  <c:v>Lao PDR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overall_total_pop!$U$36:$U$45</c:f>
              <c:numCache>
                <c:formatCode>General</c:formatCode>
                <c:ptCount val="10"/>
                <c:pt idx="0">
                  <c:v>1.5427777777777778</c:v>
                </c:pt>
                <c:pt idx="1">
                  <c:v>586.35916666666662</c:v>
                </c:pt>
                <c:pt idx="2">
                  <c:v>17.027222222222221</c:v>
                </c:pt>
                <c:pt idx="3">
                  <c:v>5.7419577000000004</c:v>
                </c:pt>
                <c:pt idx="4">
                  <c:v>157.2525</c:v>
                </c:pt>
                <c:pt idx="5">
                  <c:v>36.965833333333336</c:v>
                </c:pt>
                <c:pt idx="6">
                  <c:v>59.12027777777778</c:v>
                </c:pt>
                <c:pt idx="7">
                  <c:v>61.700555555555553</c:v>
                </c:pt>
                <c:pt idx="8">
                  <c:v>304.7161111111111</c:v>
                </c:pt>
                <c:pt idx="9">
                  <c:v>270.10138888888889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2-49B0-828A-87DF011B4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51135"/>
        <c:axId val="209051967"/>
      </c:barChart>
      <c:catAx>
        <c:axId val="20905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51967"/>
        <c:crosses val="autoZero"/>
        <c:auto val="1"/>
        <c:lblAlgn val="ctr"/>
        <c:lblOffset val="100"/>
        <c:noMultiLvlLbl val="0"/>
      </c:catAx>
      <c:valAx>
        <c:axId val="2090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5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REST!!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overall_total_pop!$K$36:$K$45</c:f>
              <c:strCache>
                <c:ptCount val="10"/>
                <c:pt idx="0">
                  <c:v>Brunei Darussalam</c:v>
                </c:pt>
                <c:pt idx="1">
                  <c:v>Indonesia</c:v>
                </c:pt>
                <c:pt idx="2">
                  <c:v>Cambodia</c:v>
                </c:pt>
                <c:pt idx="3">
                  <c:v>Lao PDR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overall_total_pop!$N$36:$N$45</c:f>
              <c:numCache>
                <c:formatCode>0.00</c:formatCode>
                <c:ptCount val="10"/>
                <c:pt idx="0">
                  <c:v>95.497031513078795</c:v>
                </c:pt>
                <c:pt idx="1">
                  <c:v>65.384126997618736</c:v>
                </c:pt>
                <c:pt idx="2">
                  <c:v>91.760761459858614</c:v>
                </c:pt>
                <c:pt idx="3">
                  <c:v>78.657396077450599</c:v>
                </c:pt>
                <c:pt idx="4">
                  <c:v>74.114006153533879</c:v>
                </c:pt>
                <c:pt idx="5">
                  <c:v>98.538199099584048</c:v>
                </c:pt>
                <c:pt idx="6">
                  <c:v>77.096945362766391</c:v>
                </c:pt>
                <c:pt idx="7">
                  <c:v>96.806761908705084</c:v>
                </c:pt>
                <c:pt idx="8">
                  <c:v>83.150873052886055</c:v>
                </c:pt>
                <c:pt idx="9">
                  <c:v>88.863168517760883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7-48E6-84BE-8242A2E74CEB}"/>
            </c:ext>
          </c:extLst>
        </c:ser>
        <c:ser>
          <c:idx val="1"/>
          <c:order val="1"/>
          <c:tx>
            <c:v>fuel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overall_total_pop!$K$36:$K$45</c:f>
              <c:strCache>
                <c:ptCount val="10"/>
                <c:pt idx="0">
                  <c:v>Brunei Darussalam</c:v>
                </c:pt>
                <c:pt idx="1">
                  <c:v>Indonesia</c:v>
                </c:pt>
                <c:pt idx="2">
                  <c:v>Cambodia</c:v>
                </c:pt>
                <c:pt idx="3">
                  <c:v>Lao PDR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overall_total_pop!$O$36:$O$45</c:f>
              <c:numCache>
                <c:formatCode>0.00</c:formatCode>
                <c:ptCount val="10"/>
                <c:pt idx="0">
                  <c:v>85.350376908959589</c:v>
                </c:pt>
                <c:pt idx="1">
                  <c:v>81.439667525794263</c:v>
                </c:pt>
                <c:pt idx="2">
                  <c:v>88.413009143438259</c:v>
                </c:pt>
                <c:pt idx="3">
                  <c:v>58.968614088642454</c:v>
                </c:pt>
                <c:pt idx="4">
                  <c:v>75.763894495015492</c:v>
                </c:pt>
                <c:pt idx="5">
                  <c:v>99.209994132552865</c:v>
                </c:pt>
                <c:pt idx="6">
                  <c:v>48.684882223409922</c:v>
                </c:pt>
                <c:pt idx="7">
                  <c:v>97.532285229931048</c:v>
                </c:pt>
                <c:pt idx="8">
                  <c:v>79.619492267590431</c:v>
                </c:pt>
                <c:pt idx="9">
                  <c:v>79.8719333985688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7-48E6-84BE-8242A2E74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53007"/>
        <c:axId val="207953423"/>
      </c:barChart>
      <c:catAx>
        <c:axId val="20795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953423"/>
        <c:crosses val="autoZero"/>
        <c:auto val="1"/>
        <c:lblAlgn val="ctr"/>
        <c:lblOffset val="100"/>
        <c:noMultiLvlLbl val="0"/>
      </c:catAx>
      <c:valAx>
        <c:axId val="20795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95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F4-4288-A1BC-56230C5999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DF4-4288-A1BC-56230C5999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DF4-4288-A1BC-56230C5999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DF4-4288-A1BC-56230C5999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DF4-4288-A1BC-56230C5999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ADF4-4288-A1BC-56230C5999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DF4-4288-A1BC-56230C5999E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ADF4-4288-A1BC-56230C5999E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F4-4288-A1BC-56230C5999E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DF4-4288-A1BC-56230C5999E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DF4-4288-A1BC-56230C5999E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ADF4-4288-A1BC-56230C5999E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DF4-4288-A1BC-56230C5999E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ADF4-4288-A1BC-56230C5999E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ADF4-4288-A1BC-56230C5999E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ADF4-4288-A1BC-56230C5999E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ADF4-4288-A1BC-56230C5999EC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ADF4-4288-A1BC-56230C5999EC}"/>
                </c:ext>
              </c:extLst>
            </c:dLbl>
            <c:dLbl>
              <c:idx val="8"/>
              <c:layout>
                <c:manualLayout>
                  <c:x val="0.14583333333333331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59733158355202"/>
                      <c:h val="0.1175133976420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DF4-4288-A1BC-56230C5999EC}"/>
                </c:ext>
              </c:extLst>
            </c:dLbl>
            <c:dLbl>
              <c:idx val="9"/>
              <c:layout>
                <c:manualLayout>
                  <c:x val="0.16111111111111112"/>
                  <c:y val="4.28724544480171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F4-4288-A1BC-56230C5999E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Tabelle1!$B$2:$B$11</c:f>
              <c:strCache>
                <c:ptCount val="10"/>
                <c:pt idx="0">
                  <c:v>Non spec</c:v>
                </c:pt>
                <c:pt idx="1">
                  <c:v>Non metalic (glass, cement)</c:v>
                </c:pt>
                <c:pt idx="2">
                  <c:v>Chemicals</c:v>
                </c:pt>
                <c:pt idx="3">
                  <c:v>Iron</c:v>
                </c:pt>
                <c:pt idx="4">
                  <c:v>Textile</c:v>
                </c:pt>
                <c:pt idx="5">
                  <c:v>Paper</c:v>
                </c:pt>
                <c:pt idx="6">
                  <c:v>Mining</c:v>
                </c:pt>
                <c:pt idx="7">
                  <c:v>Food</c:v>
                </c:pt>
                <c:pt idx="8">
                  <c:v>Construction</c:v>
                </c:pt>
                <c:pt idx="9">
                  <c:v>Other</c:v>
                </c:pt>
              </c:strCache>
            </c:strRef>
          </c:cat>
          <c:val>
            <c:numRef>
              <c:f>Tabelle1!$C$2:$C$11</c:f>
              <c:numCache>
                <c:formatCode>General</c:formatCode>
                <c:ptCount val="10"/>
                <c:pt idx="0">
                  <c:v>33.799999999999997</c:v>
                </c:pt>
                <c:pt idx="1">
                  <c:v>22.5</c:v>
                </c:pt>
                <c:pt idx="2">
                  <c:v>13.2</c:v>
                </c:pt>
                <c:pt idx="3">
                  <c:v>7.2</c:v>
                </c:pt>
                <c:pt idx="4">
                  <c:v>4.7</c:v>
                </c:pt>
                <c:pt idx="5">
                  <c:v>4.7</c:v>
                </c:pt>
                <c:pt idx="6">
                  <c:v>6.7</c:v>
                </c:pt>
                <c:pt idx="7">
                  <c:v>4.5999999999999996</c:v>
                </c:pt>
                <c:pt idx="8">
                  <c:v>1.8</c:v>
                </c:pt>
                <c:pt idx="9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4-4288-A1BC-56230C5999E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342900</xdr:colOff>
      <xdr:row>22</xdr:row>
      <xdr:rowOff>95250</xdr:rowOff>
    </xdr:from>
    <xdr:to>
      <xdr:col>29</xdr:col>
      <xdr:colOff>238125</xdr:colOff>
      <xdr:row>36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CBAF815-9100-66D8-E696-289EBB171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352425</xdr:colOff>
      <xdr:row>37</xdr:row>
      <xdr:rowOff>66675</xdr:rowOff>
    </xdr:from>
    <xdr:to>
      <xdr:col>29</xdr:col>
      <xdr:colOff>266700</xdr:colOff>
      <xdr:row>51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F53BCA7-8ACB-4C5C-C740-2D8490594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37</xdr:row>
      <xdr:rowOff>114300</xdr:rowOff>
    </xdr:from>
    <xdr:to>
      <xdr:col>27</xdr:col>
      <xdr:colOff>190500</xdr:colOff>
      <xdr:row>51</xdr:row>
      <xdr:rowOff>180975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23F10A8-3668-A582-E416-BF2D8D193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10</xdr:row>
      <xdr:rowOff>19050</xdr:rowOff>
    </xdr:from>
    <xdr:to>
      <xdr:col>11</xdr:col>
      <xdr:colOff>28575</xdr:colOff>
      <xdr:row>25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1A86CBB-A87B-8E9C-C311-7132197FF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rojekte\endemo\results_2018\IND_energy_demand_2018_Trend.xlsx" TargetMode="External"/><Relationship Id="rId1" Type="http://schemas.openxmlformats.org/officeDocument/2006/relationships/externalLinkPath" Target="/Projekte/endemo/results_2018/IND_energy_demand_2018_Tr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eel"/>
      <sheetName val="steel_direct"/>
      <sheetName val="alu_prim"/>
      <sheetName val="cooper_prim"/>
      <sheetName val="cooper_sec"/>
      <sheetName val="chlorin"/>
      <sheetName val="ammonia_classic"/>
      <sheetName val="methanol_classic"/>
      <sheetName val="ethylene_classic"/>
      <sheetName val="propylene_classic"/>
      <sheetName val="aromate_classic"/>
      <sheetName val="paper"/>
      <sheetName val="cement"/>
      <sheetName val="glass"/>
      <sheetName val="forecasted"/>
      <sheetName val="rest"/>
      <sheetName val="IND_dema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>
            <v>12.90837492312437</v>
          </cell>
          <cell r="C2">
            <v>45.739726355530927</v>
          </cell>
        </row>
        <row r="3">
          <cell r="B3">
            <v>3.6538260563541538</v>
          </cell>
          <cell r="C3">
            <v>6.9311716122999982</v>
          </cell>
        </row>
        <row r="4">
          <cell r="B4">
            <v>5.092156718862439</v>
          </cell>
          <cell r="C4">
            <v>22.864229610845491</v>
          </cell>
        </row>
        <row r="5">
          <cell r="B5">
            <v>1.000675577634847</v>
          </cell>
          <cell r="C5">
            <v>2.869006714707806</v>
          </cell>
        </row>
        <row r="6">
          <cell r="B6">
            <v>78.084904752263768</v>
          </cell>
          <cell r="C6">
            <v>208.2955536088356</v>
          </cell>
        </row>
        <row r="7">
          <cell r="B7">
            <v>0.62950314165865151</v>
          </cell>
          <cell r="C7">
            <v>2.665625512822241</v>
          </cell>
        </row>
        <row r="8">
          <cell r="B8">
            <v>6.1846582055250519</v>
          </cell>
          <cell r="C8">
            <v>13.975032867088959</v>
          </cell>
        </row>
        <row r="9">
          <cell r="B9">
            <v>34.975296006181843</v>
          </cell>
          <cell r="C9">
            <v>73.031702998443791</v>
          </cell>
        </row>
        <row r="10">
          <cell r="B10">
            <v>38.331775685783043</v>
          </cell>
          <cell r="C10">
            <v>81.856398071111968</v>
          </cell>
        </row>
        <row r="11">
          <cell r="B11">
            <v>1.6463487702217141</v>
          </cell>
          <cell r="C11">
            <v>5.3750368241969948</v>
          </cell>
        </row>
        <row r="12">
          <cell r="B12">
            <v>37.877087842796684</v>
          </cell>
          <cell r="C12">
            <v>90.699562833435806</v>
          </cell>
        </row>
        <row r="13">
          <cell r="B13">
            <v>0.30022463649215447</v>
          </cell>
          <cell r="C13">
            <v>0.80009780264484631</v>
          </cell>
        </row>
        <row r="14">
          <cell r="B14">
            <v>1.7588045511521671</v>
          </cell>
          <cell r="C14">
            <v>2.139882195381233</v>
          </cell>
        </row>
        <row r="15">
          <cell r="B15">
            <v>3.1682540349081338</v>
          </cell>
          <cell r="C15">
            <v>12.818164424509281</v>
          </cell>
        </row>
        <row r="16">
          <cell r="B16">
            <v>12.47860785772861</v>
          </cell>
          <cell r="C16">
            <v>53.570847651858223</v>
          </cell>
        </row>
        <row r="17">
          <cell r="B17">
            <v>9.8487955827649305</v>
          </cell>
          <cell r="C17">
            <v>29.258298846687289</v>
          </cell>
        </row>
        <row r="18">
          <cell r="B18">
            <v>15.591053003971099</v>
          </cell>
          <cell r="C18">
            <v>45.322124875099142</v>
          </cell>
        </row>
        <row r="19">
          <cell r="B19">
            <v>6.1818997584049367</v>
          </cell>
          <cell r="C19">
            <v>23.511352730014831</v>
          </cell>
        </row>
        <row r="20">
          <cell r="B20">
            <v>12.56786693123342</v>
          </cell>
          <cell r="C20">
            <v>25.35478417195829</v>
          </cell>
        </row>
        <row r="21">
          <cell r="B21">
            <v>2.6363883737920091</v>
          </cell>
          <cell r="C21">
            <v>3.7221738952448722</v>
          </cell>
        </row>
        <row r="22">
          <cell r="B22">
            <v>8.0159648089857747</v>
          </cell>
          <cell r="C22">
            <v>20.339645775484481</v>
          </cell>
        </row>
        <row r="23">
          <cell r="B23">
            <v>30.08486075167535</v>
          </cell>
          <cell r="C23">
            <v>74.931948188470685</v>
          </cell>
        </row>
        <row r="24">
          <cell r="B24">
            <v>29.54246751841103</v>
          </cell>
          <cell r="C24">
            <v>62.60620098071842</v>
          </cell>
        </row>
        <row r="25">
          <cell r="B25">
            <v>28.279568660913782</v>
          </cell>
          <cell r="C25">
            <v>36.857282543036852</v>
          </cell>
        </row>
        <row r="26">
          <cell r="B26">
            <v>31.387522348216979</v>
          </cell>
          <cell r="C26">
            <v>10.842053997984349</v>
          </cell>
        </row>
        <row r="27">
          <cell r="B27">
            <v>3.003282258351041</v>
          </cell>
          <cell r="C27">
            <v>14.643619374189271</v>
          </cell>
        </row>
        <row r="28">
          <cell r="B28">
            <v>1.095852356907379</v>
          </cell>
          <cell r="C28">
            <v>0.14311202180841789</v>
          </cell>
        </row>
        <row r="29">
          <cell r="B29">
            <v>0.21249118501542291</v>
          </cell>
          <cell r="C29">
            <v>0.979854436816334</v>
          </cell>
        </row>
        <row r="30">
          <cell r="B30">
            <v>0.57810649581840112</v>
          </cell>
          <cell r="C30">
            <v>1.541251789277329</v>
          </cell>
        </row>
        <row r="31">
          <cell r="B31">
            <v>1.2009997651453901</v>
          </cell>
          <cell r="C31">
            <v>6.3487357777759579</v>
          </cell>
        </row>
        <row r="32">
          <cell r="B32">
            <v>2.6838992977276841</v>
          </cell>
          <cell r="C32">
            <v>1.9043408728885349</v>
          </cell>
        </row>
        <row r="33">
          <cell r="B33">
            <v>12.618754773016651</v>
          </cell>
          <cell r="C33">
            <v>0.87840702782493818</v>
          </cell>
        </row>
        <row r="34">
          <cell r="B34">
            <v>0.4355682086739518</v>
          </cell>
          <cell r="C34">
            <v>2.7095486995827649</v>
          </cell>
        </row>
        <row r="35">
          <cell r="B35">
            <v>0.6444858423016524</v>
          </cell>
          <cell r="C35">
            <v>1.085497103670374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7"/>
  <sheetViews>
    <sheetView tabSelected="1" topLeftCell="A13" workbookViewId="0">
      <selection activeCell="S24" sqref="S24"/>
    </sheetView>
  </sheetViews>
  <sheetFormatPr baseColWidth="10" defaultColWidth="8.7109375" defaultRowHeight="15" x14ac:dyDescent="0.25"/>
  <sheetData>
    <row r="1" spans="1:21" x14ac:dyDescent="0.25">
      <c r="A1" s="1" t="s">
        <v>0</v>
      </c>
      <c r="B1" s="3" t="s">
        <v>1</v>
      </c>
      <c r="C1" s="3" t="s">
        <v>2</v>
      </c>
      <c r="D1" s="1" t="s">
        <v>3</v>
      </c>
      <c r="F1" t="s">
        <v>35</v>
      </c>
      <c r="G1" t="s">
        <v>36</v>
      </c>
      <c r="I1" t="s">
        <v>35</v>
      </c>
      <c r="J1" t="s">
        <v>70</v>
      </c>
      <c r="K1" t="s">
        <v>36</v>
      </c>
      <c r="L1" t="s">
        <v>71</v>
      </c>
      <c r="N1" t="s">
        <v>68</v>
      </c>
      <c r="O1" t="s">
        <v>69</v>
      </c>
      <c r="S1" t="s">
        <v>72</v>
      </c>
      <c r="U1" t="s">
        <v>73</v>
      </c>
    </row>
    <row r="2" spans="1:21" x14ac:dyDescent="0.25">
      <c r="A2" t="s">
        <v>4</v>
      </c>
      <c r="B2">
        <f>[1]forecasted!B2</f>
        <v>12.90837492312437</v>
      </c>
      <c r="C2">
        <f>[1]forecasted!C2</f>
        <v>45.739726355530927</v>
      </c>
      <c r="D2">
        <v>0</v>
      </c>
      <c r="F2">
        <f>B2</f>
        <v>12.90837492312437</v>
      </c>
      <c r="G2">
        <f>C2+D2</f>
        <v>45.739726355530927</v>
      </c>
      <c r="I2" s="2" t="s">
        <v>37</v>
      </c>
      <c r="J2">
        <f>S2</f>
        <v>39.112699999999997</v>
      </c>
      <c r="K2" s="2" t="s">
        <v>37</v>
      </c>
      <c r="L2">
        <f>U2</f>
        <v>85.529837000000001</v>
      </c>
      <c r="N2" s="4">
        <f>(J2-F2)/J2*100</f>
        <v>66.996973046799695</v>
      </c>
      <c r="O2" s="4">
        <f>(L2-G2)/L2*100</f>
        <v>46.521906319626297</v>
      </c>
      <c r="R2" s="2" t="s">
        <v>37</v>
      </c>
      <c r="S2">
        <v>39.112699999999997</v>
      </c>
      <c r="T2" s="2" t="s">
        <v>37</v>
      </c>
      <c r="U2">
        <v>85.529837000000001</v>
      </c>
    </row>
    <row r="3" spans="1:21" x14ac:dyDescent="0.25">
      <c r="A3" t="s">
        <v>5</v>
      </c>
      <c r="B3">
        <f>[1]forecasted!B3</f>
        <v>3.6538260563541538</v>
      </c>
      <c r="C3">
        <f>[1]forecasted!C3</f>
        <v>6.9311716122999982</v>
      </c>
      <c r="D3">
        <v>0</v>
      </c>
      <c r="F3">
        <f t="shared" ref="F3:F35" si="0">B3</f>
        <v>3.6538260563541538</v>
      </c>
      <c r="G3">
        <f t="shared" ref="G3:G35" si="1">C3+D3</f>
        <v>6.9311716122999982</v>
      </c>
      <c r="I3" s="2" t="s">
        <v>38</v>
      </c>
      <c r="J3">
        <f t="shared" ref="J3:J36" si="2">S3</f>
        <v>9.8716540000000013</v>
      </c>
      <c r="K3" s="2" t="s">
        <v>38</v>
      </c>
      <c r="L3">
        <f t="shared" ref="L3:L35" si="3">U3</f>
        <v>21.884989000000001</v>
      </c>
      <c r="N3" s="4">
        <f t="shared" ref="N3:N35" si="4">(J3-F3)/J3*100</f>
        <v>62.986688387233244</v>
      </c>
      <c r="O3" s="4">
        <f t="shared" ref="O3:O35" si="5">(L3-G3)/L3*100</f>
        <v>68.329106254976878</v>
      </c>
      <c r="R3" s="2" t="s">
        <v>38</v>
      </c>
      <c r="S3">
        <v>9.8716540000000013</v>
      </c>
      <c r="T3" s="2" t="s">
        <v>38</v>
      </c>
      <c r="U3">
        <v>21.884989000000001</v>
      </c>
    </row>
    <row r="4" spans="1:21" x14ac:dyDescent="0.25">
      <c r="A4" t="s">
        <v>6</v>
      </c>
      <c r="B4">
        <f>[1]forecasted!B4</f>
        <v>5.092156718862439</v>
      </c>
      <c r="C4">
        <f>[1]forecasted!C4</f>
        <v>22.864229610845491</v>
      </c>
      <c r="D4">
        <v>0</v>
      </c>
      <c r="F4">
        <f t="shared" si="0"/>
        <v>5.092156718862439</v>
      </c>
      <c r="G4">
        <f t="shared" si="1"/>
        <v>22.864229610845491</v>
      </c>
      <c r="I4" s="2" t="s">
        <v>39</v>
      </c>
      <c r="J4">
        <f t="shared" si="2"/>
        <v>24.301942</v>
      </c>
      <c r="K4" s="2" t="s">
        <v>39</v>
      </c>
      <c r="L4">
        <f t="shared" si="3"/>
        <v>53.631721000000006</v>
      </c>
      <c r="N4" s="4">
        <f>(J4-F4)/J4*100</f>
        <v>79.046297127766834</v>
      </c>
      <c r="O4" s="4">
        <f t="shared" si="5"/>
        <v>57.368085184427528</v>
      </c>
      <c r="R4" s="2" t="s">
        <v>39</v>
      </c>
      <c r="S4">
        <v>24.301942</v>
      </c>
      <c r="T4" s="2" t="s">
        <v>39</v>
      </c>
      <c r="U4">
        <v>53.631721000000006</v>
      </c>
    </row>
    <row r="5" spans="1:21" x14ac:dyDescent="0.25">
      <c r="A5" t="s">
        <v>7</v>
      </c>
      <c r="B5">
        <f>[1]forecasted!B5</f>
        <v>1.000675577634847</v>
      </c>
      <c r="C5">
        <f>[1]forecasted!C5</f>
        <v>2.869006714707806</v>
      </c>
      <c r="D5">
        <v>0</v>
      </c>
      <c r="F5">
        <f t="shared" si="0"/>
        <v>1.000675577634847</v>
      </c>
      <c r="G5">
        <f t="shared" si="1"/>
        <v>2.869006714707806</v>
      </c>
      <c r="I5" s="2" t="s">
        <v>40</v>
      </c>
      <c r="J5">
        <f t="shared" si="2"/>
        <v>8.5734539999999999</v>
      </c>
      <c r="K5" s="2" t="s">
        <v>40</v>
      </c>
      <c r="L5">
        <f t="shared" si="3"/>
        <v>18.663412000000005</v>
      </c>
      <c r="N5" s="4">
        <f t="shared" si="4"/>
        <v>88.328209638322591</v>
      </c>
      <c r="O5" s="4">
        <f t="shared" si="5"/>
        <v>84.62764089059489</v>
      </c>
      <c r="R5" s="2" t="s">
        <v>40</v>
      </c>
      <c r="S5">
        <v>8.5734539999999999</v>
      </c>
      <c r="T5" s="2" t="s">
        <v>40</v>
      </c>
      <c r="U5">
        <v>18.663412000000005</v>
      </c>
    </row>
    <row r="6" spans="1:21" x14ac:dyDescent="0.25">
      <c r="A6" t="s">
        <v>8</v>
      </c>
      <c r="B6">
        <f>[1]forecasted!B6</f>
        <v>78.084904752263768</v>
      </c>
      <c r="C6">
        <f>[1]forecasted!C6</f>
        <v>208.2955536088356</v>
      </c>
      <c r="D6">
        <v>0</v>
      </c>
      <c r="F6">
        <f t="shared" si="0"/>
        <v>78.084904752263768</v>
      </c>
      <c r="G6">
        <f t="shared" si="1"/>
        <v>208.2955536088356</v>
      </c>
      <c r="I6" s="2" t="s">
        <v>41</v>
      </c>
      <c r="J6">
        <f t="shared" si="2"/>
        <v>230.52699999999999</v>
      </c>
      <c r="K6" s="2" t="s">
        <v>41</v>
      </c>
      <c r="L6">
        <f t="shared" si="3"/>
        <v>433.43366500000002</v>
      </c>
      <c r="N6" s="4">
        <f t="shared" si="4"/>
        <v>66.127653267398728</v>
      </c>
      <c r="O6" s="4">
        <f t="shared" si="5"/>
        <v>51.942922198063322</v>
      </c>
      <c r="R6" s="2" t="s">
        <v>41</v>
      </c>
      <c r="S6">
        <v>230.52699999999999</v>
      </c>
      <c r="T6" s="2" t="s">
        <v>41</v>
      </c>
      <c r="U6">
        <v>433.43366500000002</v>
      </c>
    </row>
    <row r="7" spans="1:21" x14ac:dyDescent="0.25">
      <c r="A7" t="s">
        <v>9</v>
      </c>
      <c r="B7">
        <f>[1]forecasted!B7</f>
        <v>0.62950314165865151</v>
      </c>
      <c r="C7">
        <f>[1]forecasted!C7</f>
        <v>2.665625512822241</v>
      </c>
      <c r="D7">
        <v>0</v>
      </c>
      <c r="F7">
        <f t="shared" si="0"/>
        <v>0.62950314165865151</v>
      </c>
      <c r="G7">
        <f t="shared" si="1"/>
        <v>2.665625512822241</v>
      </c>
      <c r="I7" s="2" t="s">
        <v>42</v>
      </c>
      <c r="J7">
        <f t="shared" si="2"/>
        <v>7.2293280000000006</v>
      </c>
      <c r="K7" s="2" t="s">
        <v>42</v>
      </c>
      <c r="L7">
        <f t="shared" si="3"/>
        <v>19.381664999999998</v>
      </c>
      <c r="N7" s="4">
        <f t="shared" si="4"/>
        <v>91.292369890276774</v>
      </c>
      <c r="O7" s="4">
        <f t="shared" si="5"/>
        <v>86.246663984635774</v>
      </c>
      <c r="R7" s="2" t="s">
        <v>42</v>
      </c>
      <c r="S7">
        <v>7.2293280000000006</v>
      </c>
      <c r="T7" s="2" t="s">
        <v>42</v>
      </c>
      <c r="U7">
        <v>19.381664999999998</v>
      </c>
    </row>
    <row r="8" spans="1:21" x14ac:dyDescent="0.25">
      <c r="A8" t="s">
        <v>10</v>
      </c>
      <c r="B8">
        <f>[1]forecasted!B8</f>
        <v>6.1846582055250519</v>
      </c>
      <c r="C8">
        <f>[1]forecasted!C8</f>
        <v>13.975032867088959</v>
      </c>
      <c r="D8">
        <v>0</v>
      </c>
      <c r="F8">
        <f t="shared" si="0"/>
        <v>6.1846582055250519</v>
      </c>
      <c r="G8">
        <f t="shared" si="1"/>
        <v>13.975032867088959</v>
      </c>
      <c r="I8" s="2" t="s">
        <v>43</v>
      </c>
      <c r="J8">
        <f t="shared" si="2"/>
        <v>12.413500000000001</v>
      </c>
      <c r="K8" s="2" t="s">
        <v>43</v>
      </c>
      <c r="L8">
        <f t="shared" si="3"/>
        <v>19.491579000000002</v>
      </c>
      <c r="N8" s="4">
        <f t="shared" si="4"/>
        <v>50.177965879687022</v>
      </c>
      <c r="O8" s="4">
        <f t="shared" si="5"/>
        <v>28.302202366011709</v>
      </c>
      <c r="R8" s="2" t="s">
        <v>43</v>
      </c>
      <c r="S8">
        <v>12.413500000000001</v>
      </c>
      <c r="T8" s="2" t="s">
        <v>43</v>
      </c>
      <c r="U8">
        <v>19.491579000000002</v>
      </c>
    </row>
    <row r="9" spans="1:21" x14ac:dyDescent="0.25">
      <c r="A9" t="s">
        <v>11</v>
      </c>
      <c r="B9">
        <f>[1]forecasted!B9</f>
        <v>34.975296006181843</v>
      </c>
      <c r="C9">
        <f>[1]forecasted!C9</f>
        <v>73.031702998443791</v>
      </c>
      <c r="D9">
        <v>0</v>
      </c>
      <c r="F9">
        <f t="shared" si="0"/>
        <v>34.975296006181843</v>
      </c>
      <c r="G9">
        <f t="shared" si="1"/>
        <v>73.031702998443791</v>
      </c>
      <c r="I9" s="2" t="s">
        <v>44</v>
      </c>
      <c r="J9">
        <f t="shared" si="2"/>
        <v>78.659000000000006</v>
      </c>
      <c r="K9" s="2" t="s">
        <v>44</v>
      </c>
      <c r="L9">
        <f t="shared" si="3"/>
        <v>156.48845800000001</v>
      </c>
      <c r="N9" s="4">
        <f t="shared" si="4"/>
        <v>55.535544557924922</v>
      </c>
      <c r="O9" s="4">
        <f t="shared" si="5"/>
        <v>53.330933199914476</v>
      </c>
      <c r="R9" s="2" t="s">
        <v>44</v>
      </c>
      <c r="S9">
        <v>78.659000000000006</v>
      </c>
      <c r="T9" s="2" t="s">
        <v>44</v>
      </c>
      <c r="U9">
        <v>156.48845800000001</v>
      </c>
    </row>
    <row r="10" spans="1:21" x14ac:dyDescent="0.25">
      <c r="A10" t="s">
        <v>12</v>
      </c>
      <c r="B10">
        <f>[1]forecasted!B10</f>
        <v>38.331775685783043</v>
      </c>
      <c r="C10">
        <f>[1]forecasted!C10</f>
        <v>81.856398071111968</v>
      </c>
      <c r="D10">
        <v>0</v>
      </c>
      <c r="F10">
        <f t="shared" si="0"/>
        <v>38.331775685783043</v>
      </c>
      <c r="G10">
        <f t="shared" si="1"/>
        <v>81.856398071111968</v>
      </c>
      <c r="I10" s="2" t="s">
        <v>45</v>
      </c>
      <c r="J10">
        <f t="shared" si="2"/>
        <v>116.92349400000001</v>
      </c>
      <c r="K10" s="2" t="s">
        <v>45</v>
      </c>
      <c r="L10">
        <f t="shared" si="3"/>
        <v>211.22258000000002</v>
      </c>
      <c r="N10" s="4">
        <f t="shared" si="4"/>
        <v>67.216361421954218</v>
      </c>
      <c r="O10" s="4">
        <f t="shared" si="5"/>
        <v>61.246379022966224</v>
      </c>
      <c r="R10" s="2" t="s">
        <v>45</v>
      </c>
      <c r="S10">
        <v>116.92349400000001</v>
      </c>
      <c r="T10" s="2" t="s">
        <v>45</v>
      </c>
      <c r="U10">
        <v>211.22258000000002</v>
      </c>
    </row>
    <row r="11" spans="1:21" x14ac:dyDescent="0.25">
      <c r="A11" t="s">
        <v>13</v>
      </c>
      <c r="B11">
        <f>[1]forecasted!B11</f>
        <v>1.6463487702217141</v>
      </c>
      <c r="C11">
        <f>[1]forecasted!C11</f>
        <v>5.3750368241969948</v>
      </c>
      <c r="D11">
        <v>0</v>
      </c>
      <c r="F11">
        <f t="shared" si="0"/>
        <v>1.6463487702217141</v>
      </c>
      <c r="G11">
        <f t="shared" si="1"/>
        <v>5.3750368241969948</v>
      </c>
      <c r="I11" s="2" t="s">
        <v>46</v>
      </c>
      <c r="J11">
        <f t="shared" si="2"/>
        <v>3.6829999999999998</v>
      </c>
      <c r="K11" s="2" t="s">
        <v>46</v>
      </c>
      <c r="L11">
        <f t="shared" si="3"/>
        <v>9.8293499999999998</v>
      </c>
      <c r="N11" s="4">
        <f t="shared" si="4"/>
        <v>55.298702953523915</v>
      </c>
      <c r="O11" s="4">
        <f t="shared" si="5"/>
        <v>45.316457098414489</v>
      </c>
      <c r="R11" s="2" t="s">
        <v>46</v>
      </c>
      <c r="S11">
        <v>3.6829999999999998</v>
      </c>
      <c r="T11" s="2" t="s">
        <v>46</v>
      </c>
      <c r="U11">
        <v>9.8293499999999998</v>
      </c>
    </row>
    <row r="12" spans="1:21" x14ac:dyDescent="0.25">
      <c r="A12" t="s">
        <v>14</v>
      </c>
      <c r="B12">
        <f>[1]forecasted!B12</f>
        <v>37.877087842796684</v>
      </c>
      <c r="C12">
        <f>[1]forecasted!C12</f>
        <v>90.699562833435806</v>
      </c>
      <c r="D12">
        <v>0</v>
      </c>
      <c r="F12">
        <f t="shared" si="0"/>
        <v>37.877087842796684</v>
      </c>
      <c r="G12">
        <f t="shared" si="1"/>
        <v>90.699562833435806</v>
      </c>
      <c r="I12" s="2" t="s">
        <v>47</v>
      </c>
      <c r="J12">
        <f t="shared" si="2"/>
        <v>116.07014100000001</v>
      </c>
      <c r="K12" s="2" t="s">
        <v>47</v>
      </c>
      <c r="L12">
        <f t="shared" si="3"/>
        <v>166.56492900000001</v>
      </c>
      <c r="N12" s="4">
        <f t="shared" si="4"/>
        <v>67.367070017777721</v>
      </c>
      <c r="O12" s="4">
        <f t="shared" si="5"/>
        <v>45.547022786870215</v>
      </c>
      <c r="R12" s="2" t="s">
        <v>47</v>
      </c>
      <c r="S12">
        <v>116.07014100000001</v>
      </c>
      <c r="T12" s="2" t="s">
        <v>47</v>
      </c>
      <c r="U12">
        <v>166.56492900000001</v>
      </c>
    </row>
    <row r="13" spans="1:21" x14ac:dyDescent="0.25">
      <c r="A13" t="s">
        <v>15</v>
      </c>
      <c r="B13">
        <f>[1]forecasted!B13</f>
        <v>0.30022463649215447</v>
      </c>
      <c r="C13">
        <f>[1]forecasted!C13</f>
        <v>0.80009780264484631</v>
      </c>
      <c r="D13">
        <v>0</v>
      </c>
      <c r="F13">
        <f t="shared" si="0"/>
        <v>0.30022463649215447</v>
      </c>
      <c r="G13">
        <f t="shared" si="1"/>
        <v>0.80009780264484631</v>
      </c>
      <c r="I13" s="2" t="s">
        <v>48</v>
      </c>
      <c r="J13">
        <f t="shared" si="2"/>
        <v>3.6856999999999998</v>
      </c>
      <c r="K13" s="2" t="s">
        <v>48</v>
      </c>
      <c r="L13">
        <f t="shared" si="3"/>
        <v>9.1839130000000004</v>
      </c>
      <c r="N13" s="4">
        <f t="shared" si="4"/>
        <v>91.854338755401827</v>
      </c>
      <c r="O13" s="4">
        <f t="shared" si="5"/>
        <v>91.288051153741918</v>
      </c>
      <c r="R13" s="2" t="s">
        <v>48</v>
      </c>
      <c r="S13">
        <v>3.6856999999999998</v>
      </c>
      <c r="T13" s="2" t="s">
        <v>48</v>
      </c>
      <c r="U13">
        <v>9.1839130000000004</v>
      </c>
    </row>
    <row r="14" spans="1:21" x14ac:dyDescent="0.25">
      <c r="A14" t="s">
        <v>16</v>
      </c>
      <c r="B14">
        <f>[1]forecasted!B14</f>
        <v>1.7588045511521671</v>
      </c>
      <c r="C14">
        <f>[1]forecasted!C14</f>
        <v>2.139882195381233</v>
      </c>
      <c r="D14">
        <v>0</v>
      </c>
      <c r="F14">
        <f t="shared" si="0"/>
        <v>1.7588045511521671</v>
      </c>
      <c r="G14">
        <f t="shared" si="1"/>
        <v>2.139882195381233</v>
      </c>
      <c r="I14" s="2" t="s">
        <v>49</v>
      </c>
      <c r="J14">
        <f t="shared" si="2"/>
        <v>3.0871019999999998</v>
      </c>
      <c r="K14" s="2" t="s">
        <v>49</v>
      </c>
      <c r="L14">
        <f t="shared" si="3"/>
        <v>4.2740659999999995</v>
      </c>
      <c r="N14" s="4">
        <f t="shared" si="4"/>
        <v>43.027326238259469</v>
      </c>
      <c r="O14" s="4">
        <f t="shared" si="5"/>
        <v>49.933337590452901</v>
      </c>
      <c r="R14" s="2" t="s">
        <v>49</v>
      </c>
      <c r="S14">
        <v>3.0871019999999998</v>
      </c>
      <c r="T14" s="2" t="s">
        <v>49</v>
      </c>
      <c r="U14">
        <v>4.2740659999999995</v>
      </c>
    </row>
    <row r="15" spans="1:21" x14ac:dyDescent="0.25">
      <c r="A15" t="s">
        <v>17</v>
      </c>
      <c r="B15">
        <f>[1]forecasted!B15</f>
        <v>3.1682540349081338</v>
      </c>
      <c r="C15">
        <f>[1]forecasted!C15</f>
        <v>12.818164424509281</v>
      </c>
      <c r="D15">
        <v>0</v>
      </c>
      <c r="F15">
        <f t="shared" si="0"/>
        <v>3.1682540349081338</v>
      </c>
      <c r="G15">
        <f t="shared" si="1"/>
        <v>12.818164424509281</v>
      </c>
      <c r="I15" s="2" t="s">
        <v>50</v>
      </c>
      <c r="J15">
        <f t="shared" si="2"/>
        <v>17.234000000000002</v>
      </c>
      <c r="K15" s="2" t="s">
        <v>50</v>
      </c>
      <c r="L15">
        <f t="shared" si="3"/>
        <v>34.399388000000002</v>
      </c>
      <c r="N15" s="4">
        <f>(J15-F15)/J15*100</f>
        <v>81.616258356109242</v>
      </c>
      <c r="O15" s="4">
        <f t="shared" si="5"/>
        <v>62.737231184144093</v>
      </c>
      <c r="R15" s="2" t="s">
        <v>50</v>
      </c>
      <c r="S15">
        <v>17.234000000000002</v>
      </c>
      <c r="T15" s="2" t="s">
        <v>50</v>
      </c>
      <c r="U15">
        <v>34.399388000000002</v>
      </c>
    </row>
    <row r="16" spans="1:21" x14ac:dyDescent="0.25">
      <c r="A16" t="s">
        <v>18</v>
      </c>
      <c r="B16">
        <f>[1]forecasted!B16</f>
        <v>12.47860785772861</v>
      </c>
      <c r="C16">
        <f>[1]forecasted!C16</f>
        <v>53.570847651858223</v>
      </c>
      <c r="D16">
        <v>0</v>
      </c>
      <c r="F16">
        <f t="shared" si="0"/>
        <v>12.47860785772861</v>
      </c>
      <c r="G16">
        <f t="shared" si="1"/>
        <v>53.570847651858223</v>
      </c>
      <c r="I16" s="2" t="s">
        <v>51</v>
      </c>
      <c r="J16">
        <f t="shared" si="2"/>
        <v>35.911729000000001</v>
      </c>
      <c r="K16" s="2" t="s">
        <v>51</v>
      </c>
      <c r="L16">
        <f t="shared" si="3"/>
        <v>122.58898600000001</v>
      </c>
      <c r="N16" s="4">
        <f t="shared" si="4"/>
        <v>65.251999262612472</v>
      </c>
      <c r="O16" s="4">
        <f t="shared" si="5"/>
        <v>56.30043986834329</v>
      </c>
      <c r="R16" s="2" t="s">
        <v>51</v>
      </c>
      <c r="S16">
        <v>35.911729000000001</v>
      </c>
      <c r="T16" s="2" t="s">
        <v>51</v>
      </c>
      <c r="U16">
        <v>122.58898600000001</v>
      </c>
    </row>
    <row r="17" spans="1:21" x14ac:dyDescent="0.25">
      <c r="A17" t="s">
        <v>19</v>
      </c>
      <c r="B17">
        <f>[1]forecasted!B17</f>
        <v>9.8487955827649305</v>
      </c>
      <c r="C17">
        <f>[1]forecasted!C17</f>
        <v>29.258298846687289</v>
      </c>
      <c r="D17">
        <v>0</v>
      </c>
      <c r="F17">
        <f t="shared" si="0"/>
        <v>9.8487955827649305</v>
      </c>
      <c r="G17">
        <f t="shared" si="1"/>
        <v>29.258298846687289</v>
      </c>
      <c r="I17" s="2" t="s">
        <v>52</v>
      </c>
      <c r="J17">
        <f t="shared" si="2"/>
        <v>28.456461000000001</v>
      </c>
      <c r="K17" s="2" t="s">
        <v>52</v>
      </c>
      <c r="L17">
        <f t="shared" si="3"/>
        <v>59.282499999999999</v>
      </c>
      <c r="N17" s="4">
        <f t="shared" si="4"/>
        <v>65.389949288616975</v>
      </c>
      <c r="O17" s="4">
        <f t="shared" si="5"/>
        <v>50.645976727217487</v>
      </c>
      <c r="R17" s="2" t="s">
        <v>52</v>
      </c>
      <c r="S17">
        <v>28.456461000000001</v>
      </c>
      <c r="T17" s="2" t="s">
        <v>52</v>
      </c>
      <c r="U17">
        <v>59.282499999999999</v>
      </c>
    </row>
    <row r="18" spans="1:21" x14ac:dyDescent="0.25">
      <c r="A18" t="s">
        <v>20</v>
      </c>
      <c r="B18">
        <f>[1]forecasted!B18</f>
        <v>15.591053003971099</v>
      </c>
      <c r="C18">
        <f>[1]forecasted!C18</f>
        <v>45.322124875099142</v>
      </c>
      <c r="D18">
        <v>0</v>
      </c>
      <c r="F18">
        <f t="shared" si="0"/>
        <v>15.591053003971099</v>
      </c>
      <c r="G18">
        <f t="shared" si="1"/>
        <v>45.322124875099142</v>
      </c>
      <c r="I18" s="2" t="s">
        <v>53</v>
      </c>
      <c r="J18">
        <f t="shared" si="2"/>
        <v>56.424095000000001</v>
      </c>
      <c r="K18" s="2" t="s">
        <v>53</v>
      </c>
      <c r="L18">
        <f t="shared" si="3"/>
        <v>133.89215200000001</v>
      </c>
      <c r="N18" s="4">
        <f t="shared" si="4"/>
        <v>72.368093801112636</v>
      </c>
      <c r="O18" s="4">
        <f t="shared" si="5"/>
        <v>66.150275278943056</v>
      </c>
      <c r="R18" s="2" t="s">
        <v>53</v>
      </c>
      <c r="S18">
        <v>56.424095000000001</v>
      </c>
      <c r="T18" s="2" t="s">
        <v>53</v>
      </c>
      <c r="U18">
        <v>133.89215200000001</v>
      </c>
    </row>
    <row r="19" spans="1:21" x14ac:dyDescent="0.25">
      <c r="A19" t="s">
        <v>21</v>
      </c>
      <c r="B19">
        <f>[1]forecasted!B19</f>
        <v>6.1818997584049367</v>
      </c>
      <c r="C19">
        <f>[1]forecasted!C19</f>
        <v>23.511352730014831</v>
      </c>
      <c r="D19">
        <v>0</v>
      </c>
      <c r="F19">
        <f t="shared" si="0"/>
        <v>6.1818997584049367</v>
      </c>
      <c r="G19">
        <f t="shared" si="1"/>
        <v>23.511352730014831</v>
      </c>
      <c r="I19" s="2" t="s">
        <v>21</v>
      </c>
      <c r="J19">
        <f t="shared" si="2"/>
        <v>16.396898</v>
      </c>
      <c r="K19" s="2" t="s">
        <v>21</v>
      </c>
      <c r="L19">
        <f t="shared" si="3"/>
        <v>36.564973999999999</v>
      </c>
      <c r="N19" s="4">
        <f t="shared" si="4"/>
        <v>62.298358150395657</v>
      </c>
      <c r="O19" s="4">
        <f t="shared" si="5"/>
        <v>35.699796395274802</v>
      </c>
      <c r="R19" s="2" t="s">
        <v>21</v>
      </c>
      <c r="S19">
        <v>16.396898</v>
      </c>
      <c r="T19" s="2" t="s">
        <v>21</v>
      </c>
      <c r="U19">
        <v>36.564973999999999</v>
      </c>
    </row>
    <row r="20" spans="1:21" x14ac:dyDescent="0.25">
      <c r="A20" t="s">
        <v>22</v>
      </c>
      <c r="B20">
        <f>[1]forecasted!B20</f>
        <v>12.56786693123342</v>
      </c>
      <c r="C20">
        <f>[1]forecasted!C20</f>
        <v>25.35478417195829</v>
      </c>
      <c r="D20">
        <v>0</v>
      </c>
      <c r="F20">
        <f t="shared" si="0"/>
        <v>12.56786693123342</v>
      </c>
      <c r="G20">
        <f t="shared" si="1"/>
        <v>25.35478417195829</v>
      </c>
      <c r="I20" s="2" t="s">
        <v>54</v>
      </c>
      <c r="J20">
        <f t="shared" si="2"/>
        <v>22.224841000000001</v>
      </c>
      <c r="K20" s="2" t="s">
        <v>54</v>
      </c>
      <c r="L20">
        <f t="shared" si="3"/>
        <v>54.677755000000005</v>
      </c>
      <c r="N20" s="4">
        <f t="shared" si="4"/>
        <v>43.451262795385489</v>
      </c>
      <c r="O20" s="4">
        <f t="shared" si="5"/>
        <v>53.628702985412822</v>
      </c>
      <c r="R20" s="2" t="s">
        <v>54</v>
      </c>
      <c r="S20">
        <v>22.224841000000001</v>
      </c>
      <c r="T20" s="2" t="s">
        <v>54</v>
      </c>
      <c r="U20">
        <v>54.677755000000005</v>
      </c>
    </row>
    <row r="21" spans="1:21" x14ac:dyDescent="0.25">
      <c r="A21" t="s">
        <v>23</v>
      </c>
      <c r="B21">
        <f>[1]forecasted!B21</f>
        <v>2.6363883737920091</v>
      </c>
      <c r="C21">
        <f>[1]forecasted!C21</f>
        <v>3.7221738952448722</v>
      </c>
      <c r="D21">
        <v>0</v>
      </c>
      <c r="F21">
        <f t="shared" si="0"/>
        <v>2.6363883737920091</v>
      </c>
      <c r="G21">
        <f t="shared" si="1"/>
        <v>3.7221738952448722</v>
      </c>
      <c r="I21" s="2" t="s">
        <v>55</v>
      </c>
      <c r="J21">
        <f t="shared" si="2"/>
        <v>6.8124080000000005</v>
      </c>
      <c r="K21" s="2" t="s">
        <v>55</v>
      </c>
      <c r="L21">
        <f t="shared" si="3"/>
        <v>9.2711689999999987</v>
      </c>
      <c r="N21" s="4">
        <f t="shared" si="4"/>
        <v>61.300198493807059</v>
      </c>
      <c r="O21" s="4">
        <f t="shared" si="5"/>
        <v>59.852162168062385</v>
      </c>
      <c r="R21" s="2" t="s">
        <v>55</v>
      </c>
      <c r="S21">
        <v>6.8124080000000005</v>
      </c>
      <c r="T21" s="2" t="s">
        <v>55</v>
      </c>
      <c r="U21">
        <v>9.2711689999999987</v>
      </c>
    </row>
    <row r="22" spans="1:21" x14ac:dyDescent="0.25">
      <c r="A22" t="s">
        <v>24</v>
      </c>
      <c r="B22">
        <f>[1]forecasted!B22</f>
        <v>8.0159648089857747</v>
      </c>
      <c r="C22">
        <f>[1]forecasted!C22</f>
        <v>20.339645775484481</v>
      </c>
      <c r="D22">
        <v>0</v>
      </c>
      <c r="F22">
        <f t="shared" si="0"/>
        <v>8.0159648089857747</v>
      </c>
      <c r="G22">
        <f t="shared" si="1"/>
        <v>20.339645775484481</v>
      </c>
      <c r="I22" s="2" t="s">
        <v>56</v>
      </c>
      <c r="J22">
        <f t="shared" si="2"/>
        <v>12.794</v>
      </c>
      <c r="K22" s="2" t="s">
        <v>56</v>
      </c>
      <c r="L22">
        <f t="shared" si="3"/>
        <v>29.801330999999998</v>
      </c>
      <c r="N22" s="4">
        <f t="shared" si="4"/>
        <v>37.345905823153238</v>
      </c>
      <c r="O22" s="4">
        <f t="shared" si="5"/>
        <v>31.749203498714596</v>
      </c>
      <c r="R22" s="2" t="s">
        <v>56</v>
      </c>
      <c r="S22">
        <v>12.794</v>
      </c>
      <c r="T22" s="2" t="s">
        <v>56</v>
      </c>
      <c r="U22">
        <v>29.801330999999998</v>
      </c>
    </row>
    <row r="23" spans="1:21" x14ac:dyDescent="0.25">
      <c r="A23" t="s">
        <v>25</v>
      </c>
      <c r="B23">
        <f>[1]forecasted!B23</f>
        <v>30.08486075167535</v>
      </c>
      <c r="C23">
        <f>[1]forecasted!C23</f>
        <v>74.931948188470685</v>
      </c>
      <c r="D23">
        <v>0</v>
      </c>
      <c r="F23">
        <f t="shared" si="0"/>
        <v>30.08486075167535</v>
      </c>
      <c r="G23">
        <f t="shared" si="1"/>
        <v>74.931948188470685</v>
      </c>
      <c r="I23" s="2" t="s">
        <v>57</v>
      </c>
      <c r="J23">
        <f t="shared" si="2"/>
        <v>39.487000000000002</v>
      </c>
      <c r="K23" s="2" t="s">
        <v>57</v>
      </c>
      <c r="L23">
        <f t="shared" si="3"/>
        <v>90.024979999999999</v>
      </c>
      <c r="N23" s="4">
        <f t="shared" si="4"/>
        <v>23.810720612669108</v>
      </c>
      <c r="O23" s="4">
        <f t="shared" si="5"/>
        <v>16.765382021222681</v>
      </c>
      <c r="R23" s="2" t="s">
        <v>57</v>
      </c>
      <c r="S23">
        <v>39.487000000000002</v>
      </c>
      <c r="T23" s="2" t="s">
        <v>57</v>
      </c>
      <c r="U23">
        <v>90.024979999999999</v>
      </c>
    </row>
    <row r="24" spans="1:21" x14ac:dyDescent="0.25">
      <c r="A24" t="s">
        <v>26</v>
      </c>
      <c r="B24">
        <f>[1]forecasted!B24</f>
        <v>29.54246751841103</v>
      </c>
      <c r="C24">
        <f>[1]forecasted!C24</f>
        <v>62.60620098071842</v>
      </c>
      <c r="D24">
        <v>0</v>
      </c>
      <c r="F24">
        <f t="shared" si="0"/>
        <v>29.54246751841103</v>
      </c>
      <c r="G24">
        <f t="shared" si="1"/>
        <v>62.60620098071842</v>
      </c>
      <c r="I24" s="2" t="s">
        <v>58</v>
      </c>
      <c r="J24">
        <f t="shared" si="2"/>
        <v>50.719000000000001</v>
      </c>
      <c r="K24" s="2" t="s">
        <v>58</v>
      </c>
      <c r="L24">
        <f t="shared" si="3"/>
        <v>77.378581000000011</v>
      </c>
      <c r="N24" s="4">
        <f t="shared" si="4"/>
        <v>41.752661688103018</v>
      </c>
      <c r="O24" s="4">
        <f t="shared" si="5"/>
        <v>19.091045387975761</v>
      </c>
      <c r="R24" s="2" t="s">
        <v>58</v>
      </c>
      <c r="S24">
        <v>50.719000000000001</v>
      </c>
      <c r="T24" s="2" t="s">
        <v>58</v>
      </c>
      <c r="U24">
        <v>77.378581000000011</v>
      </c>
    </row>
    <row r="25" spans="1:21" x14ac:dyDescent="0.25">
      <c r="A25" t="s">
        <v>27</v>
      </c>
      <c r="B25">
        <f>[1]forecasted!B25</f>
        <v>28.279568660913782</v>
      </c>
      <c r="C25">
        <f>[1]forecasted!C25</f>
        <v>36.857282543036852</v>
      </c>
      <c r="D25">
        <v>0</v>
      </c>
      <c r="F25">
        <f t="shared" si="0"/>
        <v>28.279568660913782</v>
      </c>
      <c r="G25">
        <f t="shared" si="1"/>
        <v>36.857282543036852</v>
      </c>
      <c r="I25" s="2" t="s">
        <v>59</v>
      </c>
      <c r="J25">
        <f t="shared" si="2"/>
        <v>93.135524000000004</v>
      </c>
      <c r="K25" s="2" t="s">
        <v>59</v>
      </c>
      <c r="L25">
        <f t="shared" si="3"/>
        <v>156.02041299999999</v>
      </c>
      <c r="N25" s="4">
        <f t="shared" si="4"/>
        <v>69.636109352953468</v>
      </c>
      <c r="O25" s="4">
        <f t="shared" si="5"/>
        <v>76.376628010184248</v>
      </c>
      <c r="R25" s="2" t="s">
        <v>59</v>
      </c>
      <c r="S25">
        <v>93.135524000000004</v>
      </c>
      <c r="T25" s="2" t="s">
        <v>59</v>
      </c>
      <c r="U25">
        <v>156.02041299999999</v>
      </c>
    </row>
    <row r="26" spans="1:21" x14ac:dyDescent="0.25">
      <c r="A26" t="s">
        <v>28</v>
      </c>
      <c r="B26">
        <f>[1]forecasted!B26</f>
        <v>31.387522348216979</v>
      </c>
      <c r="C26">
        <f>[1]forecasted!C26</f>
        <v>10.842053997984349</v>
      </c>
      <c r="D26">
        <v>0</v>
      </c>
      <c r="F26">
        <f t="shared" si="0"/>
        <v>31.387522348216979</v>
      </c>
      <c r="G26">
        <f t="shared" si="1"/>
        <v>10.842053997984349</v>
      </c>
      <c r="I26" s="2" t="s">
        <v>60</v>
      </c>
      <c r="J26">
        <f t="shared" si="2"/>
        <v>47.004317999999998</v>
      </c>
      <c r="K26" s="2" t="s">
        <v>60</v>
      </c>
      <c r="L26">
        <f t="shared" si="3"/>
        <v>24.504157000000006</v>
      </c>
      <c r="N26" s="4">
        <f t="shared" si="4"/>
        <v>33.224172408549826</v>
      </c>
      <c r="O26" s="4">
        <f t="shared" si="5"/>
        <v>55.754225709603702</v>
      </c>
      <c r="R26" s="2" t="s">
        <v>60</v>
      </c>
      <c r="S26">
        <v>47.004317999999998</v>
      </c>
      <c r="T26" s="2" t="s">
        <v>60</v>
      </c>
      <c r="U26">
        <v>24.504157000000006</v>
      </c>
    </row>
    <row r="27" spans="1:21" x14ac:dyDescent="0.25">
      <c r="A27" t="s">
        <v>29</v>
      </c>
      <c r="B27">
        <f>[1]forecasted!B27</f>
        <v>3.003282258351041</v>
      </c>
      <c r="C27">
        <f>[1]forecasted!C27</f>
        <v>14.643619374189271</v>
      </c>
      <c r="D27">
        <v>0</v>
      </c>
      <c r="F27">
        <f t="shared" si="0"/>
        <v>3.003282258351041</v>
      </c>
      <c r="G27">
        <f t="shared" si="1"/>
        <v>14.643619374189271</v>
      </c>
      <c r="I27" s="2"/>
      <c r="J27">
        <f t="shared" si="2"/>
        <v>17.31111111111111</v>
      </c>
      <c r="K27" s="2"/>
      <c r="L27">
        <f t="shared" si="3"/>
        <v>22.890555555555554</v>
      </c>
      <c r="N27" s="4">
        <f>(J27-F27)/J27*100</f>
        <v>82.651129444698739</v>
      </c>
      <c r="O27" s="4">
        <f t="shared" ref="O27" si="6">(L27-G27)/L27*100</f>
        <v>36.027680330217002</v>
      </c>
      <c r="R27" s="2"/>
      <c r="S27">
        <f>62320/3600</f>
        <v>17.31111111111111</v>
      </c>
      <c r="U27">
        <f>(144726-62320)/3600</f>
        <v>22.890555555555554</v>
      </c>
    </row>
    <row r="28" spans="1:21" x14ac:dyDescent="0.25">
      <c r="A28" t="s">
        <v>30</v>
      </c>
      <c r="B28">
        <f>[1]forecasted!B28</f>
        <v>1.095852356907379</v>
      </c>
      <c r="C28">
        <f>[1]forecasted!C28</f>
        <v>0.14311202180841789</v>
      </c>
      <c r="D28">
        <v>0</v>
      </c>
      <c r="F28">
        <f t="shared" si="0"/>
        <v>1.095852356907379</v>
      </c>
      <c r="G28">
        <f t="shared" si="1"/>
        <v>0.14311202180841789</v>
      </c>
      <c r="I28" s="2" t="s">
        <v>30</v>
      </c>
      <c r="J28">
        <f t="shared" si="2"/>
        <v>0.73739999999999994</v>
      </c>
      <c r="K28" s="2" t="s">
        <v>30</v>
      </c>
      <c r="L28">
        <f t="shared" si="3"/>
        <v>0.839113</v>
      </c>
      <c r="N28" s="4">
        <f>(J28-F28)/J28*100</f>
        <v>-48.61030063837525</v>
      </c>
      <c r="O28" s="4">
        <f t="shared" si="5"/>
        <v>82.944845115208807</v>
      </c>
      <c r="R28" s="2" t="s">
        <v>30</v>
      </c>
      <c r="S28">
        <v>0.73739999999999994</v>
      </c>
      <c r="T28" s="2" t="s">
        <v>30</v>
      </c>
      <c r="U28">
        <v>0.839113</v>
      </c>
    </row>
    <row r="29" spans="1:21" x14ac:dyDescent="0.25">
      <c r="A29" t="s">
        <v>31</v>
      </c>
      <c r="B29">
        <f>[1]forecasted!B29</f>
        <v>0.21249118501542291</v>
      </c>
      <c r="C29">
        <f>[1]forecasted!C29</f>
        <v>0.979854436816334</v>
      </c>
      <c r="D29">
        <v>0</v>
      </c>
      <c r="F29">
        <f t="shared" si="0"/>
        <v>0.21249118501542291</v>
      </c>
      <c r="G29">
        <f t="shared" si="1"/>
        <v>0.979854436816334</v>
      </c>
      <c r="I29" s="2" t="s">
        <v>61</v>
      </c>
      <c r="J29">
        <f t="shared" si="2"/>
        <v>1.545715</v>
      </c>
      <c r="K29" s="2" t="s">
        <v>61</v>
      </c>
      <c r="L29">
        <f t="shared" si="3"/>
        <v>3.2364849999999996</v>
      </c>
      <c r="N29" s="4">
        <f t="shared" si="4"/>
        <v>86.252887174192978</v>
      </c>
      <c r="O29" s="4">
        <f t="shared" si="5"/>
        <v>69.72473418488471</v>
      </c>
      <c r="R29" s="2" t="s">
        <v>61</v>
      </c>
      <c r="S29">
        <v>1.545715</v>
      </c>
      <c r="T29" s="2" t="s">
        <v>61</v>
      </c>
      <c r="U29">
        <v>3.2364849999999996</v>
      </c>
    </row>
    <row r="30" spans="1:21" x14ac:dyDescent="0.25">
      <c r="A30" t="s">
        <v>32</v>
      </c>
      <c r="B30">
        <f>[1]forecasted!B30</f>
        <v>0.57810649581840112</v>
      </c>
      <c r="C30">
        <f>[1]forecasted!C30</f>
        <v>1.541251789277329</v>
      </c>
      <c r="D30">
        <v>0</v>
      </c>
      <c r="F30">
        <f t="shared" si="0"/>
        <v>0.57810649581840112</v>
      </c>
      <c r="G30">
        <f t="shared" si="1"/>
        <v>1.541251789277329</v>
      </c>
      <c r="I30" s="2" t="s">
        <v>62</v>
      </c>
      <c r="J30">
        <f t="shared" si="2"/>
        <v>1.3160560000000001</v>
      </c>
      <c r="K30" s="2" t="s">
        <v>62</v>
      </c>
      <c r="L30">
        <f t="shared" si="3"/>
        <v>3.8276659999999998</v>
      </c>
      <c r="N30" s="4">
        <f t="shared" si="4"/>
        <v>56.072804210580621</v>
      </c>
      <c r="O30" s="4">
        <f t="shared" si="5"/>
        <v>59.733900782426453</v>
      </c>
      <c r="R30" s="2" t="s">
        <v>62</v>
      </c>
      <c r="S30">
        <v>1.3160560000000001</v>
      </c>
      <c r="T30" s="2" t="s">
        <v>62</v>
      </c>
      <c r="U30">
        <v>3.8276659999999998</v>
      </c>
    </row>
    <row r="31" spans="1:21" x14ac:dyDescent="0.25">
      <c r="A31" t="s">
        <v>33</v>
      </c>
      <c r="B31">
        <f>[1]forecasted!B31</f>
        <v>1.2009997651453901</v>
      </c>
      <c r="C31">
        <f>[1]forecasted!C31</f>
        <v>6.3487357777759579</v>
      </c>
      <c r="D31">
        <v>0</v>
      </c>
      <c r="F31">
        <f t="shared" si="0"/>
        <v>1.2009997651453901</v>
      </c>
      <c r="G31">
        <f t="shared" si="1"/>
        <v>6.3487357777759579</v>
      </c>
      <c r="I31" s="2" t="s">
        <v>63</v>
      </c>
      <c r="J31">
        <f t="shared" si="2"/>
        <v>8.7352800000000013</v>
      </c>
      <c r="K31" s="2" t="s">
        <v>63</v>
      </c>
      <c r="L31">
        <f t="shared" si="3"/>
        <v>19.152341999999997</v>
      </c>
      <c r="N31" s="4">
        <f t="shared" si="4"/>
        <v>86.251158919400524</v>
      </c>
      <c r="O31" s="4">
        <f t="shared" si="5"/>
        <v>66.851386750633651</v>
      </c>
      <c r="R31" s="2" t="s">
        <v>63</v>
      </c>
      <c r="S31">
        <v>8.7352800000000013</v>
      </c>
      <c r="T31" s="2" t="s">
        <v>63</v>
      </c>
      <c r="U31">
        <v>19.152341999999997</v>
      </c>
    </row>
    <row r="32" spans="1:21" x14ac:dyDescent="0.25">
      <c r="A32" t="s">
        <v>34</v>
      </c>
      <c r="B32">
        <f>[1]forecasted!B32</f>
        <v>2.6838992977276841</v>
      </c>
      <c r="C32">
        <f>[1]forecasted!C32</f>
        <v>1.9043408728885349</v>
      </c>
      <c r="D32">
        <v>0</v>
      </c>
      <c r="F32">
        <f t="shared" si="0"/>
        <v>2.6838992977276841</v>
      </c>
      <c r="G32">
        <f t="shared" si="1"/>
        <v>1.9043408728885349</v>
      </c>
      <c r="I32" s="2" t="s">
        <v>64</v>
      </c>
      <c r="J32">
        <f t="shared" si="2"/>
        <v>4.367</v>
      </c>
      <c r="K32" s="2" t="s">
        <v>64</v>
      </c>
      <c r="L32">
        <f t="shared" si="3"/>
        <v>5.675484</v>
      </c>
      <c r="N32" s="4">
        <f t="shared" si="4"/>
        <v>38.541348804037462</v>
      </c>
      <c r="O32" s="4">
        <f t="shared" si="5"/>
        <v>66.446194317726295</v>
      </c>
      <c r="R32" s="2" t="s">
        <v>64</v>
      </c>
      <c r="S32">
        <v>4.367</v>
      </c>
      <c r="T32" s="2" t="s">
        <v>64</v>
      </c>
      <c r="U32">
        <v>5.675484</v>
      </c>
    </row>
    <row r="33" spans="1:21" x14ac:dyDescent="0.25">
      <c r="A33" t="s">
        <v>74</v>
      </c>
      <c r="B33">
        <f>[1]forecasted!B35</f>
        <v>0.6444858423016524</v>
      </c>
      <c r="C33">
        <f>[1]forecasted!C35</f>
        <v>1.085497103670374</v>
      </c>
      <c r="D33">
        <v>0</v>
      </c>
      <c r="F33">
        <f t="shared" si="0"/>
        <v>0.6444858423016524</v>
      </c>
      <c r="G33">
        <f t="shared" si="1"/>
        <v>1.085497103670374</v>
      </c>
      <c r="I33" s="2" t="s">
        <v>65</v>
      </c>
      <c r="J33">
        <f t="shared" si="2"/>
        <v>2.36</v>
      </c>
      <c r="K33" s="2" t="s">
        <v>65</v>
      </c>
      <c r="L33">
        <f t="shared" si="3"/>
        <v>3.3406710000000004</v>
      </c>
      <c r="N33" s="4">
        <f t="shared" ref="N33" si="7">(J33-F33)/J33*100</f>
        <v>72.691277868574048</v>
      </c>
      <c r="O33" s="4">
        <f t="shared" ref="O33" si="8">(L33-G33)/L33*100</f>
        <v>67.506614579215565</v>
      </c>
      <c r="R33" s="2" t="s">
        <v>65</v>
      </c>
      <c r="S33">
        <v>2.36</v>
      </c>
      <c r="T33" s="2" t="s">
        <v>65</v>
      </c>
      <c r="U33">
        <v>3.3406710000000004</v>
      </c>
    </row>
    <row r="34" spans="1:21" x14ac:dyDescent="0.25">
      <c r="A34" t="s">
        <v>75</v>
      </c>
      <c r="B34">
        <f>[1]forecasted!B34</f>
        <v>0.4355682086739518</v>
      </c>
      <c r="C34">
        <f>[1]forecasted!C34</f>
        <v>2.7095486995827649</v>
      </c>
      <c r="D34">
        <v>0</v>
      </c>
      <c r="F34">
        <f t="shared" si="0"/>
        <v>0.4355682086739518</v>
      </c>
      <c r="G34">
        <f t="shared" si="1"/>
        <v>2.7095486995827649</v>
      </c>
      <c r="I34" s="2" t="s">
        <v>66</v>
      </c>
      <c r="J34">
        <f t="shared" si="2"/>
        <v>1.8419670000000001</v>
      </c>
      <c r="K34" s="2" t="s">
        <v>66</v>
      </c>
      <c r="L34">
        <f t="shared" si="3"/>
        <v>8.6005190000000002</v>
      </c>
      <c r="N34" s="4">
        <f t="shared" si="4"/>
        <v>76.353093802768896</v>
      </c>
      <c r="O34" s="4">
        <f t="shared" si="5"/>
        <v>68.495521030966103</v>
      </c>
      <c r="R34" s="2" t="s">
        <v>66</v>
      </c>
      <c r="S34">
        <v>1.8419670000000001</v>
      </c>
      <c r="T34" s="2" t="s">
        <v>66</v>
      </c>
      <c r="U34">
        <v>8.6005190000000002</v>
      </c>
    </row>
    <row r="35" spans="1:21" x14ac:dyDescent="0.25">
      <c r="A35" t="s">
        <v>76</v>
      </c>
      <c r="B35">
        <f>[1]forecasted!B33</f>
        <v>12.618754773016651</v>
      </c>
      <c r="C35">
        <f>[1]forecasted!C33</f>
        <v>0.87840702782493818</v>
      </c>
      <c r="D35">
        <v>0</v>
      </c>
      <c r="F35">
        <f t="shared" si="0"/>
        <v>12.618754773016651</v>
      </c>
      <c r="G35">
        <f t="shared" si="1"/>
        <v>0.87840702782493818</v>
      </c>
      <c r="I35" s="2" t="s">
        <v>67</v>
      </c>
      <c r="J35">
        <f t="shared" si="2"/>
        <v>15.524799000000002</v>
      </c>
      <c r="K35" s="2" t="s">
        <v>67</v>
      </c>
      <c r="L35">
        <f t="shared" si="3"/>
        <v>0.77343399999999929</v>
      </c>
      <c r="N35" s="4">
        <f t="shared" si="4"/>
        <v>18.718723681919169</v>
      </c>
      <c r="O35" s="4">
        <f t="shared" si="5"/>
        <v>-13.572331682462755</v>
      </c>
      <c r="R35" s="2" t="s">
        <v>67</v>
      </c>
      <c r="S35">
        <v>15.524799000000002</v>
      </c>
      <c r="T35" s="2" t="s">
        <v>67</v>
      </c>
      <c r="U35">
        <v>0.77343399999999929</v>
      </c>
    </row>
    <row r="36" spans="1:21" x14ac:dyDescent="0.25">
      <c r="A36" t="s">
        <v>77</v>
      </c>
      <c r="I36" t="s">
        <v>77</v>
      </c>
      <c r="J36">
        <f t="shared" si="2"/>
        <v>86.4</v>
      </c>
      <c r="K36" t="s">
        <v>77</v>
      </c>
      <c r="N36">
        <v>40</v>
      </c>
      <c r="O36">
        <v>40</v>
      </c>
      <c r="R36" t="s">
        <v>77</v>
      </c>
      <c r="S36">
        <v>86.4</v>
      </c>
      <c r="T36" t="s">
        <v>77</v>
      </c>
    </row>
    <row r="37" spans="1:21" x14ac:dyDescent="0.25">
      <c r="A37" t="s">
        <v>81</v>
      </c>
      <c r="I37" t="s">
        <v>81</v>
      </c>
      <c r="K37" t="s">
        <v>81</v>
      </c>
      <c r="N37">
        <v>0</v>
      </c>
      <c r="O37">
        <v>0</v>
      </c>
    </row>
    <row r="38" spans="1:21" x14ac:dyDescent="0.25">
      <c r="A38" t="s">
        <v>77</v>
      </c>
      <c r="I38" t="s">
        <v>77</v>
      </c>
      <c r="K38" t="s">
        <v>77</v>
      </c>
      <c r="N38">
        <v>0</v>
      </c>
      <c r="O38">
        <v>0</v>
      </c>
    </row>
    <row r="39" spans="1:21" x14ac:dyDescent="0.25">
      <c r="A39" t="s">
        <v>82</v>
      </c>
      <c r="I39" t="s">
        <v>82</v>
      </c>
      <c r="K39" t="s">
        <v>82</v>
      </c>
      <c r="N39">
        <v>0</v>
      </c>
      <c r="O39">
        <v>0</v>
      </c>
    </row>
    <row r="40" spans="1:21" x14ac:dyDescent="0.25">
      <c r="A40" t="s">
        <v>83</v>
      </c>
      <c r="I40" t="s">
        <v>83</v>
      </c>
      <c r="K40" t="s">
        <v>83</v>
      </c>
      <c r="N40">
        <v>0</v>
      </c>
      <c r="O40">
        <v>0</v>
      </c>
    </row>
    <row r="41" spans="1:21" x14ac:dyDescent="0.25">
      <c r="A41" t="s">
        <v>84</v>
      </c>
      <c r="I41" t="s">
        <v>84</v>
      </c>
      <c r="K41" t="s">
        <v>84</v>
      </c>
      <c r="N41">
        <v>0</v>
      </c>
      <c r="O41">
        <v>0</v>
      </c>
    </row>
    <row r="42" spans="1:21" x14ac:dyDescent="0.25">
      <c r="A42" t="s">
        <v>85</v>
      </c>
      <c r="I42" t="s">
        <v>85</v>
      </c>
      <c r="K42" t="s">
        <v>85</v>
      </c>
      <c r="N42">
        <v>0</v>
      </c>
      <c r="O42">
        <v>0</v>
      </c>
    </row>
    <row r="43" spans="1:21" x14ac:dyDescent="0.25">
      <c r="A43" t="s">
        <v>86</v>
      </c>
      <c r="I43" t="s">
        <v>86</v>
      </c>
      <c r="K43" t="s">
        <v>86</v>
      </c>
      <c r="N43">
        <v>0</v>
      </c>
      <c r="O43">
        <v>0</v>
      </c>
    </row>
    <row r="44" spans="1:21" x14ac:dyDescent="0.25">
      <c r="A44" t="s">
        <v>87</v>
      </c>
      <c r="I44" t="s">
        <v>87</v>
      </c>
      <c r="K44" t="s">
        <v>87</v>
      </c>
      <c r="N44">
        <v>0</v>
      </c>
      <c r="O44">
        <v>0</v>
      </c>
    </row>
    <row r="45" spans="1:21" x14ac:dyDescent="0.25">
      <c r="A45" t="s">
        <v>88</v>
      </c>
      <c r="I45" t="s">
        <v>88</v>
      </c>
      <c r="K45" t="s">
        <v>88</v>
      </c>
      <c r="N45">
        <v>0</v>
      </c>
      <c r="O45">
        <v>0</v>
      </c>
    </row>
    <row r="46" spans="1:21" x14ac:dyDescent="0.25">
      <c r="A46" t="s">
        <v>89</v>
      </c>
      <c r="I46" t="s">
        <v>89</v>
      </c>
      <c r="K46" t="s">
        <v>89</v>
      </c>
      <c r="N46">
        <v>0</v>
      </c>
      <c r="O46">
        <v>0</v>
      </c>
    </row>
    <row r="47" spans="1:21" x14ac:dyDescent="0.25">
      <c r="A47" t="s">
        <v>123</v>
      </c>
      <c r="I47" t="s">
        <v>123</v>
      </c>
      <c r="K47" t="s">
        <v>123</v>
      </c>
      <c r="N47">
        <v>0</v>
      </c>
      <c r="O47">
        <v>0</v>
      </c>
    </row>
    <row r="48" spans="1:21" x14ac:dyDescent="0.25">
      <c r="A48" t="s">
        <v>90</v>
      </c>
      <c r="I48" t="s">
        <v>90</v>
      </c>
      <c r="K48" t="s">
        <v>90</v>
      </c>
      <c r="N48">
        <v>0</v>
      </c>
      <c r="O48">
        <v>0</v>
      </c>
    </row>
    <row r="49" spans="1:15" x14ac:dyDescent="0.25">
      <c r="A49" t="s">
        <v>124</v>
      </c>
      <c r="I49" t="s">
        <v>124</v>
      </c>
      <c r="K49" t="s">
        <v>124</v>
      </c>
      <c r="N49">
        <v>0</v>
      </c>
      <c r="O49">
        <v>0</v>
      </c>
    </row>
    <row r="50" spans="1:15" x14ac:dyDescent="0.25">
      <c r="A50" t="s">
        <v>91</v>
      </c>
      <c r="I50" t="s">
        <v>91</v>
      </c>
      <c r="K50" t="s">
        <v>91</v>
      </c>
      <c r="N50">
        <v>0</v>
      </c>
      <c r="O50">
        <v>0</v>
      </c>
    </row>
    <row r="51" spans="1:15" x14ac:dyDescent="0.25">
      <c r="A51" t="s">
        <v>125</v>
      </c>
      <c r="I51" t="s">
        <v>125</v>
      </c>
      <c r="K51" t="s">
        <v>125</v>
      </c>
      <c r="N51">
        <v>0</v>
      </c>
      <c r="O51">
        <v>0</v>
      </c>
    </row>
    <row r="52" spans="1:15" x14ac:dyDescent="0.25">
      <c r="A52" t="s">
        <v>126</v>
      </c>
      <c r="I52" t="s">
        <v>126</v>
      </c>
      <c r="K52" t="s">
        <v>126</v>
      </c>
      <c r="N52">
        <v>0</v>
      </c>
      <c r="O52">
        <v>0</v>
      </c>
    </row>
    <row r="53" spans="1:15" x14ac:dyDescent="0.25">
      <c r="A53" t="s">
        <v>92</v>
      </c>
      <c r="I53" t="s">
        <v>92</v>
      </c>
      <c r="K53" t="s">
        <v>92</v>
      </c>
      <c r="N53">
        <v>0</v>
      </c>
      <c r="O53">
        <v>0</v>
      </c>
    </row>
    <row r="54" spans="1:15" x14ac:dyDescent="0.25">
      <c r="A54" t="s">
        <v>127</v>
      </c>
      <c r="I54" t="s">
        <v>127</v>
      </c>
      <c r="K54" t="s">
        <v>127</v>
      </c>
      <c r="N54">
        <v>0</v>
      </c>
      <c r="O54">
        <v>0</v>
      </c>
    </row>
    <row r="55" spans="1:15" x14ac:dyDescent="0.25">
      <c r="A55" t="s">
        <v>128</v>
      </c>
      <c r="I55" t="s">
        <v>128</v>
      </c>
      <c r="K55" t="s">
        <v>128</v>
      </c>
      <c r="N55">
        <v>0</v>
      </c>
      <c r="O55">
        <v>0</v>
      </c>
    </row>
    <row r="56" spans="1:15" x14ac:dyDescent="0.25">
      <c r="A56" t="s">
        <v>93</v>
      </c>
      <c r="I56" t="s">
        <v>93</v>
      </c>
      <c r="K56" t="s">
        <v>93</v>
      </c>
      <c r="N56">
        <v>0</v>
      </c>
      <c r="O56">
        <v>0</v>
      </c>
    </row>
    <row r="57" spans="1:15" x14ac:dyDescent="0.25">
      <c r="A57" t="s">
        <v>94</v>
      </c>
      <c r="I57" t="s">
        <v>94</v>
      </c>
      <c r="K57" t="s">
        <v>94</v>
      </c>
      <c r="N57">
        <v>0</v>
      </c>
      <c r="O57">
        <v>0</v>
      </c>
    </row>
    <row r="58" spans="1:15" x14ac:dyDescent="0.25">
      <c r="A58" t="s">
        <v>95</v>
      </c>
      <c r="I58" t="s">
        <v>95</v>
      </c>
      <c r="K58" t="s">
        <v>95</v>
      </c>
      <c r="N58">
        <v>0</v>
      </c>
      <c r="O58">
        <v>0</v>
      </c>
    </row>
    <row r="59" spans="1:15" x14ac:dyDescent="0.25">
      <c r="A59" t="s">
        <v>96</v>
      </c>
      <c r="I59" t="s">
        <v>96</v>
      </c>
      <c r="K59" t="s">
        <v>96</v>
      </c>
      <c r="N59">
        <v>0</v>
      </c>
      <c r="O59">
        <v>0</v>
      </c>
    </row>
    <row r="60" spans="1:15" x14ac:dyDescent="0.25">
      <c r="A60" t="s">
        <v>97</v>
      </c>
      <c r="I60" t="s">
        <v>97</v>
      </c>
      <c r="K60" t="s">
        <v>97</v>
      </c>
      <c r="N60">
        <v>0</v>
      </c>
      <c r="O60">
        <v>0</v>
      </c>
    </row>
    <row r="61" spans="1:15" x14ac:dyDescent="0.25">
      <c r="A61" t="s">
        <v>129</v>
      </c>
      <c r="I61" t="s">
        <v>129</v>
      </c>
      <c r="K61" t="s">
        <v>129</v>
      </c>
      <c r="N61">
        <v>0</v>
      </c>
      <c r="O61">
        <v>0</v>
      </c>
    </row>
    <row r="62" spans="1:15" x14ac:dyDescent="0.25">
      <c r="A62" t="s">
        <v>98</v>
      </c>
      <c r="I62" t="s">
        <v>98</v>
      </c>
      <c r="K62" t="s">
        <v>98</v>
      </c>
      <c r="N62">
        <v>0</v>
      </c>
      <c r="O62">
        <v>0</v>
      </c>
    </row>
    <row r="63" spans="1:15" x14ac:dyDescent="0.25">
      <c r="A63" t="s">
        <v>99</v>
      </c>
      <c r="I63" t="s">
        <v>99</v>
      </c>
      <c r="K63" t="s">
        <v>99</v>
      </c>
      <c r="N63">
        <v>0</v>
      </c>
      <c r="O63">
        <v>0</v>
      </c>
    </row>
    <row r="64" spans="1:15" x14ac:dyDescent="0.25">
      <c r="A64" t="s">
        <v>100</v>
      </c>
      <c r="I64" t="s">
        <v>100</v>
      </c>
      <c r="K64" t="s">
        <v>100</v>
      </c>
      <c r="N64">
        <v>0</v>
      </c>
      <c r="O64">
        <v>0</v>
      </c>
    </row>
    <row r="65" spans="1:15" x14ac:dyDescent="0.25">
      <c r="A65" t="s">
        <v>101</v>
      </c>
      <c r="I65" t="s">
        <v>101</v>
      </c>
      <c r="K65" t="s">
        <v>101</v>
      </c>
      <c r="N65">
        <v>0</v>
      </c>
      <c r="O65">
        <v>0</v>
      </c>
    </row>
    <row r="66" spans="1:15" x14ac:dyDescent="0.25">
      <c r="A66" t="s">
        <v>102</v>
      </c>
      <c r="I66" t="s">
        <v>102</v>
      </c>
      <c r="K66" t="s">
        <v>102</v>
      </c>
      <c r="N66">
        <v>0</v>
      </c>
      <c r="O66">
        <v>0</v>
      </c>
    </row>
    <row r="67" spans="1:15" x14ac:dyDescent="0.25">
      <c r="A67" t="s">
        <v>103</v>
      </c>
      <c r="I67" t="s">
        <v>103</v>
      </c>
      <c r="K67" t="s">
        <v>103</v>
      </c>
      <c r="N67">
        <v>0</v>
      </c>
      <c r="O67">
        <v>0</v>
      </c>
    </row>
    <row r="68" spans="1:15" x14ac:dyDescent="0.25">
      <c r="A68" t="s">
        <v>104</v>
      </c>
      <c r="I68" t="s">
        <v>104</v>
      </c>
      <c r="K68" t="s">
        <v>104</v>
      </c>
      <c r="N68">
        <v>0</v>
      </c>
      <c r="O68">
        <v>0</v>
      </c>
    </row>
    <row r="69" spans="1:15" x14ac:dyDescent="0.25">
      <c r="A69" t="s">
        <v>105</v>
      </c>
      <c r="I69" t="s">
        <v>105</v>
      </c>
      <c r="K69" t="s">
        <v>105</v>
      </c>
      <c r="N69">
        <v>0</v>
      </c>
      <c r="O69">
        <v>0</v>
      </c>
    </row>
    <row r="70" spans="1:15" x14ac:dyDescent="0.25">
      <c r="A70" t="s">
        <v>106</v>
      </c>
      <c r="I70" t="s">
        <v>106</v>
      </c>
      <c r="K70" t="s">
        <v>106</v>
      </c>
      <c r="N70">
        <v>0</v>
      </c>
      <c r="O70">
        <v>0</v>
      </c>
    </row>
    <row r="71" spans="1:15" x14ac:dyDescent="0.25">
      <c r="A71" t="s">
        <v>107</v>
      </c>
      <c r="I71" t="s">
        <v>107</v>
      </c>
      <c r="K71" t="s">
        <v>107</v>
      </c>
      <c r="N71">
        <v>0</v>
      </c>
      <c r="O71">
        <v>0</v>
      </c>
    </row>
    <row r="72" spans="1:15" x14ac:dyDescent="0.25">
      <c r="A72" t="s">
        <v>108</v>
      </c>
      <c r="I72" t="s">
        <v>108</v>
      </c>
      <c r="K72" t="s">
        <v>108</v>
      </c>
      <c r="N72">
        <v>0</v>
      </c>
      <c r="O72">
        <v>0</v>
      </c>
    </row>
    <row r="73" spans="1:15" x14ac:dyDescent="0.25">
      <c r="A73" t="s">
        <v>109</v>
      </c>
      <c r="I73" t="s">
        <v>109</v>
      </c>
      <c r="K73" t="s">
        <v>109</v>
      </c>
      <c r="N73">
        <v>0</v>
      </c>
      <c r="O73">
        <v>0</v>
      </c>
    </row>
    <row r="74" spans="1:15" x14ac:dyDescent="0.25">
      <c r="A74" t="s">
        <v>110</v>
      </c>
      <c r="I74" t="s">
        <v>110</v>
      </c>
      <c r="K74" t="s">
        <v>110</v>
      </c>
      <c r="N74">
        <v>0</v>
      </c>
      <c r="O74">
        <v>0</v>
      </c>
    </row>
    <row r="75" spans="1:15" x14ac:dyDescent="0.25">
      <c r="A75" t="s">
        <v>130</v>
      </c>
      <c r="I75" t="s">
        <v>130</v>
      </c>
      <c r="K75" t="s">
        <v>130</v>
      </c>
      <c r="N75">
        <v>0</v>
      </c>
      <c r="O75">
        <v>0</v>
      </c>
    </row>
    <row r="76" spans="1:15" x14ac:dyDescent="0.25">
      <c r="A76" t="s">
        <v>111</v>
      </c>
      <c r="I76" t="s">
        <v>111</v>
      </c>
      <c r="K76" t="s">
        <v>111</v>
      </c>
      <c r="N76">
        <v>0</v>
      </c>
      <c r="O76">
        <v>0</v>
      </c>
    </row>
    <row r="77" spans="1:15" x14ac:dyDescent="0.25">
      <c r="A77" t="s">
        <v>112</v>
      </c>
      <c r="I77" t="s">
        <v>112</v>
      </c>
      <c r="K77" t="s">
        <v>112</v>
      </c>
      <c r="N77">
        <v>0</v>
      </c>
      <c r="O77">
        <v>0</v>
      </c>
    </row>
    <row r="78" spans="1:15" x14ac:dyDescent="0.25">
      <c r="A78" t="s">
        <v>113</v>
      </c>
      <c r="I78" t="s">
        <v>113</v>
      </c>
      <c r="K78" t="s">
        <v>113</v>
      </c>
      <c r="N78">
        <v>0</v>
      </c>
      <c r="O78">
        <v>0</v>
      </c>
    </row>
    <row r="79" spans="1:15" x14ac:dyDescent="0.25">
      <c r="A79" t="s">
        <v>114</v>
      </c>
      <c r="I79" t="s">
        <v>114</v>
      </c>
      <c r="K79" t="s">
        <v>114</v>
      </c>
      <c r="N79">
        <v>0</v>
      </c>
      <c r="O79">
        <v>0</v>
      </c>
    </row>
    <row r="80" spans="1:15" x14ac:dyDescent="0.25">
      <c r="A80" t="s">
        <v>115</v>
      </c>
      <c r="I80" t="s">
        <v>115</v>
      </c>
      <c r="K80" t="s">
        <v>115</v>
      </c>
      <c r="N80">
        <v>0</v>
      </c>
      <c r="O80">
        <v>0</v>
      </c>
    </row>
    <row r="81" spans="1:15" x14ac:dyDescent="0.25">
      <c r="A81" t="s">
        <v>116</v>
      </c>
      <c r="I81" t="s">
        <v>116</v>
      </c>
      <c r="K81" t="s">
        <v>116</v>
      </c>
      <c r="N81">
        <v>0</v>
      </c>
      <c r="O81">
        <v>0</v>
      </c>
    </row>
    <row r="82" spans="1:15" x14ac:dyDescent="0.25">
      <c r="A82" t="s">
        <v>117</v>
      </c>
      <c r="I82" t="s">
        <v>117</v>
      </c>
      <c r="K82" t="s">
        <v>117</v>
      </c>
      <c r="N82">
        <v>0</v>
      </c>
      <c r="O82">
        <v>0</v>
      </c>
    </row>
    <row r="83" spans="1:15" x14ac:dyDescent="0.25">
      <c r="A83" t="s">
        <v>118</v>
      </c>
      <c r="I83" t="s">
        <v>118</v>
      </c>
      <c r="K83" t="s">
        <v>118</v>
      </c>
      <c r="N83">
        <v>0</v>
      </c>
      <c r="O83">
        <v>0</v>
      </c>
    </row>
    <row r="84" spans="1:15" x14ac:dyDescent="0.25">
      <c r="A84" t="s">
        <v>119</v>
      </c>
      <c r="I84" t="s">
        <v>119</v>
      </c>
      <c r="K84" t="s">
        <v>119</v>
      </c>
      <c r="N84">
        <v>0</v>
      </c>
      <c r="O84">
        <v>0</v>
      </c>
    </row>
    <row r="85" spans="1:15" x14ac:dyDescent="0.25">
      <c r="A85" t="s">
        <v>120</v>
      </c>
      <c r="I85" t="s">
        <v>120</v>
      </c>
      <c r="K85" t="s">
        <v>120</v>
      </c>
      <c r="N85">
        <v>0</v>
      </c>
      <c r="O85">
        <v>0</v>
      </c>
    </row>
    <row r="86" spans="1:15" x14ac:dyDescent="0.25">
      <c r="A86" t="s">
        <v>121</v>
      </c>
      <c r="I86" t="s">
        <v>121</v>
      </c>
      <c r="K86" t="s">
        <v>121</v>
      </c>
      <c r="N86">
        <v>0</v>
      </c>
      <c r="O86">
        <v>0</v>
      </c>
    </row>
    <row r="87" spans="1:15" x14ac:dyDescent="0.25">
      <c r="A87" t="s">
        <v>122</v>
      </c>
      <c r="I87" t="s">
        <v>122</v>
      </c>
      <c r="K87" t="s">
        <v>122</v>
      </c>
      <c r="N87">
        <v>0</v>
      </c>
      <c r="O87">
        <v>0</v>
      </c>
    </row>
  </sheetData>
  <conditionalFormatting sqref="N35:O35 N2:O32">
    <cfRule type="cellIs" dxfId="11" priority="5" operator="between">
      <formula>0</formula>
      <formula>40</formula>
    </cfRule>
    <cfRule type="cellIs" dxfId="10" priority="8" operator="lessThan">
      <formula>0</formula>
    </cfRule>
  </conditionalFormatting>
  <conditionalFormatting sqref="N2:O35">
    <cfRule type="cellIs" dxfId="9" priority="6" operator="between">
      <formula>40</formula>
      <formula>50</formula>
    </cfRule>
    <cfRule type="cellIs" dxfId="8" priority="7" operator="greaterThan">
      <formula>75</formula>
    </cfRule>
  </conditionalFormatting>
  <conditionalFormatting sqref="N33:O34">
    <cfRule type="cellIs" dxfId="7" priority="3" operator="between">
      <formula>0</formula>
      <formula>40</formula>
    </cfRule>
    <cfRule type="cellIs" dxfId="6" priority="4" operator="lessThan">
      <formula>0</formula>
    </cfRule>
  </conditionalFormatting>
  <conditionalFormatting sqref="O33:O34">
    <cfRule type="cellIs" dxfId="5" priority="1" operator="between">
      <formula>0</formula>
      <formula>40</formula>
    </cfRule>
    <cfRule type="cellIs" dxfId="4" priority="2" operator="lessThan">
      <formula>0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80A31-759B-46EA-9DCB-AD632C0A37A7}">
  <dimension ref="A1:U86"/>
  <sheetViews>
    <sheetView topLeftCell="E21" workbookViewId="0">
      <selection activeCell="U56" sqref="U56"/>
    </sheetView>
  </sheetViews>
  <sheetFormatPr baseColWidth="10" defaultColWidth="8.7109375" defaultRowHeight="15" x14ac:dyDescent="0.25"/>
  <sheetData>
    <row r="1" spans="1:21" x14ac:dyDescent="0.25">
      <c r="A1" s="1" t="s">
        <v>0</v>
      </c>
      <c r="B1" s="3" t="s">
        <v>1</v>
      </c>
      <c r="C1" s="3" t="s">
        <v>2</v>
      </c>
      <c r="D1" s="1" t="s">
        <v>3</v>
      </c>
      <c r="F1" t="s">
        <v>35</v>
      </c>
      <c r="G1" t="s">
        <v>36</v>
      </c>
      <c r="I1" t="s">
        <v>35</v>
      </c>
      <c r="J1" t="s">
        <v>70</v>
      </c>
      <c r="K1" t="s">
        <v>36</v>
      </c>
      <c r="L1" t="s">
        <v>71</v>
      </c>
      <c r="N1" t="s">
        <v>68</v>
      </c>
      <c r="O1" t="s">
        <v>69</v>
      </c>
      <c r="S1" t="s">
        <v>72</v>
      </c>
      <c r="U1" t="s">
        <v>73</v>
      </c>
    </row>
    <row r="2" spans="1:21" x14ac:dyDescent="0.25">
      <c r="A2" t="s">
        <v>4</v>
      </c>
      <c r="B2">
        <f>[1]forecasted!B2</f>
        <v>12.90837492312437</v>
      </c>
      <c r="C2">
        <f>[1]forecasted!C2</f>
        <v>45.739726355530927</v>
      </c>
      <c r="D2">
        <v>0</v>
      </c>
      <c r="F2">
        <v>10.47376480034317</v>
      </c>
      <c r="G2">
        <v>78.462482799780858</v>
      </c>
      <c r="I2" s="2" t="s">
        <v>37</v>
      </c>
      <c r="J2">
        <f>S2</f>
        <v>39.112699999999997</v>
      </c>
      <c r="K2" s="2" t="s">
        <v>37</v>
      </c>
      <c r="L2">
        <f>U2</f>
        <v>85.529837000000001</v>
      </c>
      <c r="N2" s="4">
        <f>(J2-F2)/J2*100</f>
        <v>73.221575599886563</v>
      </c>
      <c r="O2" s="4">
        <f>(L2-G2)/L2*100</f>
        <v>8.2630277901957676</v>
      </c>
      <c r="R2" s="2" t="s">
        <v>37</v>
      </c>
      <c r="S2">
        <v>39.112699999999997</v>
      </c>
      <c r="T2" s="2" t="s">
        <v>37</v>
      </c>
      <c r="U2">
        <v>85.529837000000001</v>
      </c>
    </row>
    <row r="3" spans="1:21" x14ac:dyDescent="0.25">
      <c r="A3" t="s">
        <v>5</v>
      </c>
      <c r="B3">
        <f>[1]forecasted!B3</f>
        <v>3.6538260563541538</v>
      </c>
      <c r="C3">
        <f>[1]forecasted!C3</f>
        <v>6.9311716122999982</v>
      </c>
      <c r="D3">
        <v>0</v>
      </c>
      <c r="F3">
        <v>1.5108212322975061</v>
      </c>
      <c r="G3">
        <v>10.252379245565731</v>
      </c>
      <c r="I3" s="2" t="s">
        <v>38</v>
      </c>
      <c r="J3">
        <f t="shared" ref="J3:J35" si="0">S3</f>
        <v>9.8716540000000013</v>
      </c>
      <c r="K3" s="2" t="s">
        <v>38</v>
      </c>
      <c r="L3">
        <f t="shared" ref="L3:L35" si="1">U3</f>
        <v>21.884989000000001</v>
      </c>
      <c r="N3" s="4">
        <f t="shared" ref="N3:N35" si="2">(J3-F3)/J3*100</f>
        <v>84.695358728157359</v>
      </c>
      <c r="O3" s="4">
        <f t="shared" ref="O3:O35" si="3">(L3-G3)/L3*100</f>
        <v>53.153372635619192</v>
      </c>
      <c r="R3" s="2" t="s">
        <v>38</v>
      </c>
      <c r="S3">
        <v>9.8716540000000013</v>
      </c>
      <c r="T3" s="2" t="s">
        <v>38</v>
      </c>
      <c r="U3">
        <v>21.884989000000001</v>
      </c>
    </row>
    <row r="4" spans="1:21" x14ac:dyDescent="0.25">
      <c r="A4" t="s">
        <v>6</v>
      </c>
      <c r="B4">
        <f>[1]forecasted!B4</f>
        <v>5.092156718862439</v>
      </c>
      <c r="C4">
        <f>[1]forecasted!C4</f>
        <v>22.864229610845491</v>
      </c>
      <c r="D4">
        <v>0</v>
      </c>
      <c r="F4">
        <v>4.5192381656112204</v>
      </c>
      <c r="G4">
        <v>39.718757284296828</v>
      </c>
      <c r="I4" s="2" t="s">
        <v>39</v>
      </c>
      <c r="J4">
        <f t="shared" si="0"/>
        <v>24.301942</v>
      </c>
      <c r="K4" s="2" t="s">
        <v>39</v>
      </c>
      <c r="L4">
        <f t="shared" si="1"/>
        <v>53.631721000000006</v>
      </c>
      <c r="N4" s="4">
        <f>(J4-F4)/J4*100</f>
        <v>81.403798241263104</v>
      </c>
      <c r="O4" s="4">
        <f t="shared" si="3"/>
        <v>25.941669326075097</v>
      </c>
      <c r="R4" s="2" t="s">
        <v>39</v>
      </c>
      <c r="S4">
        <v>24.301942</v>
      </c>
      <c r="T4" s="2" t="s">
        <v>39</v>
      </c>
      <c r="U4">
        <v>53.631721000000006</v>
      </c>
    </row>
    <row r="5" spans="1:21" x14ac:dyDescent="0.25">
      <c r="A5" t="s">
        <v>7</v>
      </c>
      <c r="B5">
        <f>[1]forecasted!B5</f>
        <v>1.000675577634847</v>
      </c>
      <c r="C5">
        <f>[1]forecasted!C5</f>
        <v>2.869006714707806</v>
      </c>
      <c r="D5">
        <v>0</v>
      </c>
      <c r="F5">
        <v>1.015513357814241</v>
      </c>
      <c r="G5">
        <v>3.7244958850927969</v>
      </c>
      <c r="I5" s="2" t="s">
        <v>40</v>
      </c>
      <c r="J5">
        <f t="shared" si="0"/>
        <v>8.5734539999999999</v>
      </c>
      <c r="K5" s="2" t="s">
        <v>40</v>
      </c>
      <c r="L5">
        <f t="shared" si="1"/>
        <v>18.663412000000005</v>
      </c>
      <c r="N5" s="4">
        <f t="shared" si="2"/>
        <v>88.155143098519673</v>
      </c>
      <c r="O5" s="4">
        <f t="shared" si="3"/>
        <v>80.043863977857882</v>
      </c>
      <c r="R5" s="2" t="s">
        <v>40</v>
      </c>
      <c r="S5">
        <v>8.5734539999999999</v>
      </c>
      <c r="T5" s="2" t="s">
        <v>40</v>
      </c>
      <c r="U5">
        <v>18.663412000000005</v>
      </c>
    </row>
    <row r="6" spans="1:21" x14ac:dyDescent="0.25">
      <c r="A6" t="s">
        <v>8</v>
      </c>
      <c r="B6">
        <f>[1]forecasted!B6</f>
        <v>78.084904752263768</v>
      </c>
      <c r="C6">
        <f>[1]forecasted!C6</f>
        <v>208.2955536088356</v>
      </c>
      <c r="D6">
        <v>0</v>
      </c>
      <c r="F6">
        <v>69.121771093308581</v>
      </c>
      <c r="G6">
        <v>382.94520921755299</v>
      </c>
      <c r="I6" s="2" t="s">
        <v>41</v>
      </c>
      <c r="J6">
        <f t="shared" si="0"/>
        <v>230.52699999999999</v>
      </c>
      <c r="K6" s="2" t="s">
        <v>41</v>
      </c>
      <c r="L6">
        <f t="shared" si="1"/>
        <v>433.43366500000002</v>
      </c>
      <c r="N6" s="4">
        <f t="shared" si="2"/>
        <v>70.01575906800133</v>
      </c>
      <c r="O6" s="4">
        <f t="shared" si="3"/>
        <v>11.648485076129706</v>
      </c>
      <c r="R6" s="2" t="s">
        <v>41</v>
      </c>
      <c r="S6">
        <v>230.52699999999999</v>
      </c>
      <c r="T6" s="2" t="s">
        <v>41</v>
      </c>
      <c r="U6">
        <v>433.43366500000002</v>
      </c>
    </row>
    <row r="7" spans="1:21" x14ac:dyDescent="0.25">
      <c r="A7" t="s">
        <v>9</v>
      </c>
      <c r="B7">
        <f>[1]forecasted!B7</f>
        <v>0.62950314165865151</v>
      </c>
      <c r="C7">
        <f>[1]forecasted!C7</f>
        <v>2.665625512822241</v>
      </c>
      <c r="D7">
        <v>0</v>
      </c>
      <c r="F7">
        <v>0.46367446632869458</v>
      </c>
      <c r="G7">
        <v>3.1189206391177691</v>
      </c>
      <c r="I7" s="2" t="s">
        <v>42</v>
      </c>
      <c r="J7">
        <f t="shared" si="0"/>
        <v>7.2293280000000006</v>
      </c>
      <c r="K7" s="2" t="s">
        <v>42</v>
      </c>
      <c r="L7">
        <f t="shared" si="1"/>
        <v>19.381664999999998</v>
      </c>
      <c r="N7" s="4">
        <f t="shared" si="2"/>
        <v>93.586202392135277</v>
      </c>
      <c r="O7" s="4">
        <f t="shared" si="3"/>
        <v>83.907880777436986</v>
      </c>
      <c r="R7" s="2" t="s">
        <v>42</v>
      </c>
      <c r="S7">
        <v>7.2293280000000006</v>
      </c>
      <c r="T7" s="2" t="s">
        <v>42</v>
      </c>
      <c r="U7">
        <v>19.381664999999998</v>
      </c>
    </row>
    <row r="8" spans="1:21" x14ac:dyDescent="0.25">
      <c r="A8" t="s">
        <v>10</v>
      </c>
      <c r="B8">
        <f>[1]forecasted!B8</f>
        <v>6.1846582055250519</v>
      </c>
      <c r="C8">
        <f>[1]forecasted!C8</f>
        <v>13.975032867088959</v>
      </c>
      <c r="D8">
        <v>0</v>
      </c>
      <c r="F8">
        <v>6.0937956276560499</v>
      </c>
      <c r="G8">
        <v>24.373134801082571</v>
      </c>
      <c r="I8" s="2" t="s">
        <v>43</v>
      </c>
      <c r="J8">
        <f t="shared" si="0"/>
        <v>12.413500000000001</v>
      </c>
      <c r="K8" s="2" t="s">
        <v>43</v>
      </c>
      <c r="L8">
        <f t="shared" si="1"/>
        <v>19.491579000000002</v>
      </c>
      <c r="N8" s="4">
        <f t="shared" si="2"/>
        <v>50.909931706158218</v>
      </c>
      <c r="O8" s="4">
        <f t="shared" si="3"/>
        <v>-25.044434835590124</v>
      </c>
      <c r="R8" s="2" t="s">
        <v>43</v>
      </c>
      <c r="S8">
        <v>12.413500000000001</v>
      </c>
      <c r="T8" s="2" t="s">
        <v>43</v>
      </c>
      <c r="U8">
        <v>19.491579000000002</v>
      </c>
    </row>
    <row r="9" spans="1:21" x14ac:dyDescent="0.25">
      <c r="A9" t="s">
        <v>11</v>
      </c>
      <c r="B9">
        <f>[1]forecasted!B9</f>
        <v>34.975296006181843</v>
      </c>
      <c r="C9">
        <f>[1]forecasted!C9</f>
        <v>73.031702998443791</v>
      </c>
      <c r="D9">
        <v>0</v>
      </c>
      <c r="F9">
        <v>26.36697856653139</v>
      </c>
      <c r="G9">
        <v>153.9753204774332</v>
      </c>
      <c r="I9" s="2" t="s">
        <v>44</v>
      </c>
      <c r="J9">
        <f t="shared" si="0"/>
        <v>78.659000000000006</v>
      </c>
      <c r="K9" s="2" t="s">
        <v>44</v>
      </c>
      <c r="L9">
        <f t="shared" si="1"/>
        <v>156.48845800000001</v>
      </c>
      <c r="N9" s="4">
        <f t="shared" si="2"/>
        <v>66.479387525227395</v>
      </c>
      <c r="O9" s="4">
        <f t="shared" si="3"/>
        <v>1.6059571131864612</v>
      </c>
      <c r="R9" s="2" t="s">
        <v>44</v>
      </c>
      <c r="S9">
        <v>78.659000000000006</v>
      </c>
      <c r="T9" s="2" t="s">
        <v>44</v>
      </c>
      <c r="U9">
        <v>156.48845800000001</v>
      </c>
    </row>
    <row r="10" spans="1:21" x14ac:dyDescent="0.25">
      <c r="A10" t="s">
        <v>12</v>
      </c>
      <c r="B10">
        <f>[1]forecasted!B10</f>
        <v>38.331775685783043</v>
      </c>
      <c r="C10">
        <f>[1]forecasted!C10</f>
        <v>81.856398071111968</v>
      </c>
      <c r="D10">
        <v>0</v>
      </c>
      <c r="F10">
        <v>41.500392295344881</v>
      </c>
      <c r="G10">
        <v>207.07122209339221</v>
      </c>
      <c r="I10" s="2" t="s">
        <v>45</v>
      </c>
      <c r="J10">
        <f t="shared" si="0"/>
        <v>116.92349400000001</v>
      </c>
      <c r="K10" s="2" t="s">
        <v>45</v>
      </c>
      <c r="L10">
        <f t="shared" si="1"/>
        <v>211.22258000000002</v>
      </c>
      <c r="N10" s="4">
        <f t="shared" si="2"/>
        <v>64.50637004112717</v>
      </c>
      <c r="O10" s="4">
        <f t="shared" si="3"/>
        <v>1.9653949433852256</v>
      </c>
      <c r="R10" s="2" t="s">
        <v>45</v>
      </c>
      <c r="S10">
        <v>116.92349400000001</v>
      </c>
      <c r="T10" s="2" t="s">
        <v>45</v>
      </c>
      <c r="U10">
        <v>211.22258000000002</v>
      </c>
    </row>
    <row r="11" spans="1:21" x14ac:dyDescent="0.25">
      <c r="A11" t="s">
        <v>13</v>
      </c>
      <c r="B11">
        <f>[1]forecasted!B11</f>
        <v>1.6463487702217141</v>
      </c>
      <c r="C11">
        <f>[1]forecasted!C11</f>
        <v>5.3750368241969948</v>
      </c>
      <c r="D11">
        <v>0</v>
      </c>
      <c r="F11">
        <v>1.212002493555242</v>
      </c>
      <c r="G11">
        <v>5.6250515434159123</v>
      </c>
      <c r="I11" s="2" t="s">
        <v>46</v>
      </c>
      <c r="J11">
        <f t="shared" si="0"/>
        <v>3.6829999999999998</v>
      </c>
      <c r="K11" s="2" t="s">
        <v>46</v>
      </c>
      <c r="L11">
        <f t="shared" si="1"/>
        <v>9.8293499999999998</v>
      </c>
      <c r="N11" s="4">
        <f t="shared" si="2"/>
        <v>67.091976824457177</v>
      </c>
      <c r="O11" s="4">
        <f t="shared" si="3"/>
        <v>42.772904175597446</v>
      </c>
      <c r="R11" s="2" t="s">
        <v>46</v>
      </c>
      <c r="S11">
        <v>3.6829999999999998</v>
      </c>
      <c r="T11" s="2" t="s">
        <v>46</v>
      </c>
      <c r="U11">
        <v>9.8293499999999998</v>
      </c>
    </row>
    <row r="12" spans="1:21" x14ac:dyDescent="0.25">
      <c r="A12" t="s">
        <v>14</v>
      </c>
      <c r="B12">
        <f>[1]forecasted!B12</f>
        <v>37.877087842796684</v>
      </c>
      <c r="C12">
        <f>[1]forecasted!C12</f>
        <v>90.699562833435806</v>
      </c>
      <c r="D12">
        <v>0</v>
      </c>
      <c r="F12">
        <v>34.738589822800868</v>
      </c>
      <c r="G12">
        <v>244.9065909584599</v>
      </c>
      <c r="I12" s="2" t="s">
        <v>47</v>
      </c>
      <c r="J12">
        <f t="shared" si="0"/>
        <v>116.07014100000001</v>
      </c>
      <c r="K12" s="2" t="s">
        <v>47</v>
      </c>
      <c r="L12">
        <f t="shared" si="1"/>
        <v>166.56492900000001</v>
      </c>
      <c r="N12" s="4">
        <f t="shared" si="2"/>
        <v>70.071036768361594</v>
      </c>
      <c r="O12" s="4">
        <f t="shared" si="3"/>
        <v>-47.033707773177085</v>
      </c>
      <c r="R12" s="2" t="s">
        <v>47</v>
      </c>
      <c r="S12">
        <v>116.07014100000001</v>
      </c>
      <c r="T12" s="2" t="s">
        <v>47</v>
      </c>
      <c r="U12">
        <v>166.56492900000001</v>
      </c>
    </row>
    <row r="13" spans="1:21" x14ac:dyDescent="0.25">
      <c r="A13" t="s">
        <v>15</v>
      </c>
      <c r="B13">
        <f>[1]forecasted!B13</f>
        <v>0.30022463649215447</v>
      </c>
      <c r="C13">
        <f>[1]forecasted!C13</f>
        <v>0.80009780264484631</v>
      </c>
      <c r="D13">
        <v>0</v>
      </c>
      <c r="F13">
        <v>0.29781810316248641</v>
      </c>
      <c r="G13">
        <v>2.4672115696133821</v>
      </c>
      <c r="I13" s="2" t="s">
        <v>48</v>
      </c>
      <c r="J13">
        <f t="shared" si="0"/>
        <v>3.6856999999999998</v>
      </c>
      <c r="K13" s="2" t="s">
        <v>48</v>
      </c>
      <c r="L13">
        <f t="shared" si="1"/>
        <v>9.1839130000000004</v>
      </c>
      <c r="N13" s="4">
        <f t="shared" si="2"/>
        <v>91.919632548430783</v>
      </c>
      <c r="O13" s="4">
        <f t="shared" si="3"/>
        <v>73.135508038747957</v>
      </c>
      <c r="R13" s="2" t="s">
        <v>48</v>
      </c>
      <c r="S13">
        <v>3.6856999999999998</v>
      </c>
      <c r="T13" s="2" t="s">
        <v>48</v>
      </c>
      <c r="U13">
        <v>9.1839130000000004</v>
      </c>
    </row>
    <row r="14" spans="1:21" x14ac:dyDescent="0.25">
      <c r="A14" t="s">
        <v>16</v>
      </c>
      <c r="B14">
        <f>[1]forecasted!B14</f>
        <v>1.7588045511521671</v>
      </c>
      <c r="C14">
        <f>[1]forecasted!C14</f>
        <v>2.139882195381233</v>
      </c>
      <c r="D14">
        <v>0</v>
      </c>
      <c r="F14">
        <v>0.97481755996441366</v>
      </c>
      <c r="G14">
        <v>10.24343518126835</v>
      </c>
      <c r="I14" s="2" t="s">
        <v>49</v>
      </c>
      <c r="J14">
        <f t="shared" si="0"/>
        <v>3.0871019999999998</v>
      </c>
      <c r="K14" s="2" t="s">
        <v>49</v>
      </c>
      <c r="L14">
        <f t="shared" si="1"/>
        <v>4.2740659999999995</v>
      </c>
      <c r="N14" s="4">
        <f t="shared" si="2"/>
        <v>68.422891113918041</v>
      </c>
      <c r="O14" s="4">
        <f t="shared" si="3"/>
        <v>-139.66488073109659</v>
      </c>
      <c r="R14" s="2" t="s">
        <v>49</v>
      </c>
      <c r="S14">
        <v>3.0871019999999998</v>
      </c>
      <c r="T14" s="2" t="s">
        <v>49</v>
      </c>
      <c r="U14">
        <v>4.2740659999999995</v>
      </c>
    </row>
    <row r="15" spans="1:21" x14ac:dyDescent="0.25">
      <c r="A15" t="s">
        <v>17</v>
      </c>
      <c r="B15">
        <f>[1]forecasted!B15</f>
        <v>3.1682540349081338</v>
      </c>
      <c r="C15">
        <f>[1]forecasted!C15</f>
        <v>12.818164424509281</v>
      </c>
      <c r="D15">
        <v>0</v>
      </c>
      <c r="F15">
        <v>3.1537606268173359</v>
      </c>
      <c r="G15">
        <v>19.441305618525789</v>
      </c>
      <c r="I15" s="2" t="s">
        <v>50</v>
      </c>
      <c r="J15">
        <f t="shared" si="0"/>
        <v>17.234000000000002</v>
      </c>
      <c r="K15" s="2" t="s">
        <v>50</v>
      </c>
      <c r="L15">
        <f t="shared" si="1"/>
        <v>34.399388000000002</v>
      </c>
      <c r="N15" s="4">
        <f>(J15-F15)/J15*100</f>
        <v>81.700356116877487</v>
      </c>
      <c r="O15" s="4">
        <f t="shared" si="3"/>
        <v>43.483571223634016</v>
      </c>
      <c r="R15" s="2" t="s">
        <v>50</v>
      </c>
      <c r="S15">
        <v>17.234000000000002</v>
      </c>
      <c r="T15" s="2" t="s">
        <v>50</v>
      </c>
      <c r="U15">
        <v>34.399388000000002</v>
      </c>
    </row>
    <row r="16" spans="1:21" x14ac:dyDescent="0.25">
      <c r="A16" t="s">
        <v>18</v>
      </c>
      <c r="B16">
        <f>[1]forecasted!B16</f>
        <v>12.47860785772861</v>
      </c>
      <c r="C16">
        <f>[1]forecasted!C16</f>
        <v>53.570847651858223</v>
      </c>
      <c r="D16">
        <v>0</v>
      </c>
      <c r="F16">
        <v>12.194316760140831</v>
      </c>
      <c r="G16">
        <v>83.487569466052761</v>
      </c>
      <c r="I16" s="2" t="s">
        <v>51</v>
      </c>
      <c r="J16">
        <f t="shared" si="0"/>
        <v>35.911729000000001</v>
      </c>
      <c r="K16" s="2" t="s">
        <v>51</v>
      </c>
      <c r="L16">
        <f t="shared" si="1"/>
        <v>122.58898600000001</v>
      </c>
      <c r="N16" s="4">
        <f t="shared" si="2"/>
        <v>66.043637831693289</v>
      </c>
      <c r="O16" s="4">
        <f t="shared" si="3"/>
        <v>31.896353669119382</v>
      </c>
      <c r="R16" s="2" t="s">
        <v>51</v>
      </c>
      <c r="S16">
        <v>35.911729000000001</v>
      </c>
      <c r="T16" s="2" t="s">
        <v>51</v>
      </c>
      <c r="U16">
        <v>122.58898600000001</v>
      </c>
    </row>
    <row r="17" spans="1:21" x14ac:dyDescent="0.25">
      <c r="A17" t="s">
        <v>19</v>
      </c>
      <c r="B17">
        <f>[1]forecasted!B17</f>
        <v>9.8487955827649305</v>
      </c>
      <c r="C17">
        <f>[1]forecasted!C17</f>
        <v>29.258298846687289</v>
      </c>
      <c r="D17">
        <v>0</v>
      </c>
      <c r="F17">
        <v>21.72978485458442</v>
      </c>
      <c r="G17">
        <v>117.4595413597511</v>
      </c>
      <c r="I17" s="2" t="s">
        <v>52</v>
      </c>
      <c r="J17">
        <f t="shared" si="0"/>
        <v>28.456461000000001</v>
      </c>
      <c r="K17" s="2" t="s">
        <v>52</v>
      </c>
      <c r="L17">
        <f t="shared" si="1"/>
        <v>59.282499999999999</v>
      </c>
      <c r="N17" s="4">
        <f t="shared" si="2"/>
        <v>23.63848457970786</v>
      </c>
      <c r="O17" s="4">
        <f t="shared" si="3"/>
        <v>-98.135269868428466</v>
      </c>
      <c r="R17" s="2" t="s">
        <v>52</v>
      </c>
      <c r="S17">
        <v>28.456461000000001</v>
      </c>
      <c r="T17" s="2" t="s">
        <v>52</v>
      </c>
      <c r="U17">
        <v>59.282499999999999</v>
      </c>
    </row>
    <row r="18" spans="1:21" x14ac:dyDescent="0.25">
      <c r="A18" t="s">
        <v>20</v>
      </c>
      <c r="B18">
        <f>[1]forecasted!B18</f>
        <v>15.591053003971099</v>
      </c>
      <c r="C18">
        <f>[1]forecasted!C18</f>
        <v>45.322124875099142</v>
      </c>
      <c r="D18">
        <v>0</v>
      </c>
      <c r="F18">
        <v>29.134878179220639</v>
      </c>
      <c r="G18">
        <v>165.80213978664591</v>
      </c>
      <c r="I18" s="2" t="s">
        <v>53</v>
      </c>
      <c r="J18">
        <f t="shared" si="0"/>
        <v>56.424095000000001</v>
      </c>
      <c r="K18" s="2" t="s">
        <v>53</v>
      </c>
      <c r="L18">
        <f t="shared" si="1"/>
        <v>133.89215200000001</v>
      </c>
      <c r="N18" s="4">
        <f t="shared" si="2"/>
        <v>48.364474114789722</v>
      </c>
      <c r="O18" s="4">
        <f t="shared" si="3"/>
        <v>-23.832605055631564</v>
      </c>
      <c r="R18" s="2" t="s">
        <v>53</v>
      </c>
      <c r="S18">
        <v>56.424095000000001</v>
      </c>
      <c r="T18" s="2" t="s">
        <v>53</v>
      </c>
      <c r="U18">
        <v>133.89215200000001</v>
      </c>
    </row>
    <row r="19" spans="1:21" x14ac:dyDescent="0.25">
      <c r="A19" t="s">
        <v>21</v>
      </c>
      <c r="B19">
        <f>[1]forecasted!B19</f>
        <v>6.1818997584049367</v>
      </c>
      <c r="C19">
        <f>[1]forecasted!C19</f>
        <v>23.511352730014831</v>
      </c>
      <c r="D19">
        <v>0</v>
      </c>
      <c r="F19">
        <v>5.1362297576023046</v>
      </c>
      <c r="G19">
        <v>28.847185586684979</v>
      </c>
      <c r="I19" s="2" t="s">
        <v>21</v>
      </c>
      <c r="J19">
        <f t="shared" si="0"/>
        <v>16.396898</v>
      </c>
      <c r="K19" s="2" t="s">
        <v>21</v>
      </c>
      <c r="L19">
        <f t="shared" si="1"/>
        <v>36.564973999999999</v>
      </c>
      <c r="N19" s="4">
        <f t="shared" si="2"/>
        <v>68.675600972804091</v>
      </c>
      <c r="O19" s="4">
        <f t="shared" si="3"/>
        <v>21.107052922600246</v>
      </c>
      <c r="R19" s="2" t="s">
        <v>21</v>
      </c>
      <c r="S19">
        <v>16.396898</v>
      </c>
      <c r="T19" s="2" t="s">
        <v>21</v>
      </c>
      <c r="U19">
        <v>36.564973999999999</v>
      </c>
    </row>
    <row r="20" spans="1:21" x14ac:dyDescent="0.25">
      <c r="A20" t="s">
        <v>22</v>
      </c>
      <c r="B20">
        <f>[1]forecasted!B20</f>
        <v>12.56786693123342</v>
      </c>
      <c r="C20">
        <f>[1]forecasted!C20</f>
        <v>25.35478417195829</v>
      </c>
      <c r="D20">
        <v>0</v>
      </c>
      <c r="F20">
        <v>7.7015939262108004</v>
      </c>
      <c r="G20">
        <v>32.67783361684878</v>
      </c>
      <c r="I20" s="2" t="s">
        <v>54</v>
      </c>
      <c r="J20">
        <f t="shared" si="0"/>
        <v>22.224841000000001</v>
      </c>
      <c r="K20" s="2" t="s">
        <v>54</v>
      </c>
      <c r="L20">
        <f t="shared" si="1"/>
        <v>54.677755000000005</v>
      </c>
      <c r="N20" s="4">
        <f t="shared" si="2"/>
        <v>65.346911025321617</v>
      </c>
      <c r="O20" s="4">
        <f t="shared" si="3"/>
        <v>40.235597425591493</v>
      </c>
      <c r="R20" s="2" t="s">
        <v>54</v>
      </c>
      <c r="S20">
        <v>22.224841000000001</v>
      </c>
      <c r="T20" s="2" t="s">
        <v>54</v>
      </c>
      <c r="U20">
        <v>54.677755000000005</v>
      </c>
    </row>
    <row r="21" spans="1:21" x14ac:dyDescent="0.25">
      <c r="A21" t="s">
        <v>23</v>
      </c>
      <c r="B21">
        <f>[1]forecasted!B21</f>
        <v>2.6363883737920091</v>
      </c>
      <c r="C21">
        <f>[1]forecasted!C21</f>
        <v>3.7221738952448722</v>
      </c>
      <c r="D21">
        <v>0</v>
      </c>
      <c r="F21">
        <v>2.4994007781339791</v>
      </c>
      <c r="G21">
        <v>6.625417177805045</v>
      </c>
      <c r="I21" s="2" t="s">
        <v>55</v>
      </c>
      <c r="J21">
        <f t="shared" si="0"/>
        <v>6.8124080000000005</v>
      </c>
      <c r="K21" s="2" t="s">
        <v>55</v>
      </c>
      <c r="L21">
        <f t="shared" si="1"/>
        <v>9.2711689999999987</v>
      </c>
      <c r="N21" s="4">
        <f t="shared" si="2"/>
        <v>63.311052741791464</v>
      </c>
      <c r="O21" s="4">
        <f t="shared" si="3"/>
        <v>28.537413374677499</v>
      </c>
      <c r="R21" s="2" t="s">
        <v>55</v>
      </c>
      <c r="S21">
        <v>6.8124080000000005</v>
      </c>
      <c r="T21" s="2" t="s">
        <v>55</v>
      </c>
      <c r="U21">
        <v>9.2711689999999987</v>
      </c>
    </row>
    <row r="22" spans="1:21" x14ac:dyDescent="0.25">
      <c r="A22" t="s">
        <v>24</v>
      </c>
      <c r="B22">
        <f>[1]forecasted!B22</f>
        <v>8.0159648089857747</v>
      </c>
      <c r="C22">
        <f>[1]forecasted!C22</f>
        <v>20.339645775484481</v>
      </c>
      <c r="D22">
        <v>0</v>
      </c>
      <c r="F22">
        <v>6.67943776448862</v>
      </c>
      <c r="G22">
        <v>30.722757685293821</v>
      </c>
      <c r="I22" s="2" t="s">
        <v>56</v>
      </c>
      <c r="J22">
        <f t="shared" si="0"/>
        <v>12.794</v>
      </c>
      <c r="K22" s="2" t="s">
        <v>56</v>
      </c>
      <c r="L22">
        <f t="shared" si="1"/>
        <v>29.801330999999998</v>
      </c>
      <c r="N22" s="4">
        <f t="shared" si="2"/>
        <v>47.792420161883541</v>
      </c>
      <c r="O22" s="4">
        <f t="shared" si="3"/>
        <v>-3.0918977588411201</v>
      </c>
      <c r="R22" s="2" t="s">
        <v>56</v>
      </c>
      <c r="S22">
        <v>12.794</v>
      </c>
      <c r="T22" s="2" t="s">
        <v>56</v>
      </c>
      <c r="U22">
        <v>29.801330999999998</v>
      </c>
    </row>
    <row r="23" spans="1:21" x14ac:dyDescent="0.25">
      <c r="A23" t="s">
        <v>25</v>
      </c>
      <c r="B23">
        <f>[1]forecasted!B23</f>
        <v>30.08486075167535</v>
      </c>
      <c r="C23">
        <f>[1]forecasted!C23</f>
        <v>74.931948188470685</v>
      </c>
      <c r="D23">
        <v>0</v>
      </c>
      <c r="F23">
        <v>16.528476159229591</v>
      </c>
      <c r="G23">
        <v>57.688617709852068</v>
      </c>
      <c r="I23" s="2" t="s">
        <v>57</v>
      </c>
      <c r="J23">
        <f t="shared" si="0"/>
        <v>39.487000000000002</v>
      </c>
      <c r="K23" s="2" t="s">
        <v>57</v>
      </c>
      <c r="L23">
        <f t="shared" si="1"/>
        <v>90.024979999999999</v>
      </c>
      <c r="N23" s="4">
        <f t="shared" si="2"/>
        <v>58.141980501862413</v>
      </c>
      <c r="O23" s="4">
        <f t="shared" si="3"/>
        <v>35.919321826173061</v>
      </c>
      <c r="R23" s="2" t="s">
        <v>57</v>
      </c>
      <c r="S23">
        <v>39.487000000000002</v>
      </c>
      <c r="T23" s="2" t="s">
        <v>57</v>
      </c>
      <c r="U23">
        <v>90.024979999999999</v>
      </c>
    </row>
    <row r="24" spans="1:21" x14ac:dyDescent="0.25">
      <c r="A24" t="s">
        <v>26</v>
      </c>
      <c r="B24">
        <f>[1]forecasted!B24</f>
        <v>29.54246751841103</v>
      </c>
      <c r="C24">
        <f>[1]forecasted!C24</f>
        <v>62.60620098071842</v>
      </c>
      <c r="D24">
        <v>0</v>
      </c>
      <c r="F24">
        <v>17.372877739787121</v>
      </c>
      <c r="G24">
        <v>57.72145495042647</v>
      </c>
      <c r="I24" s="2" t="s">
        <v>58</v>
      </c>
      <c r="J24">
        <f t="shared" si="0"/>
        <v>50.719000000000001</v>
      </c>
      <c r="K24" s="2" t="s">
        <v>58</v>
      </c>
      <c r="L24">
        <f t="shared" si="1"/>
        <v>77.378581000000011</v>
      </c>
      <c r="N24" s="4">
        <f t="shared" si="2"/>
        <v>65.746805457940567</v>
      </c>
      <c r="O24" s="4">
        <f t="shared" si="3"/>
        <v>25.403833716689039</v>
      </c>
      <c r="R24" s="2" t="s">
        <v>58</v>
      </c>
      <c r="S24">
        <v>50.719000000000001</v>
      </c>
      <c r="T24" s="2" t="s">
        <v>58</v>
      </c>
      <c r="U24">
        <v>77.378581000000011</v>
      </c>
    </row>
    <row r="25" spans="1:21" x14ac:dyDescent="0.25">
      <c r="A25" t="s">
        <v>27</v>
      </c>
      <c r="B25">
        <f>[1]forecasted!B25</f>
        <v>28.279568660913782</v>
      </c>
      <c r="C25">
        <f>[1]forecasted!C25</f>
        <v>36.857282543036852</v>
      </c>
      <c r="D25">
        <v>0</v>
      </c>
      <c r="F25">
        <v>13.77089862299683</v>
      </c>
      <c r="G25">
        <v>70.589155387976277</v>
      </c>
      <c r="I25" s="2" t="s">
        <v>59</v>
      </c>
      <c r="J25">
        <f t="shared" si="0"/>
        <v>93.135524000000004</v>
      </c>
      <c r="K25" s="2" t="s">
        <v>59</v>
      </c>
      <c r="L25">
        <f t="shared" si="1"/>
        <v>156.02041299999999</v>
      </c>
      <c r="N25" s="4">
        <f t="shared" si="2"/>
        <v>85.214128796873652</v>
      </c>
      <c r="O25" s="4">
        <f t="shared" si="3"/>
        <v>54.756461650965974</v>
      </c>
      <c r="R25" s="2" t="s">
        <v>59</v>
      </c>
      <c r="S25">
        <v>93.135524000000004</v>
      </c>
      <c r="T25" s="2" t="s">
        <v>59</v>
      </c>
      <c r="U25">
        <v>156.02041299999999</v>
      </c>
    </row>
    <row r="26" spans="1:21" x14ac:dyDescent="0.25">
      <c r="A26" t="s">
        <v>28</v>
      </c>
      <c r="B26">
        <f>[1]forecasted!B26</f>
        <v>31.387522348216979</v>
      </c>
      <c r="C26">
        <f>[1]forecasted!C26</f>
        <v>10.842053997984349</v>
      </c>
      <c r="D26">
        <v>0</v>
      </c>
      <c r="F26">
        <v>24.398976023006231</v>
      </c>
      <c r="G26">
        <v>13.824060469646479</v>
      </c>
      <c r="I26" s="2" t="s">
        <v>60</v>
      </c>
      <c r="J26">
        <f t="shared" si="0"/>
        <v>47.004317999999998</v>
      </c>
      <c r="K26" s="2" t="s">
        <v>60</v>
      </c>
      <c r="L26">
        <f t="shared" si="1"/>
        <v>24.504157000000006</v>
      </c>
      <c r="N26" s="4">
        <f t="shared" si="2"/>
        <v>48.092053961922751</v>
      </c>
      <c r="O26" s="4">
        <f t="shared" si="3"/>
        <v>43.58483554587707</v>
      </c>
      <c r="R26" s="2" t="s">
        <v>60</v>
      </c>
      <c r="S26">
        <v>47.004317999999998</v>
      </c>
      <c r="T26" s="2" t="s">
        <v>60</v>
      </c>
      <c r="U26">
        <v>24.504157000000006</v>
      </c>
    </row>
    <row r="27" spans="1:21" x14ac:dyDescent="0.25">
      <c r="A27" t="s">
        <v>29</v>
      </c>
      <c r="B27">
        <f>[1]forecasted!B27</f>
        <v>3.003282258351041</v>
      </c>
      <c r="C27">
        <f>[1]forecasted!C27</f>
        <v>14.643619374189271</v>
      </c>
      <c r="D27">
        <v>0</v>
      </c>
      <c r="F27">
        <v>3.046023559032673</v>
      </c>
      <c r="G27">
        <v>15.63634391262168</v>
      </c>
      <c r="I27" s="2"/>
      <c r="J27">
        <f t="shared" si="0"/>
        <v>0</v>
      </c>
      <c r="L27">
        <f t="shared" si="1"/>
        <v>0</v>
      </c>
      <c r="N27" s="4"/>
      <c r="O27" s="4"/>
      <c r="R27" s="2"/>
    </row>
    <row r="28" spans="1:21" x14ac:dyDescent="0.25">
      <c r="A28" t="s">
        <v>30</v>
      </c>
      <c r="B28">
        <f>[1]forecasted!B28</f>
        <v>1.095852356907379</v>
      </c>
      <c r="C28">
        <f>[1]forecasted!C28</f>
        <v>0.14311202180841789</v>
      </c>
      <c r="D28">
        <v>0</v>
      </c>
      <c r="F28">
        <v>1.091806592271751</v>
      </c>
      <c r="G28">
        <v>0.69075829634912833</v>
      </c>
      <c r="I28" s="2" t="s">
        <v>30</v>
      </c>
      <c r="J28">
        <f t="shared" si="0"/>
        <v>0.73739999999999994</v>
      </c>
      <c r="K28" s="2" t="s">
        <v>30</v>
      </c>
      <c r="L28">
        <f t="shared" si="1"/>
        <v>0.839113</v>
      </c>
      <c r="N28" s="4">
        <f>(J28-F28)/J28*100</f>
        <v>-48.061647989117319</v>
      </c>
      <c r="O28" s="4">
        <f t="shared" si="3"/>
        <v>17.679943422503484</v>
      </c>
      <c r="R28" s="2" t="s">
        <v>30</v>
      </c>
      <c r="S28">
        <v>0.73739999999999994</v>
      </c>
      <c r="T28" s="2" t="s">
        <v>30</v>
      </c>
      <c r="U28">
        <v>0.839113</v>
      </c>
    </row>
    <row r="29" spans="1:21" x14ac:dyDescent="0.25">
      <c r="A29" t="s">
        <v>31</v>
      </c>
      <c r="B29">
        <f>[1]forecasted!B29</f>
        <v>0.21249118501542291</v>
      </c>
      <c r="C29">
        <f>[1]forecasted!C29</f>
        <v>0.979854436816334</v>
      </c>
      <c r="D29">
        <v>0</v>
      </c>
      <c r="F29">
        <v>0.18958921826307809</v>
      </c>
      <c r="G29">
        <v>1.824613538678878</v>
      </c>
      <c r="I29" s="2" t="s">
        <v>61</v>
      </c>
      <c r="J29">
        <f t="shared" si="0"/>
        <v>1.545715</v>
      </c>
      <c r="K29" s="2" t="s">
        <v>61</v>
      </c>
      <c r="L29">
        <f t="shared" si="1"/>
        <v>3.2364849999999996</v>
      </c>
      <c r="N29" s="4">
        <f t="shared" si="2"/>
        <v>87.73452944022165</v>
      </c>
      <c r="O29" s="4">
        <f t="shared" si="3"/>
        <v>43.623605897173064</v>
      </c>
      <c r="R29" s="2" t="s">
        <v>61</v>
      </c>
      <c r="S29">
        <v>1.545715</v>
      </c>
      <c r="T29" s="2" t="s">
        <v>61</v>
      </c>
      <c r="U29">
        <v>3.2364849999999996</v>
      </c>
    </row>
    <row r="30" spans="1:21" x14ac:dyDescent="0.25">
      <c r="A30" t="s">
        <v>32</v>
      </c>
      <c r="B30">
        <f>[1]forecasted!B30</f>
        <v>0.57810649581840112</v>
      </c>
      <c r="C30">
        <f>[1]forecasted!C30</f>
        <v>1.541251789277329</v>
      </c>
      <c r="D30">
        <v>0</v>
      </c>
      <c r="F30">
        <v>0.2777046484666415</v>
      </c>
      <c r="G30">
        <v>2.6396655648909122</v>
      </c>
      <c r="I30" s="2" t="s">
        <v>62</v>
      </c>
      <c r="J30">
        <f t="shared" si="0"/>
        <v>1.3160560000000001</v>
      </c>
      <c r="K30" s="2" t="s">
        <v>62</v>
      </c>
      <c r="L30">
        <f t="shared" si="1"/>
        <v>3.8276659999999998</v>
      </c>
      <c r="N30" s="4">
        <f t="shared" si="2"/>
        <v>78.898720991611199</v>
      </c>
      <c r="O30" s="4">
        <f t="shared" si="3"/>
        <v>31.037202177752388</v>
      </c>
      <c r="R30" s="2" t="s">
        <v>62</v>
      </c>
      <c r="S30">
        <v>1.3160560000000001</v>
      </c>
      <c r="T30" s="2" t="s">
        <v>62</v>
      </c>
      <c r="U30">
        <v>3.8276659999999998</v>
      </c>
    </row>
    <row r="31" spans="1:21" x14ac:dyDescent="0.25">
      <c r="A31" t="s">
        <v>33</v>
      </c>
      <c r="B31">
        <f>[1]forecasted!B31</f>
        <v>1.2009997651453901</v>
      </c>
      <c r="C31">
        <f>[1]forecasted!C31</f>
        <v>6.3487357777759579</v>
      </c>
      <c r="D31">
        <v>0</v>
      </c>
      <c r="F31">
        <v>0.839399284757258</v>
      </c>
      <c r="G31">
        <v>8.7364004155834412</v>
      </c>
      <c r="I31" s="2" t="s">
        <v>63</v>
      </c>
      <c r="J31">
        <f t="shared" si="0"/>
        <v>8.7352800000000013</v>
      </c>
      <c r="K31" s="2" t="s">
        <v>63</v>
      </c>
      <c r="L31">
        <f t="shared" si="1"/>
        <v>19.152341999999997</v>
      </c>
      <c r="N31" s="4">
        <f t="shared" si="2"/>
        <v>90.390699728488869</v>
      </c>
      <c r="O31" s="4">
        <f t="shared" si="3"/>
        <v>54.384688746768198</v>
      </c>
      <c r="R31" s="2" t="s">
        <v>63</v>
      </c>
      <c r="S31">
        <v>8.7352800000000013</v>
      </c>
      <c r="T31" s="2" t="s">
        <v>63</v>
      </c>
      <c r="U31">
        <v>19.152341999999997</v>
      </c>
    </row>
    <row r="32" spans="1:21" x14ac:dyDescent="0.25">
      <c r="A32" t="s">
        <v>34</v>
      </c>
      <c r="B32">
        <f>[1]forecasted!B32</f>
        <v>2.6838992977276841</v>
      </c>
      <c r="C32">
        <f>[1]forecasted!C32</f>
        <v>1.9043408728885349</v>
      </c>
      <c r="D32">
        <v>0</v>
      </c>
      <c r="F32">
        <v>2.3206037376059401</v>
      </c>
      <c r="G32">
        <v>3.402021988652673</v>
      </c>
      <c r="I32" s="2" t="s">
        <v>64</v>
      </c>
      <c r="J32">
        <f t="shared" si="0"/>
        <v>4.367</v>
      </c>
      <c r="K32" s="2" t="s">
        <v>64</v>
      </c>
      <c r="L32">
        <f t="shared" si="1"/>
        <v>5.675484</v>
      </c>
      <c r="N32" s="4">
        <f t="shared" si="2"/>
        <v>46.860459409069385</v>
      </c>
      <c r="O32" s="4">
        <f t="shared" si="3"/>
        <v>40.057588240004321</v>
      </c>
      <c r="R32" s="2" t="s">
        <v>64</v>
      </c>
      <c r="S32">
        <v>4.367</v>
      </c>
      <c r="T32" s="2" t="s">
        <v>64</v>
      </c>
      <c r="U32">
        <v>5.675484</v>
      </c>
    </row>
    <row r="33" spans="1:21" x14ac:dyDescent="0.25">
      <c r="A33" t="s">
        <v>74</v>
      </c>
      <c r="D33">
        <v>0</v>
      </c>
      <c r="F33">
        <v>0</v>
      </c>
      <c r="G33">
        <v>0</v>
      </c>
      <c r="I33" s="2" t="s">
        <v>65</v>
      </c>
      <c r="J33">
        <f t="shared" si="0"/>
        <v>2.36</v>
      </c>
      <c r="K33" s="2" t="s">
        <v>65</v>
      </c>
      <c r="L33">
        <f t="shared" si="1"/>
        <v>3.3406710000000004</v>
      </c>
      <c r="N33" s="4"/>
      <c r="O33" s="4"/>
      <c r="R33" s="2" t="s">
        <v>65</v>
      </c>
      <c r="S33">
        <v>2.36</v>
      </c>
      <c r="T33" s="2" t="s">
        <v>65</v>
      </c>
      <c r="U33">
        <v>3.3406710000000004</v>
      </c>
    </row>
    <row r="34" spans="1:21" x14ac:dyDescent="0.25">
      <c r="A34" t="s">
        <v>75</v>
      </c>
      <c r="D34">
        <v>0</v>
      </c>
      <c r="F34">
        <v>0</v>
      </c>
      <c r="G34">
        <v>0</v>
      </c>
      <c r="I34" s="2" t="s">
        <v>66</v>
      </c>
      <c r="J34">
        <f t="shared" si="0"/>
        <v>1.8419670000000001</v>
      </c>
      <c r="K34" s="2" t="s">
        <v>66</v>
      </c>
      <c r="L34">
        <f t="shared" si="1"/>
        <v>8.6005190000000002</v>
      </c>
      <c r="N34" s="4"/>
      <c r="O34" s="4"/>
      <c r="R34" s="2" t="s">
        <v>66</v>
      </c>
      <c r="S34">
        <v>1.8419670000000001</v>
      </c>
      <c r="T34" s="2" t="s">
        <v>66</v>
      </c>
      <c r="U34">
        <v>8.6005190000000002</v>
      </c>
    </row>
    <row r="35" spans="1:21" ht="15.75" thickBot="1" x14ac:dyDescent="0.3">
      <c r="A35" t="s">
        <v>76</v>
      </c>
      <c r="B35">
        <f>[1]forecasted!B33</f>
        <v>12.618754773016651</v>
      </c>
      <c r="C35">
        <f>[1]forecasted!C33</f>
        <v>0.87840702782493818</v>
      </c>
      <c r="D35">
        <v>0</v>
      </c>
      <c r="F35">
        <v>12.628515464683311</v>
      </c>
      <c r="G35">
        <v>0.92358158615826491</v>
      </c>
      <c r="I35" s="5" t="s">
        <v>67</v>
      </c>
      <c r="J35">
        <f t="shared" si="0"/>
        <v>15.524799000000002</v>
      </c>
      <c r="K35" s="5" t="s">
        <v>67</v>
      </c>
      <c r="L35">
        <f t="shared" si="1"/>
        <v>0.77343399999999929</v>
      </c>
      <c r="N35" s="4">
        <f t="shared" si="2"/>
        <v>18.655852068143947</v>
      </c>
      <c r="O35" s="4">
        <f t="shared" si="3"/>
        <v>-19.413109089885598</v>
      </c>
      <c r="R35" s="5" t="s">
        <v>67</v>
      </c>
      <c r="S35">
        <v>15.524799000000002</v>
      </c>
      <c r="T35" s="5" t="s">
        <v>67</v>
      </c>
      <c r="U35">
        <v>0.77343399999999929</v>
      </c>
    </row>
    <row r="36" spans="1:21" x14ac:dyDescent="0.25">
      <c r="A36" s="6" t="s">
        <v>81</v>
      </c>
      <c r="B36">
        <v>3.193355151974954E-2</v>
      </c>
      <c r="C36">
        <v>0.22601112957677341</v>
      </c>
      <c r="D36" s="7"/>
      <c r="E36" s="7"/>
      <c r="F36" s="7">
        <f>B36</f>
        <v>3.193355151974954E-2</v>
      </c>
      <c r="G36" s="7">
        <f>C36</f>
        <v>0.22601112957677341</v>
      </c>
      <c r="H36" s="7"/>
      <c r="I36" s="7" t="s">
        <v>81</v>
      </c>
      <c r="J36" s="7">
        <f>S36</f>
        <v>0.70916666666666661</v>
      </c>
      <c r="K36" s="7" t="s">
        <v>81</v>
      </c>
      <c r="L36" s="7">
        <f>U36</f>
        <v>1.5427777777777778</v>
      </c>
      <c r="M36" s="7"/>
      <c r="N36" s="8">
        <f t="shared" ref="N36:N45" si="4">(J36-F36)/J36*100</f>
        <v>95.497031513078795</v>
      </c>
      <c r="O36" s="8">
        <f t="shared" ref="O36:O45" si="5">(L36-G36)/L36*100</f>
        <v>85.350376908959589</v>
      </c>
      <c r="P36" s="7"/>
      <c r="Q36" s="7"/>
      <c r="R36" s="7" t="s">
        <v>81</v>
      </c>
      <c r="S36" s="7">
        <v>0.70916666666666661</v>
      </c>
      <c r="T36" s="7" t="s">
        <v>81</v>
      </c>
      <c r="U36" s="9">
        <v>1.5427777777777778</v>
      </c>
    </row>
    <row r="37" spans="1:21" x14ac:dyDescent="0.25">
      <c r="A37" s="10" t="s">
        <v>77</v>
      </c>
      <c r="B37">
        <v>32.380841468860858</v>
      </c>
      <c r="C37">
        <v>108.83021082631539</v>
      </c>
      <c r="F37">
        <f t="shared" ref="F37:F45" si="6">B37</f>
        <v>32.380841468860858</v>
      </c>
      <c r="G37">
        <f t="shared" ref="G37:G45" si="7">C37</f>
        <v>108.83021082631539</v>
      </c>
      <c r="I37" t="s">
        <v>77</v>
      </c>
      <c r="J37">
        <f t="shared" ref="J37:J45" si="8">S37</f>
        <v>93.543333333333337</v>
      </c>
      <c r="K37" t="s">
        <v>77</v>
      </c>
      <c r="L37">
        <f t="shared" ref="L37:L45" si="9">U37</f>
        <v>586.35916666666662</v>
      </c>
      <c r="N37" s="4">
        <f t="shared" si="4"/>
        <v>65.384126997618736</v>
      </c>
      <c r="O37" s="4">
        <f t="shared" si="5"/>
        <v>81.439667525794263</v>
      </c>
      <c r="R37" t="s">
        <v>77</v>
      </c>
      <c r="S37">
        <v>93.543333333333337</v>
      </c>
      <c r="T37" t="s">
        <v>77</v>
      </c>
      <c r="U37" s="11">
        <v>586.35916666666662</v>
      </c>
    </row>
    <row r="38" spans="1:21" x14ac:dyDescent="0.25">
      <c r="A38" s="10" t="s">
        <v>82</v>
      </c>
      <c r="B38">
        <v>0.27876090394145042</v>
      </c>
      <c r="C38">
        <v>1.972942682015338</v>
      </c>
      <c r="F38">
        <f t="shared" si="6"/>
        <v>0.27876090394145042</v>
      </c>
      <c r="G38">
        <f t="shared" si="7"/>
        <v>1.972942682015338</v>
      </c>
      <c r="I38" t="s">
        <v>82</v>
      </c>
      <c r="J38">
        <f t="shared" si="8"/>
        <v>3.3833333333333333</v>
      </c>
      <c r="K38" t="s">
        <v>82</v>
      </c>
      <c r="L38">
        <f t="shared" si="9"/>
        <v>17.027222222222221</v>
      </c>
      <c r="N38" s="4">
        <f t="shared" si="4"/>
        <v>91.760761459858614</v>
      </c>
      <c r="O38" s="4">
        <f t="shared" si="5"/>
        <v>88.413009143438259</v>
      </c>
      <c r="R38" t="s">
        <v>82</v>
      </c>
      <c r="S38">
        <v>3.3833333333333333</v>
      </c>
      <c r="T38" t="s">
        <v>82</v>
      </c>
      <c r="U38" s="11">
        <v>17.027222222222221</v>
      </c>
    </row>
    <row r="39" spans="1:21" x14ac:dyDescent="0.25">
      <c r="A39" s="10" t="s">
        <v>83</v>
      </c>
      <c r="B39">
        <v>0.37249673478103901</v>
      </c>
      <c r="C39">
        <v>2.3560048227539099</v>
      </c>
      <c r="F39">
        <f t="shared" si="6"/>
        <v>0.37249673478103901</v>
      </c>
      <c r="G39">
        <f t="shared" si="7"/>
        <v>2.3560048227539099</v>
      </c>
      <c r="I39" t="s">
        <v>83</v>
      </c>
      <c r="J39">
        <f t="shared" si="8"/>
        <v>1.74532</v>
      </c>
      <c r="K39" t="s">
        <v>83</v>
      </c>
      <c r="L39">
        <f t="shared" si="9"/>
        <v>5.7419577000000004</v>
      </c>
      <c r="N39" s="4">
        <f t="shared" ref="N39" si="10">(J39-F39)/J39*100</f>
        <v>78.657396077450599</v>
      </c>
      <c r="O39" s="4">
        <f t="shared" ref="O39" si="11">(L39-G39)/L39*100</f>
        <v>58.968614088642454</v>
      </c>
      <c r="R39" t="s">
        <v>83</v>
      </c>
      <c r="S39">
        <v>1.74532</v>
      </c>
      <c r="T39" t="s">
        <v>83</v>
      </c>
      <c r="U39" s="11">
        <v>5.7419577000000004</v>
      </c>
    </row>
    <row r="40" spans="1:21" x14ac:dyDescent="0.25">
      <c r="A40" s="10" t="s">
        <v>84</v>
      </c>
      <c r="B40">
        <v>20.56282683409421</v>
      </c>
      <c r="C40">
        <v>38.111881809225757</v>
      </c>
      <c r="F40">
        <f t="shared" si="6"/>
        <v>20.56282683409421</v>
      </c>
      <c r="G40">
        <f t="shared" si="7"/>
        <v>38.111881809225757</v>
      </c>
      <c r="I40" t="s">
        <v>84</v>
      </c>
      <c r="J40">
        <f t="shared" si="8"/>
        <v>79.436111111111117</v>
      </c>
      <c r="K40" t="s">
        <v>84</v>
      </c>
      <c r="L40">
        <f t="shared" si="9"/>
        <v>157.2525</v>
      </c>
      <c r="N40" s="4">
        <f t="shared" si="4"/>
        <v>74.114006153533879</v>
      </c>
      <c r="O40" s="4">
        <f t="shared" si="5"/>
        <v>75.763894495015492</v>
      </c>
      <c r="R40" t="s">
        <v>84</v>
      </c>
      <c r="S40">
        <v>79.436111111111117</v>
      </c>
      <c r="T40" t="s">
        <v>84</v>
      </c>
      <c r="U40" s="11">
        <v>157.2525</v>
      </c>
    </row>
    <row r="41" spans="1:21" x14ac:dyDescent="0.25">
      <c r="A41" s="10" t="s">
        <v>85</v>
      </c>
      <c r="B41">
        <v>0.11033348351695101</v>
      </c>
      <c r="C41">
        <v>0.2920322522840646</v>
      </c>
      <c r="F41">
        <f t="shared" si="6"/>
        <v>0.11033348351695101</v>
      </c>
      <c r="G41">
        <f t="shared" si="7"/>
        <v>0.2920322522840646</v>
      </c>
      <c r="I41" t="s">
        <v>85</v>
      </c>
      <c r="J41">
        <f t="shared" si="8"/>
        <v>7.5477777777777781</v>
      </c>
      <c r="K41" t="s">
        <v>85</v>
      </c>
      <c r="L41">
        <f t="shared" si="9"/>
        <v>36.965833333333336</v>
      </c>
      <c r="N41" s="4">
        <f t="shared" si="4"/>
        <v>98.538199099584048</v>
      </c>
      <c r="O41" s="4">
        <f t="shared" si="5"/>
        <v>99.209994132552865</v>
      </c>
      <c r="R41" t="s">
        <v>85</v>
      </c>
      <c r="S41">
        <v>7.5477777777777781</v>
      </c>
      <c r="T41" t="s">
        <v>85</v>
      </c>
      <c r="U41" s="11">
        <v>36.965833333333336</v>
      </c>
    </row>
    <row r="42" spans="1:21" x14ac:dyDescent="0.25">
      <c r="A42" s="10" t="s">
        <v>86</v>
      </c>
      <c r="B42">
        <v>6.4572617765831586</v>
      </c>
      <c r="C42">
        <v>30.337640171513879</v>
      </c>
      <c r="F42">
        <f t="shared" si="6"/>
        <v>6.4572617765831586</v>
      </c>
      <c r="G42">
        <f t="shared" si="7"/>
        <v>30.337640171513879</v>
      </c>
      <c r="I42" t="s">
        <v>86</v>
      </c>
      <c r="J42">
        <f t="shared" si="8"/>
        <v>28.193888888888889</v>
      </c>
      <c r="K42" t="s">
        <v>86</v>
      </c>
      <c r="L42">
        <f t="shared" si="9"/>
        <v>59.12027777777778</v>
      </c>
      <c r="N42" s="4">
        <f t="shared" si="4"/>
        <v>77.096945362766391</v>
      </c>
      <c r="O42" s="4">
        <f t="shared" si="5"/>
        <v>48.684882223409922</v>
      </c>
      <c r="R42" t="s">
        <v>86</v>
      </c>
      <c r="S42">
        <v>28.193888888888889</v>
      </c>
      <c r="T42" t="s">
        <v>86</v>
      </c>
      <c r="U42" s="11">
        <v>59.12027777777778</v>
      </c>
    </row>
    <row r="43" spans="1:21" x14ac:dyDescent="0.25">
      <c r="A43" s="10" t="s">
        <v>87</v>
      </c>
      <c r="B43">
        <v>0.63452301905772801</v>
      </c>
      <c r="C43">
        <v>1.5225937226590489</v>
      </c>
      <c r="F43">
        <f t="shared" si="6"/>
        <v>0.63452301905772801</v>
      </c>
      <c r="G43">
        <f t="shared" si="7"/>
        <v>1.5225937226590489</v>
      </c>
      <c r="I43" t="s">
        <v>87</v>
      </c>
      <c r="J43">
        <f t="shared" si="8"/>
        <v>19.870833333333334</v>
      </c>
      <c r="K43" t="s">
        <v>87</v>
      </c>
      <c r="L43">
        <f t="shared" si="9"/>
        <v>61.700555555555553</v>
      </c>
      <c r="N43" s="4">
        <f t="shared" si="4"/>
        <v>96.806761908705084</v>
      </c>
      <c r="O43" s="4">
        <f t="shared" si="5"/>
        <v>97.532285229931048</v>
      </c>
      <c r="R43" t="s">
        <v>87</v>
      </c>
      <c r="S43">
        <v>19.870833333333334</v>
      </c>
      <c r="T43" t="s">
        <v>87</v>
      </c>
      <c r="U43" s="11">
        <v>61.700555555555553</v>
      </c>
    </row>
    <row r="44" spans="1:21" x14ac:dyDescent="0.25">
      <c r="A44" s="10" t="s">
        <v>88</v>
      </c>
      <c r="B44">
        <v>14.50775354529083</v>
      </c>
      <c r="C44">
        <v>62.102690586897737</v>
      </c>
      <c r="F44">
        <f t="shared" si="6"/>
        <v>14.50775354529083</v>
      </c>
      <c r="G44">
        <f t="shared" si="7"/>
        <v>62.102690586897737</v>
      </c>
      <c r="I44" t="s">
        <v>88</v>
      </c>
      <c r="J44">
        <f t="shared" si="8"/>
        <v>86.103888888888889</v>
      </c>
      <c r="K44" t="s">
        <v>88</v>
      </c>
      <c r="L44">
        <f t="shared" si="9"/>
        <v>304.7161111111111</v>
      </c>
      <c r="N44" s="4">
        <f t="shared" si="4"/>
        <v>83.150873052886055</v>
      </c>
      <c r="O44" s="4">
        <f t="shared" si="5"/>
        <v>79.619492267590431</v>
      </c>
      <c r="R44" t="s">
        <v>88</v>
      </c>
      <c r="S44">
        <v>86.103888888888889</v>
      </c>
      <c r="T44" t="s">
        <v>88</v>
      </c>
      <c r="U44" s="11">
        <v>304.7161111111111</v>
      </c>
    </row>
    <row r="45" spans="1:21" ht="15.75" thickBot="1" x14ac:dyDescent="0.3">
      <c r="A45" s="12" t="s">
        <v>89</v>
      </c>
      <c r="B45">
        <v>12.65088372224953</v>
      </c>
      <c r="C45">
        <v>54.366187446946263</v>
      </c>
      <c r="D45" s="13"/>
      <c r="E45" s="13"/>
      <c r="F45" s="13">
        <f t="shared" si="6"/>
        <v>12.65088372224953</v>
      </c>
      <c r="G45" s="13">
        <f t="shared" si="7"/>
        <v>54.366187446946263</v>
      </c>
      <c r="H45" s="13"/>
      <c r="I45" s="13" t="s">
        <v>89</v>
      </c>
      <c r="J45" s="13">
        <f t="shared" si="8"/>
        <v>113.595</v>
      </c>
      <c r="K45" s="13" t="s">
        <v>89</v>
      </c>
      <c r="L45" s="13">
        <f t="shared" si="9"/>
        <v>270.10138888888889</v>
      </c>
      <c r="M45" s="13"/>
      <c r="N45" s="14">
        <f t="shared" si="4"/>
        <v>88.863168517760883</v>
      </c>
      <c r="O45" s="14">
        <f t="shared" si="5"/>
        <v>79.8719333985688</v>
      </c>
      <c r="P45" s="13"/>
      <c r="Q45" s="13"/>
      <c r="R45" s="13" t="s">
        <v>89</v>
      </c>
      <c r="S45" s="13">
        <v>113.595</v>
      </c>
      <c r="T45" s="13" t="s">
        <v>89</v>
      </c>
      <c r="U45" s="15">
        <v>270.10138888888889</v>
      </c>
    </row>
    <row r="46" spans="1:21" x14ac:dyDescent="0.25">
      <c r="A46" t="s">
        <v>123</v>
      </c>
      <c r="I46" t="s">
        <v>123</v>
      </c>
      <c r="K46" t="s">
        <v>123</v>
      </c>
      <c r="N46">
        <v>0</v>
      </c>
      <c r="O46">
        <v>0</v>
      </c>
    </row>
    <row r="47" spans="1:21" x14ac:dyDescent="0.25">
      <c r="A47" t="s">
        <v>90</v>
      </c>
      <c r="I47" t="s">
        <v>90</v>
      </c>
      <c r="K47" t="s">
        <v>90</v>
      </c>
      <c r="N47">
        <v>0</v>
      </c>
      <c r="O47">
        <v>0</v>
      </c>
    </row>
    <row r="48" spans="1:21" x14ac:dyDescent="0.25">
      <c r="A48" t="s">
        <v>124</v>
      </c>
      <c r="I48" t="s">
        <v>124</v>
      </c>
      <c r="K48" t="s">
        <v>124</v>
      </c>
      <c r="N48">
        <v>0</v>
      </c>
      <c r="O48">
        <v>0</v>
      </c>
    </row>
    <row r="49" spans="1:15" x14ac:dyDescent="0.25">
      <c r="A49" t="s">
        <v>91</v>
      </c>
      <c r="I49" t="s">
        <v>91</v>
      </c>
      <c r="K49" t="s">
        <v>91</v>
      </c>
      <c r="N49">
        <v>0</v>
      </c>
      <c r="O49">
        <v>0</v>
      </c>
    </row>
    <row r="50" spans="1:15" x14ac:dyDescent="0.25">
      <c r="A50" t="s">
        <v>125</v>
      </c>
      <c r="I50" t="s">
        <v>125</v>
      </c>
      <c r="K50" t="s">
        <v>125</v>
      </c>
      <c r="N50">
        <v>0</v>
      </c>
      <c r="O50">
        <v>0</v>
      </c>
    </row>
    <row r="51" spans="1:15" x14ac:dyDescent="0.25">
      <c r="A51" t="s">
        <v>126</v>
      </c>
      <c r="I51" t="s">
        <v>126</v>
      </c>
      <c r="K51" t="s">
        <v>126</v>
      </c>
      <c r="N51">
        <v>0</v>
      </c>
      <c r="O51">
        <v>0</v>
      </c>
    </row>
    <row r="52" spans="1:15" x14ac:dyDescent="0.25">
      <c r="A52" t="s">
        <v>92</v>
      </c>
      <c r="I52" t="s">
        <v>92</v>
      </c>
      <c r="K52" t="s">
        <v>92</v>
      </c>
      <c r="N52">
        <v>0</v>
      </c>
      <c r="O52">
        <v>0</v>
      </c>
    </row>
    <row r="53" spans="1:15" x14ac:dyDescent="0.25">
      <c r="A53" t="s">
        <v>127</v>
      </c>
      <c r="I53" t="s">
        <v>127</v>
      </c>
      <c r="K53" t="s">
        <v>127</v>
      </c>
      <c r="N53">
        <v>0</v>
      </c>
      <c r="O53">
        <v>0</v>
      </c>
    </row>
    <row r="54" spans="1:15" x14ac:dyDescent="0.25">
      <c r="A54" t="s">
        <v>128</v>
      </c>
      <c r="I54" t="s">
        <v>128</v>
      </c>
      <c r="K54" t="s">
        <v>128</v>
      </c>
      <c r="N54">
        <v>0</v>
      </c>
      <c r="O54">
        <v>0</v>
      </c>
    </row>
    <row r="55" spans="1:15" x14ac:dyDescent="0.25">
      <c r="A55" t="s">
        <v>93</v>
      </c>
      <c r="I55" t="s">
        <v>93</v>
      </c>
      <c r="K55" t="s">
        <v>93</v>
      </c>
      <c r="N55">
        <v>0</v>
      </c>
      <c r="O55">
        <v>0</v>
      </c>
    </row>
    <row r="56" spans="1:15" x14ac:dyDescent="0.25">
      <c r="A56" t="s">
        <v>94</v>
      </c>
      <c r="I56" t="s">
        <v>94</v>
      </c>
      <c r="K56" t="s">
        <v>94</v>
      </c>
      <c r="N56">
        <v>0</v>
      </c>
      <c r="O56">
        <v>0</v>
      </c>
    </row>
    <row r="57" spans="1:15" x14ac:dyDescent="0.25">
      <c r="A57" t="s">
        <v>95</v>
      </c>
      <c r="I57" t="s">
        <v>95</v>
      </c>
      <c r="K57" t="s">
        <v>95</v>
      </c>
      <c r="N57">
        <v>0</v>
      </c>
      <c r="O57">
        <v>0</v>
      </c>
    </row>
    <row r="58" spans="1:15" x14ac:dyDescent="0.25">
      <c r="A58" t="s">
        <v>96</v>
      </c>
      <c r="I58" t="s">
        <v>96</v>
      </c>
      <c r="K58" t="s">
        <v>96</v>
      </c>
      <c r="N58">
        <v>0</v>
      </c>
      <c r="O58">
        <v>0</v>
      </c>
    </row>
    <row r="59" spans="1:15" x14ac:dyDescent="0.25">
      <c r="A59" t="s">
        <v>97</v>
      </c>
      <c r="I59" t="s">
        <v>97</v>
      </c>
      <c r="K59" t="s">
        <v>97</v>
      </c>
      <c r="N59">
        <v>0</v>
      </c>
      <c r="O59">
        <v>0</v>
      </c>
    </row>
    <row r="60" spans="1:15" x14ac:dyDescent="0.25">
      <c r="A60" t="s">
        <v>129</v>
      </c>
      <c r="I60" t="s">
        <v>129</v>
      </c>
      <c r="K60" t="s">
        <v>129</v>
      </c>
      <c r="N60">
        <v>0</v>
      </c>
      <c r="O60">
        <v>0</v>
      </c>
    </row>
    <row r="61" spans="1:15" x14ac:dyDescent="0.25">
      <c r="A61" t="s">
        <v>98</v>
      </c>
      <c r="I61" t="s">
        <v>98</v>
      </c>
      <c r="K61" t="s">
        <v>98</v>
      </c>
      <c r="N61">
        <v>0</v>
      </c>
      <c r="O61">
        <v>0</v>
      </c>
    </row>
    <row r="62" spans="1:15" x14ac:dyDescent="0.25">
      <c r="A62" t="s">
        <v>99</v>
      </c>
      <c r="I62" t="s">
        <v>99</v>
      </c>
      <c r="K62" t="s">
        <v>99</v>
      </c>
      <c r="N62">
        <v>0</v>
      </c>
      <c r="O62">
        <v>0</v>
      </c>
    </row>
    <row r="63" spans="1:15" x14ac:dyDescent="0.25">
      <c r="A63" t="s">
        <v>100</v>
      </c>
      <c r="I63" t="s">
        <v>100</v>
      </c>
      <c r="K63" t="s">
        <v>100</v>
      </c>
      <c r="N63">
        <v>0</v>
      </c>
      <c r="O63">
        <v>0</v>
      </c>
    </row>
    <row r="64" spans="1:15" x14ac:dyDescent="0.25">
      <c r="A64" t="s">
        <v>101</v>
      </c>
      <c r="I64" t="s">
        <v>101</v>
      </c>
      <c r="K64" t="s">
        <v>101</v>
      </c>
      <c r="N64">
        <v>0</v>
      </c>
      <c r="O64">
        <v>0</v>
      </c>
    </row>
    <row r="65" spans="1:15" x14ac:dyDescent="0.25">
      <c r="A65" t="s">
        <v>102</v>
      </c>
      <c r="I65" t="s">
        <v>102</v>
      </c>
      <c r="K65" t="s">
        <v>102</v>
      </c>
      <c r="N65">
        <v>0</v>
      </c>
      <c r="O65">
        <v>0</v>
      </c>
    </row>
    <row r="66" spans="1:15" x14ac:dyDescent="0.25">
      <c r="A66" t="s">
        <v>103</v>
      </c>
      <c r="I66" t="s">
        <v>103</v>
      </c>
      <c r="K66" t="s">
        <v>103</v>
      </c>
      <c r="N66">
        <v>0</v>
      </c>
      <c r="O66">
        <v>0</v>
      </c>
    </row>
    <row r="67" spans="1:15" x14ac:dyDescent="0.25">
      <c r="A67" t="s">
        <v>104</v>
      </c>
      <c r="I67" t="s">
        <v>104</v>
      </c>
      <c r="K67" t="s">
        <v>104</v>
      </c>
      <c r="N67">
        <v>0</v>
      </c>
      <c r="O67">
        <v>0</v>
      </c>
    </row>
    <row r="68" spans="1:15" x14ac:dyDescent="0.25">
      <c r="A68" t="s">
        <v>105</v>
      </c>
      <c r="I68" t="s">
        <v>105</v>
      </c>
      <c r="K68" t="s">
        <v>105</v>
      </c>
      <c r="N68">
        <v>0</v>
      </c>
      <c r="O68">
        <v>0</v>
      </c>
    </row>
    <row r="69" spans="1:15" x14ac:dyDescent="0.25">
      <c r="A69" t="s">
        <v>106</v>
      </c>
      <c r="I69" t="s">
        <v>106</v>
      </c>
      <c r="K69" t="s">
        <v>106</v>
      </c>
      <c r="N69">
        <v>0</v>
      </c>
      <c r="O69">
        <v>0</v>
      </c>
    </row>
    <row r="70" spans="1:15" x14ac:dyDescent="0.25">
      <c r="A70" t="s">
        <v>107</v>
      </c>
      <c r="I70" t="s">
        <v>107</v>
      </c>
      <c r="K70" t="s">
        <v>107</v>
      </c>
      <c r="N70">
        <v>0</v>
      </c>
      <c r="O70">
        <v>0</v>
      </c>
    </row>
    <row r="71" spans="1:15" x14ac:dyDescent="0.25">
      <c r="A71" t="s">
        <v>108</v>
      </c>
      <c r="I71" t="s">
        <v>108</v>
      </c>
      <c r="K71" t="s">
        <v>108</v>
      </c>
      <c r="N71">
        <v>0</v>
      </c>
      <c r="O71">
        <v>0</v>
      </c>
    </row>
    <row r="72" spans="1:15" x14ac:dyDescent="0.25">
      <c r="A72" t="s">
        <v>109</v>
      </c>
      <c r="I72" t="s">
        <v>109</v>
      </c>
      <c r="K72" t="s">
        <v>109</v>
      </c>
      <c r="N72">
        <v>0</v>
      </c>
      <c r="O72">
        <v>0</v>
      </c>
    </row>
    <row r="73" spans="1:15" x14ac:dyDescent="0.25">
      <c r="A73" t="s">
        <v>110</v>
      </c>
      <c r="I73" t="s">
        <v>110</v>
      </c>
      <c r="K73" t="s">
        <v>110</v>
      </c>
      <c r="N73">
        <v>0</v>
      </c>
      <c r="O73">
        <v>0</v>
      </c>
    </row>
    <row r="74" spans="1:15" x14ac:dyDescent="0.25">
      <c r="A74" t="s">
        <v>130</v>
      </c>
      <c r="I74" t="s">
        <v>130</v>
      </c>
      <c r="K74" t="s">
        <v>130</v>
      </c>
      <c r="N74">
        <v>0</v>
      </c>
      <c r="O74">
        <v>0</v>
      </c>
    </row>
    <row r="75" spans="1:15" x14ac:dyDescent="0.25">
      <c r="A75" t="s">
        <v>111</v>
      </c>
      <c r="I75" t="s">
        <v>111</v>
      </c>
      <c r="K75" t="s">
        <v>111</v>
      </c>
      <c r="N75">
        <v>0</v>
      </c>
      <c r="O75">
        <v>0</v>
      </c>
    </row>
    <row r="76" spans="1:15" x14ac:dyDescent="0.25">
      <c r="A76" t="s">
        <v>112</v>
      </c>
      <c r="I76" t="s">
        <v>112</v>
      </c>
      <c r="K76" t="s">
        <v>112</v>
      </c>
      <c r="N76">
        <v>0</v>
      </c>
      <c r="O76">
        <v>0</v>
      </c>
    </row>
    <row r="77" spans="1:15" x14ac:dyDescent="0.25">
      <c r="A77" t="s">
        <v>113</v>
      </c>
      <c r="I77" t="s">
        <v>113</v>
      </c>
      <c r="K77" t="s">
        <v>113</v>
      </c>
      <c r="N77">
        <v>0</v>
      </c>
      <c r="O77">
        <v>0</v>
      </c>
    </row>
    <row r="78" spans="1:15" x14ac:dyDescent="0.25">
      <c r="A78" t="s">
        <v>114</v>
      </c>
      <c r="I78" t="s">
        <v>114</v>
      </c>
      <c r="K78" t="s">
        <v>114</v>
      </c>
      <c r="N78">
        <v>0</v>
      </c>
      <c r="O78">
        <v>0</v>
      </c>
    </row>
    <row r="79" spans="1:15" x14ac:dyDescent="0.25">
      <c r="A79" t="s">
        <v>115</v>
      </c>
      <c r="I79" t="s">
        <v>115</v>
      </c>
      <c r="K79" t="s">
        <v>115</v>
      </c>
      <c r="N79">
        <v>0</v>
      </c>
      <c r="O79">
        <v>0</v>
      </c>
    </row>
    <row r="80" spans="1:15" x14ac:dyDescent="0.25">
      <c r="A80" t="s">
        <v>116</v>
      </c>
      <c r="I80" t="s">
        <v>116</v>
      </c>
      <c r="K80" t="s">
        <v>116</v>
      </c>
      <c r="N80">
        <v>0</v>
      </c>
      <c r="O80">
        <v>0</v>
      </c>
    </row>
    <row r="81" spans="1:15" x14ac:dyDescent="0.25">
      <c r="A81" t="s">
        <v>117</v>
      </c>
      <c r="I81" t="s">
        <v>117</v>
      </c>
      <c r="K81" t="s">
        <v>117</v>
      </c>
      <c r="N81">
        <v>0</v>
      </c>
      <c r="O81">
        <v>0</v>
      </c>
    </row>
    <row r="82" spans="1:15" x14ac:dyDescent="0.25">
      <c r="A82" t="s">
        <v>118</v>
      </c>
      <c r="I82" t="s">
        <v>118</v>
      </c>
      <c r="K82" t="s">
        <v>118</v>
      </c>
      <c r="N82">
        <v>0</v>
      </c>
      <c r="O82">
        <v>0</v>
      </c>
    </row>
    <row r="83" spans="1:15" x14ac:dyDescent="0.25">
      <c r="A83" t="s">
        <v>119</v>
      </c>
      <c r="I83" t="s">
        <v>119</v>
      </c>
      <c r="K83" t="s">
        <v>119</v>
      </c>
      <c r="N83">
        <v>0</v>
      </c>
      <c r="O83">
        <v>0</v>
      </c>
    </row>
    <row r="84" spans="1:15" x14ac:dyDescent="0.25">
      <c r="A84" t="s">
        <v>120</v>
      </c>
      <c r="I84" t="s">
        <v>120</v>
      </c>
      <c r="K84" t="s">
        <v>120</v>
      </c>
      <c r="N84">
        <v>0</v>
      </c>
      <c r="O84">
        <v>0</v>
      </c>
    </row>
    <row r="85" spans="1:15" x14ac:dyDescent="0.25">
      <c r="A85" t="s">
        <v>121</v>
      </c>
      <c r="I85" t="s">
        <v>121</v>
      </c>
      <c r="K85" t="s">
        <v>121</v>
      </c>
      <c r="N85">
        <v>0</v>
      </c>
      <c r="O85">
        <v>0</v>
      </c>
    </row>
    <row r="86" spans="1:15" x14ac:dyDescent="0.25">
      <c r="A86" t="s">
        <v>122</v>
      </c>
      <c r="I86" t="s">
        <v>122</v>
      </c>
      <c r="K86" t="s">
        <v>122</v>
      </c>
      <c r="N86">
        <v>0</v>
      </c>
      <c r="O86">
        <v>0</v>
      </c>
    </row>
  </sheetData>
  <conditionalFormatting sqref="N2:O32 N35:O45">
    <cfRule type="cellIs" dxfId="3" priority="1" operator="between">
      <formula>0</formula>
      <formula>40</formula>
    </cfRule>
    <cfRule type="cellIs" dxfId="2" priority="4" operator="lessThan">
      <formula>0</formula>
    </cfRule>
  </conditionalFormatting>
  <conditionalFormatting sqref="N2:O45">
    <cfRule type="cellIs" dxfId="1" priority="2" operator="between">
      <formula>40</formula>
      <formula>50</formula>
    </cfRule>
    <cfRule type="cellIs" dxfId="0" priority="3" operator="greaterThan">
      <formula>75</formula>
    </cfRule>
  </conditionalFormatting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986EB-6FA9-441A-983A-E76306E4B11A}">
  <dimension ref="B2:C11"/>
  <sheetViews>
    <sheetView workbookViewId="0">
      <selection activeCell="M23" sqref="M23"/>
    </sheetView>
  </sheetViews>
  <sheetFormatPr baseColWidth="10" defaultRowHeight="15" x14ac:dyDescent="0.25"/>
  <sheetData>
    <row r="2" spans="2:3" x14ac:dyDescent="0.25">
      <c r="B2" t="s">
        <v>131</v>
      </c>
      <c r="C2">
        <v>33.799999999999997</v>
      </c>
    </row>
    <row r="3" spans="2:3" x14ac:dyDescent="0.25">
      <c r="B3" t="s">
        <v>132</v>
      </c>
      <c r="C3">
        <v>22.5</v>
      </c>
    </row>
    <row r="4" spans="2:3" x14ac:dyDescent="0.25">
      <c r="B4" t="s">
        <v>133</v>
      </c>
      <c r="C4">
        <v>13.2</v>
      </c>
    </row>
    <row r="5" spans="2:3" x14ac:dyDescent="0.25">
      <c r="B5" t="s">
        <v>134</v>
      </c>
      <c r="C5">
        <v>7.2</v>
      </c>
    </row>
    <row r="6" spans="2:3" x14ac:dyDescent="0.25">
      <c r="B6" t="s">
        <v>135</v>
      </c>
      <c r="C6">
        <v>4.7</v>
      </c>
    </row>
    <row r="7" spans="2:3" x14ac:dyDescent="0.25">
      <c r="B7" t="s">
        <v>136</v>
      </c>
      <c r="C7">
        <v>4.7</v>
      </c>
    </row>
    <row r="8" spans="2:3" x14ac:dyDescent="0.25">
      <c r="B8" t="s">
        <v>137</v>
      </c>
      <c r="C8">
        <v>6.7</v>
      </c>
    </row>
    <row r="9" spans="2:3" x14ac:dyDescent="0.25">
      <c r="B9" t="s">
        <v>138</v>
      </c>
      <c r="C9">
        <v>4.5999999999999996</v>
      </c>
    </row>
    <row r="10" spans="2:3" x14ac:dyDescent="0.25">
      <c r="B10" t="s">
        <v>139</v>
      </c>
      <c r="C10">
        <v>1.8</v>
      </c>
    </row>
    <row r="11" spans="2:3" x14ac:dyDescent="0.25">
      <c r="B11" t="s">
        <v>140</v>
      </c>
      <c r="C11">
        <v>1.2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E70B9-EB6A-41A8-ABE6-3500C1110FCA}">
  <dimension ref="A1:D4"/>
  <sheetViews>
    <sheetView workbookViewId="0">
      <selection activeCell="C5" sqref="C5"/>
    </sheetView>
  </sheetViews>
  <sheetFormatPr baseColWidth="10" defaultRowHeight="15" x14ac:dyDescent="0.25"/>
  <sheetData>
    <row r="1" spans="1:4" x14ac:dyDescent="0.25">
      <c r="A1" t="s">
        <v>78</v>
      </c>
      <c r="B1" t="s">
        <v>79</v>
      </c>
    </row>
    <row r="2" spans="1:4" x14ac:dyDescent="0.25">
      <c r="B2" t="s">
        <v>77</v>
      </c>
      <c r="C2" t="s">
        <v>35</v>
      </c>
      <c r="D2" t="s">
        <v>80</v>
      </c>
    </row>
    <row r="3" spans="1:4" x14ac:dyDescent="0.25">
      <c r="B3" t="s">
        <v>141</v>
      </c>
    </row>
    <row r="4" spans="1:4" x14ac:dyDescent="0.25">
      <c r="B4" t="s">
        <v>29</v>
      </c>
      <c r="C4" t="s">
        <v>142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overall</vt:lpstr>
      <vt:lpstr>overall_total_pop</vt:lpstr>
      <vt:lpstr>Tabelle1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Kerekes, Andelka</dc:creator>
  <cp:lastModifiedBy>Kerekes, Andelka</cp:lastModifiedBy>
  <dcterms:created xsi:type="dcterms:W3CDTF">2020-12-30T20:48:49Z</dcterms:created>
  <dcterms:modified xsi:type="dcterms:W3CDTF">2023-03-01T08:06:44Z</dcterms:modified>
</cp:coreProperties>
</file>