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4474611F-95C5-4946-B635-EE69137ACC60}" xr6:coauthVersionLast="47" xr6:coauthVersionMax="47" xr10:uidLastSave="{00000000-0000-0000-0000-000000000000}"/>
  <bookViews>
    <workbookView xWindow="29460" yWindow="2445" windowWidth="26760" windowHeight="13605" xr2:uid="{00000000-000D-0000-FFFF-FFFF00000000}"/>
  </bookViews>
  <sheets>
    <sheet name="overall" sheetId="9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F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" i="9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2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J27" i="9" l="1"/>
  <c r="J28" i="9"/>
  <c r="J29" i="9"/>
  <c r="J30" i="9"/>
  <c r="J31" i="9"/>
  <c r="J32" i="9"/>
  <c r="J33" i="9"/>
  <c r="J34" i="9"/>
  <c r="J35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" i="9"/>
  <c r="G33" i="9"/>
  <c r="O33" i="9" s="1"/>
  <c r="G34" i="9"/>
  <c r="O34" i="9" s="1"/>
  <c r="G35" i="9"/>
  <c r="O35" i="9" s="1"/>
  <c r="F33" i="9"/>
  <c r="N33" i="9" s="1"/>
  <c r="F34" i="9"/>
  <c r="N34" i="9" s="1"/>
  <c r="F35" i="9"/>
  <c r="N35" i="9" s="1"/>
  <c r="F3" i="9" l="1"/>
  <c r="N3" i="9" s="1"/>
  <c r="G3" i="9"/>
  <c r="O3" i="9" s="1"/>
  <c r="G4" i="9"/>
  <c r="O4" i="9" s="1"/>
  <c r="F6" i="9"/>
  <c r="N6" i="9" s="1"/>
  <c r="F7" i="9"/>
  <c r="N7" i="9" s="1"/>
  <c r="F8" i="9"/>
  <c r="N8" i="9" s="1"/>
  <c r="G9" i="9"/>
  <c r="O9" i="9" s="1"/>
  <c r="F10" i="9"/>
  <c r="N10" i="9" s="1"/>
  <c r="F11" i="9"/>
  <c r="N11" i="9" s="1"/>
  <c r="G11" i="9"/>
  <c r="O11" i="9" s="1"/>
  <c r="G12" i="9"/>
  <c r="O12" i="9" s="1"/>
  <c r="G13" i="9"/>
  <c r="O13" i="9" s="1"/>
  <c r="F14" i="9"/>
  <c r="N14" i="9" s="1"/>
  <c r="F16" i="9"/>
  <c r="N16" i="9" s="1"/>
  <c r="G17" i="9"/>
  <c r="O17" i="9" s="1"/>
  <c r="F18" i="9"/>
  <c r="N18" i="9" s="1"/>
  <c r="G18" i="9"/>
  <c r="O18" i="9" s="1"/>
  <c r="F19" i="9"/>
  <c r="N19" i="9" s="1"/>
  <c r="G20" i="9"/>
  <c r="O20" i="9" s="1"/>
  <c r="F22" i="9"/>
  <c r="N22" i="9" s="1"/>
  <c r="F24" i="9"/>
  <c r="N24" i="9" s="1"/>
  <c r="G25" i="9"/>
  <c r="O25" i="9" s="1"/>
  <c r="F26" i="9"/>
  <c r="N26" i="9" s="1"/>
  <c r="G26" i="9"/>
  <c r="O26" i="9" s="1"/>
  <c r="F27" i="9"/>
  <c r="G27" i="9"/>
  <c r="G28" i="9"/>
  <c r="O28" i="9" s="1"/>
  <c r="F30" i="9"/>
  <c r="N30" i="9" s="1"/>
  <c r="F32" i="9"/>
  <c r="N32" i="9" s="1"/>
  <c r="O2" i="9"/>
  <c r="N2" i="9"/>
  <c r="F31" i="9"/>
  <c r="N31" i="9" s="1"/>
  <c r="G30" i="9"/>
  <c r="O30" i="9" s="1"/>
  <c r="F29" i="9"/>
  <c r="N29" i="9" s="1"/>
  <c r="F28" i="9"/>
  <c r="N28" i="9" s="1"/>
  <c r="F25" i="9"/>
  <c r="N25" i="9" s="1"/>
  <c r="F23" i="9"/>
  <c r="N23" i="9" s="1"/>
  <c r="G22" i="9"/>
  <c r="O22" i="9" s="1"/>
  <c r="F21" i="9"/>
  <c r="N21" i="9" s="1"/>
  <c r="F20" i="9"/>
  <c r="N20" i="9" s="1"/>
  <c r="G19" i="9"/>
  <c r="O19" i="9" s="1"/>
  <c r="F17" i="9"/>
  <c r="N17" i="9" s="1"/>
  <c r="F15" i="9"/>
  <c r="N15" i="9" s="1"/>
  <c r="G14" i="9"/>
  <c r="O14" i="9" s="1"/>
  <c r="F13" i="9"/>
  <c r="N13" i="9" s="1"/>
  <c r="F12" i="9"/>
  <c r="N12" i="9" s="1"/>
  <c r="F9" i="9"/>
  <c r="N9" i="9" s="1"/>
  <c r="G6" i="9"/>
  <c r="O6" i="9" s="1"/>
  <c r="F5" i="9"/>
  <c r="N5" i="9" s="1"/>
  <c r="F4" i="9"/>
  <c r="N4" i="9" s="1"/>
  <c r="G10" i="9" l="1"/>
  <c r="O10" i="9" s="1"/>
  <c r="G32" i="9"/>
  <c r="O32" i="9" s="1"/>
  <c r="G24" i="9"/>
  <c r="O24" i="9" s="1"/>
  <c r="G21" i="9"/>
  <c r="O21" i="9" s="1"/>
  <c r="G16" i="9"/>
  <c r="O16" i="9" s="1"/>
  <c r="G31" i="9"/>
  <c r="O31" i="9" s="1"/>
  <c r="G15" i="9"/>
  <c r="O15" i="9" s="1"/>
  <c r="G7" i="9"/>
  <c r="O7" i="9" s="1"/>
  <c r="G29" i="9"/>
  <c r="O29" i="9" s="1"/>
  <c r="G8" i="9"/>
  <c r="O8" i="9" s="1"/>
  <c r="G5" i="9"/>
  <c r="O5" i="9" s="1"/>
  <c r="G23" i="9"/>
  <c r="O23" i="9" s="1"/>
</calcChain>
</file>

<file path=xl/sharedStrings.xml><?xml version="1.0" encoding="utf-8"?>
<sst xmlns="http://schemas.openxmlformats.org/spreadsheetml/2006/main" count="182" uniqueCount="79">
  <si>
    <t>Country</t>
  </si>
  <si>
    <t>Demand electricity [TWh]</t>
  </si>
  <si>
    <t>Demand heat [TWh]</t>
  </si>
  <si>
    <t>Demand hydrogen [TWh]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</si>
  <si>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</si>
  <si>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</si>
  <si>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</si>
  <si>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</si>
  <si>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</si>
  <si>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</si>
  <si>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</si>
  <si>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</si>
  <si>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</si>
  <si>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</si>
  <si>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</si>
  <si>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</si>
  <si>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</si>
  <si>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</si>
  <si>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</si>
  <si>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</si>
  <si>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</si>
  <si>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</si>
  <si>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</si>
  <si>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</si>
  <si>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</si>
  <si>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</si>
  <si>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</si>
  <si>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</si>
  <si>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</si>
  <si>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</si>
  <si>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</si>
  <si>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</si>
  <si>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</si>
  <si>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</si>
  <si>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</si>
  <si>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electricity</t>
  </si>
  <si>
    <t>heat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</si>
  <si>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</si>
  <si>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</si>
  <si>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</si>
  <si>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</si>
  <si>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</si>
  <si>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</si>
  <si>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</si>
  <si>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</si>
  <si>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</si>
  <si>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</si>
  <si>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</si>
  <si>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</si>
  <si>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</si>
  <si>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</si>
  <si>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</si>
  <si>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</si>
  <si>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</si>
  <si>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</si>
  <si>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</si>
  <si>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</si>
  <si>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</si>
  <si>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</si>
  <si>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</si>
  <si>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</si>
  <si>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Nordmazedonien</t>
  </si>
  <si>
    <t>Albanien</t>
  </si>
  <si>
    <t>Serbien</t>
  </si>
  <si>
    <t>Bosnien und Herzegowina</t>
  </si>
  <si>
    <t>Estland</t>
  </si>
  <si>
    <t>Lettland</t>
  </si>
  <si>
    <t>Island</t>
  </si>
  <si>
    <t>Rest el</t>
  </si>
  <si>
    <t>Rest heat</t>
  </si>
  <si>
    <t>electricity value 2018</t>
  </si>
  <si>
    <t>heat value 2018</t>
  </si>
  <si>
    <t>orig electricity</t>
  </si>
  <si>
    <t>orig electricity value 2018</t>
  </si>
  <si>
    <t>orig heat</t>
  </si>
  <si>
    <t>orig heat value 2018</t>
  </si>
  <si>
    <t>Estonia</t>
  </si>
  <si>
    <t>Lithuania</t>
  </si>
  <si>
    <t>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</si>
</sst>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2" borderId="2" xfId="0" applyNumberFormat="1" applyFont="1" applyFill="1" applyBorder="1" applyAlignment="1"/>
    <xf numFmtId="2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endemo/results_2018/IND_energy_demand_2018_Tre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endemo/results_2018/IND_volume_2018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"/>
      <sheetName val="alu_prim"/>
      <sheetName val="alu_sec"/>
      <sheetName val="chlorin"/>
      <sheetName val="methanol"/>
      <sheetName val="ethylene"/>
      <sheetName val="propylene"/>
      <sheetName val="aromate"/>
      <sheetName val="paper"/>
      <sheetName val="cement"/>
      <sheetName val="ammonia"/>
      <sheetName val="glass"/>
      <sheetName val="steel_direct"/>
      <sheetName val="forecasted"/>
      <sheetName val="rest"/>
      <sheetName val="IND_demand"/>
    </sheetNames>
    <sheetDataSet>
      <sheetData sheetId="0">
        <row r="2">
          <cell r="B2">
            <v>2.1642001308187879</v>
          </cell>
          <cell r="C2">
            <v>3.224293701936364</v>
          </cell>
        </row>
        <row r="3">
          <cell r="B3">
            <v>0.57423207007372756</v>
          </cell>
          <cell r="C3">
            <v>0.25546575023322682</v>
          </cell>
        </row>
        <row r="4">
          <cell r="B4">
            <v>1.072902766938491</v>
          </cell>
          <cell r="C4">
            <v>3.7277956529559551</v>
          </cell>
        </row>
        <row r="5">
          <cell r="B5">
            <v>6.7757414062474861E-2</v>
          </cell>
          <cell r="C5">
            <v>5.5435396386781077E-2</v>
          </cell>
        </row>
        <row r="6">
          <cell r="B6">
            <v>11.01249973497489</v>
          </cell>
          <cell r="C6">
            <v>23.762179474840551</v>
          </cell>
        </row>
        <row r="7">
          <cell r="B7">
            <v>4.5788784974502193E-2</v>
          </cell>
          <cell r="C7">
            <v>7.6634245532439197E-3</v>
          </cell>
        </row>
        <row r="8">
          <cell r="B8">
            <v>0.48313837951503941</v>
          </cell>
          <cell r="C8">
            <v>0.1999948959093604</v>
          </cell>
        </row>
        <row r="9">
          <cell r="B9">
            <v>6.9088248975023774</v>
          </cell>
          <cell r="C9">
            <v>5.0303666120753503</v>
          </cell>
        </row>
        <row r="10">
          <cell r="B10">
            <v>5.1340444051108092</v>
          </cell>
          <cell r="C10">
            <v>3.318848026922983</v>
          </cell>
        </row>
        <row r="11">
          <cell r="B11">
            <v>0.24498046578631219</v>
          </cell>
          <cell r="C11">
            <v>0.1733881394924553</v>
          </cell>
        </row>
        <row r="12">
          <cell r="B12">
            <v>8.4934921070128624</v>
          </cell>
          <cell r="C12">
            <v>9.2158977735004726</v>
          </cell>
        </row>
        <row r="13">
          <cell r="B13">
            <v>9.4461201940482339E-2</v>
          </cell>
          <cell r="C13">
            <v>4.2745013168598162E-2</v>
          </cell>
        </row>
        <row r="14">
          <cell r="B14">
            <v>0.59269342124775992</v>
          </cell>
          <cell r="C14">
            <v>0.27504686170560061</v>
          </cell>
        </row>
        <row r="15">
          <cell r="B15">
            <v>0.2677957393708198</v>
          </cell>
          <cell r="C15">
            <v>0.31462266824516177</v>
          </cell>
        </row>
        <row r="16">
          <cell r="B16">
            <v>1.421656034107736</v>
          </cell>
          <cell r="C16">
            <v>3.375879195619929</v>
          </cell>
        </row>
        <row r="17">
          <cell r="B17">
            <v>1.501436399659974</v>
          </cell>
          <cell r="C17">
            <v>2.6726207463350429</v>
          </cell>
        </row>
        <row r="18">
          <cell r="B18">
            <v>2.4225474963490772</v>
          </cell>
          <cell r="C18">
            <v>4.0563418570751519</v>
          </cell>
        </row>
        <row r="19">
          <cell r="B19">
            <v>0.55457732898041956</v>
          </cell>
          <cell r="C19">
            <v>0.16640654293683221</v>
          </cell>
        </row>
        <row r="20">
          <cell r="B20">
            <v>2.532978337811655</v>
          </cell>
          <cell r="C20">
            <v>5.4260791317506429</v>
          </cell>
        </row>
        <row r="21">
          <cell r="B21">
            <v>0.2574632018829075</v>
          </cell>
          <cell r="C21">
            <v>0.29379924047394329</v>
          </cell>
        </row>
        <row r="22">
          <cell r="B22">
            <v>1.153157404062306</v>
          </cell>
          <cell r="C22">
            <v>3.6904458037566878</v>
          </cell>
        </row>
        <row r="23">
          <cell r="B23">
            <v>1.9998961469043639</v>
          </cell>
          <cell r="C23">
            <v>1.190285212051124</v>
          </cell>
        </row>
        <row r="24">
          <cell r="B24">
            <v>1.848431361256418</v>
          </cell>
          <cell r="C24">
            <v>2.536068092185475</v>
          </cell>
        </row>
        <row r="25">
          <cell r="B25">
            <v>1.749447643225871</v>
          </cell>
          <cell r="C25">
            <v>2.5785621130542218</v>
          </cell>
        </row>
        <row r="26">
          <cell r="B26">
            <v>1.3372605930746999</v>
          </cell>
          <cell r="C26">
            <v>0.60828427066439394</v>
          </cell>
        </row>
        <row r="27">
          <cell r="B27">
            <v>0.28971607252177189</v>
          </cell>
          <cell r="C27">
            <v>0.13110056912996379</v>
          </cell>
        </row>
        <row r="28">
          <cell r="B28">
            <v>2.3032737125921889E-2</v>
          </cell>
          <cell r="C28">
            <v>3.1228375151852079E-2</v>
          </cell>
        </row>
        <row r="29">
          <cell r="B29">
            <v>4.2045662037638168E-2</v>
          </cell>
          <cell r="C29">
            <v>8.7955494865250478E-2</v>
          </cell>
        </row>
        <row r="30">
          <cell r="B30">
            <v>0.14216142278843119</v>
          </cell>
          <cell r="C30">
            <v>0.13316205361665051</v>
          </cell>
        </row>
        <row r="31">
          <cell r="B31">
            <v>0.29190164661348811</v>
          </cell>
          <cell r="C31">
            <v>1.1814723720997811</v>
          </cell>
        </row>
        <row r="32">
          <cell r="B32">
            <v>0.22782647453002311</v>
          </cell>
          <cell r="C32">
            <v>0.42170939742750718</v>
          </cell>
        </row>
      </sheetData>
      <sheetData sheetId="1"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6.8155963145283822</v>
          </cell>
          <cell r="C6">
            <v>0.42695402200206528</v>
          </cell>
        </row>
        <row r="7">
          <cell r="B7">
            <v>0</v>
          </cell>
          <cell r="C7">
            <v>0</v>
          </cell>
        </row>
        <row r="8">
          <cell r="B8">
            <v>2.5733751461845902</v>
          </cell>
          <cell r="C8">
            <v>0.16120568444489669</v>
          </cell>
        </row>
        <row r="9">
          <cell r="B9">
            <v>5.0079296089331544</v>
          </cell>
          <cell r="C9">
            <v>0.31371513067454809</v>
          </cell>
        </row>
        <row r="10">
          <cell r="B10">
            <v>6.2237100114984356</v>
          </cell>
          <cell r="C10">
            <v>0.38987608692720088</v>
          </cell>
        </row>
        <row r="11">
          <cell r="B11">
            <v>0</v>
          </cell>
          <cell r="C11">
            <v>0</v>
          </cell>
        </row>
        <row r="12">
          <cell r="B12">
            <v>0.67751446795787473</v>
          </cell>
          <cell r="C12">
            <v>4.2441998280119742E-2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1.8557710858778871</v>
          </cell>
          <cell r="C16">
            <v>0.11625232664407451</v>
          </cell>
        </row>
        <row r="17">
          <cell r="B17">
            <v>0</v>
          </cell>
          <cell r="C17">
            <v>0</v>
          </cell>
        </row>
        <row r="18">
          <cell r="B18">
            <v>8.8137764213533365E-2</v>
          </cell>
          <cell r="C18">
            <v>5.521273735215596E-3</v>
          </cell>
        </row>
        <row r="19">
          <cell r="B19">
            <v>0</v>
          </cell>
          <cell r="C19">
            <v>0</v>
          </cell>
        </row>
        <row r="20">
          <cell r="B20">
            <v>3.8735197614050989</v>
          </cell>
          <cell r="C20">
            <v>0.2426515252834229</v>
          </cell>
        </row>
        <row r="21">
          <cell r="B21">
            <v>1.15839886928997</v>
          </cell>
          <cell r="C21">
            <v>7.2566365949774017E-2</v>
          </cell>
        </row>
        <row r="22">
          <cell r="B22">
            <v>3.1841930105664238</v>
          </cell>
          <cell r="C22">
            <v>0.19946956215617251</v>
          </cell>
        </row>
        <row r="23">
          <cell r="B23">
            <v>0</v>
          </cell>
          <cell r="C23">
            <v>0</v>
          </cell>
        </row>
        <row r="24">
          <cell r="B24">
            <v>1.76789406440145</v>
          </cell>
          <cell r="C24">
            <v>0.11074738679296441</v>
          </cell>
        </row>
        <row r="25">
          <cell r="B25">
            <v>1.800666464462872</v>
          </cell>
          <cell r="C25">
            <v>0.112800370474973</v>
          </cell>
        </row>
        <row r="26">
          <cell r="B26">
            <v>20.978437957743768</v>
          </cell>
          <cell r="C26">
            <v>1.314166515743719</v>
          </cell>
        </row>
        <row r="27">
          <cell r="B27">
            <v>0</v>
          </cell>
          <cell r="C27">
            <v>0</v>
          </cell>
        </row>
        <row r="28">
          <cell r="B28">
            <v>1.020772293603279</v>
          </cell>
          <cell r="C28">
            <v>6.3944931036067493E-2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1.878426145918112</v>
          </cell>
          <cell r="C32">
            <v>0.1176715229339507</v>
          </cell>
        </row>
        <row r="33">
          <cell r="B33">
            <v>0</v>
          </cell>
          <cell r="C33">
            <v>0</v>
          </cell>
        </row>
        <row r="34">
          <cell r="B34">
            <v>0</v>
          </cell>
          <cell r="C34">
            <v>0</v>
          </cell>
        </row>
        <row r="35">
          <cell r="B35">
            <v>12.59877440462226</v>
          </cell>
          <cell r="C35">
            <v>0.78923356902518793</v>
          </cell>
        </row>
      </sheetData>
      <sheetData sheetId="2">
        <row r="2">
          <cell r="B2">
            <v>0.09</v>
          </cell>
          <cell r="C2">
            <v>0.45</v>
          </cell>
        </row>
        <row r="3">
          <cell r="B3">
            <v>2.3824999999999999E-2</v>
          </cell>
          <cell r="C3">
            <v>0.11912499999999999</v>
          </cell>
        </row>
        <row r="4">
          <cell r="B4">
            <v>0.1285</v>
          </cell>
          <cell r="C4">
            <v>0.64249999999999996</v>
          </cell>
        </row>
        <row r="5">
          <cell r="B5">
            <v>1.7500000000000002E-2</v>
          </cell>
          <cell r="C5">
            <v>8.7499999999999994E-2</v>
          </cell>
        </row>
        <row r="6">
          <cell r="B6">
            <v>1.6785000000000001</v>
          </cell>
          <cell r="C6">
            <v>8.3925000000000001</v>
          </cell>
        </row>
        <row r="7">
          <cell r="B7">
            <v>4.2500000000000003E-3</v>
          </cell>
          <cell r="C7">
            <v>2.1250000000000002E-2</v>
          </cell>
        </row>
        <row r="8">
          <cell r="B8">
            <v>0.27950000000000003</v>
          </cell>
          <cell r="C8">
            <v>1.3975</v>
          </cell>
        </row>
        <row r="9">
          <cell r="B9">
            <v>0.52</v>
          </cell>
          <cell r="C9">
            <v>2.6</v>
          </cell>
        </row>
        <row r="10">
          <cell r="B10">
            <v>0.26050000000000001</v>
          </cell>
          <cell r="C10">
            <v>1.3025</v>
          </cell>
        </row>
        <row r="11">
          <cell r="B11">
            <v>1.5E-3</v>
          </cell>
          <cell r="C11">
            <v>7.4999999999999997E-3</v>
          </cell>
        </row>
        <row r="12">
          <cell r="B12">
            <v>0.89324999999999999</v>
          </cell>
          <cell r="C12">
            <v>4.4662499999999996</v>
          </cell>
        </row>
        <row r="13">
          <cell r="B13">
            <v>1.4E-2</v>
          </cell>
          <cell r="C13">
            <v>7.0000000000000007E-2</v>
          </cell>
        </row>
        <row r="14">
          <cell r="B14">
            <v>0</v>
          </cell>
          <cell r="C14">
            <v>0</v>
          </cell>
        </row>
        <row r="15">
          <cell r="B15">
            <v>0.177375</v>
          </cell>
          <cell r="C15">
            <v>0.88687499999999997</v>
          </cell>
        </row>
        <row r="16">
          <cell r="B16">
            <v>0.13300000000000001</v>
          </cell>
          <cell r="C16">
            <v>0.66500000000000004</v>
          </cell>
        </row>
        <row r="17">
          <cell r="B17">
            <v>0.27750000000000002</v>
          </cell>
          <cell r="C17">
            <v>1.3875</v>
          </cell>
        </row>
        <row r="18">
          <cell r="B18">
            <v>0.29780000000000001</v>
          </cell>
          <cell r="C18">
            <v>1.4890000000000001</v>
          </cell>
        </row>
        <row r="19">
          <cell r="B19">
            <v>1.6150000000000001E-2</v>
          </cell>
          <cell r="C19">
            <v>8.0749999999999975E-2</v>
          </cell>
        </row>
        <row r="20">
          <cell r="B20">
            <v>0.114</v>
          </cell>
          <cell r="C20">
            <v>0.56999999999999995</v>
          </cell>
        </row>
        <row r="21">
          <cell r="B21">
            <v>0.1225</v>
          </cell>
          <cell r="C21">
            <v>0.61250000000000004</v>
          </cell>
        </row>
        <row r="22">
          <cell r="B22">
            <v>3.0499999999999999E-2</v>
          </cell>
          <cell r="C22">
            <v>0.1525</v>
          </cell>
        </row>
        <row r="23">
          <cell r="B23">
            <v>2.2499999999999999E-2</v>
          </cell>
          <cell r="C23">
            <v>0.1125</v>
          </cell>
        </row>
        <row r="24">
          <cell r="B24">
            <v>0.14899999999999999</v>
          </cell>
          <cell r="C24">
            <v>0.745</v>
          </cell>
        </row>
        <row r="25">
          <cell r="B25">
            <v>0.36</v>
          </cell>
          <cell r="C25">
            <v>1.8</v>
          </cell>
        </row>
        <row r="26">
          <cell r="B26">
            <v>0.20300000000000001</v>
          </cell>
          <cell r="C26">
            <v>1.0149999999999999</v>
          </cell>
        </row>
        <row r="27">
          <cell r="B27">
            <v>0.17299999999999999</v>
          </cell>
          <cell r="C27">
            <v>0.86499999999999999</v>
          </cell>
        </row>
        <row r="28">
          <cell r="B28">
            <v>8.5000000000000006E-3</v>
          </cell>
          <cell r="C28">
            <v>4.2500000000000003E-2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6.2300000000000001E-2</v>
          </cell>
          <cell r="C31">
            <v>0.3115</v>
          </cell>
        </row>
        <row r="32">
          <cell r="B32">
            <v>1.4999999999999999E-2</v>
          </cell>
          <cell r="C32">
            <v>7.4999999999999997E-2</v>
          </cell>
        </row>
        <row r="33">
          <cell r="B33">
            <v>8.9999999999999993E-3</v>
          </cell>
          <cell r="C33">
            <v>4.4999999999999998E-2</v>
          </cell>
        </row>
        <row r="34">
          <cell r="B34">
            <v>0</v>
          </cell>
          <cell r="C34">
            <v>0</v>
          </cell>
        </row>
        <row r="35">
          <cell r="B35">
            <v>0</v>
          </cell>
          <cell r="C35">
            <v>0</v>
          </cell>
        </row>
      </sheetData>
      <sheetData sheetId="3">
        <row r="2">
          <cell r="B2">
            <v>2.124133333333333</v>
          </cell>
          <cell r="C2">
            <v>0.14319999999999999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9.8490444444444414</v>
          </cell>
          <cell r="C6">
            <v>1.182088888888889</v>
          </cell>
        </row>
        <row r="7">
          <cell r="B7">
            <v>2.1755555555555549E-2</v>
          </cell>
          <cell r="C7">
            <v>1.4666666666666669E-3</v>
          </cell>
        </row>
        <row r="8">
          <cell r="B8">
            <v>1.977777777777778E-2</v>
          </cell>
          <cell r="C8">
            <v>1.3333333333333331E-3</v>
          </cell>
        </row>
        <row r="9">
          <cell r="B9">
            <v>0.80891111111111125</v>
          </cell>
          <cell r="C9">
            <v>5.4533333333333343E-2</v>
          </cell>
        </row>
        <row r="10">
          <cell r="B10">
            <v>2.7771777777777791</v>
          </cell>
          <cell r="C10">
            <v>0.26182222222222229</v>
          </cell>
        </row>
        <row r="11">
          <cell r="B11">
            <v>0</v>
          </cell>
          <cell r="C11">
            <v>0</v>
          </cell>
        </row>
        <row r="12">
          <cell r="B12">
            <v>0.61706666666666676</v>
          </cell>
          <cell r="C12">
            <v>4.1599999999999998E-2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0.97280000000000011</v>
          </cell>
          <cell r="C15">
            <v>9.8133333333333322E-2</v>
          </cell>
        </row>
        <row r="16">
          <cell r="B16">
            <v>0</v>
          </cell>
          <cell r="C16">
            <v>0</v>
          </cell>
        </row>
        <row r="17">
          <cell r="B17">
            <v>0.14833333333333329</v>
          </cell>
          <cell r="C17">
            <v>0.01</v>
          </cell>
        </row>
        <row r="18">
          <cell r="B18">
            <v>0.75353333333333328</v>
          </cell>
          <cell r="C18">
            <v>5.0799999999999998E-2</v>
          </cell>
        </row>
        <row r="19">
          <cell r="B19">
            <v>0.29257777777777783</v>
          </cell>
          <cell r="C19">
            <v>3.5999999999999997E-2</v>
          </cell>
        </row>
        <row r="20">
          <cell r="B20">
            <v>0.39951111111111121</v>
          </cell>
          <cell r="C20">
            <v>2.693333333333334E-2</v>
          </cell>
        </row>
        <row r="21">
          <cell r="B21">
            <v>3.1644444444444447E-2</v>
          </cell>
          <cell r="C21">
            <v>2.133333333333333E-3</v>
          </cell>
        </row>
        <row r="22">
          <cell r="B22">
            <v>0</v>
          </cell>
          <cell r="C22">
            <v>0</v>
          </cell>
        </row>
        <row r="23">
          <cell r="B23">
            <v>0.14833333333333329</v>
          </cell>
          <cell r="C23">
            <v>0.01</v>
          </cell>
        </row>
        <row r="24">
          <cell r="B24">
            <v>0.24326666666666669</v>
          </cell>
          <cell r="C24">
            <v>1.6400000000000001E-2</v>
          </cell>
        </row>
        <row r="25">
          <cell r="B25">
            <v>0.95131111111111111</v>
          </cell>
          <cell r="C25">
            <v>6.4133333333333334E-2</v>
          </cell>
        </row>
        <row r="26">
          <cell r="B26">
            <v>0.72386666666666666</v>
          </cell>
          <cell r="C26">
            <v>4.8800000000000003E-2</v>
          </cell>
        </row>
        <row r="27">
          <cell r="B27">
            <v>9.2955555555555555E-2</v>
          </cell>
          <cell r="C27">
            <v>6.266666666666666E-3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  <row r="33">
          <cell r="B33">
            <v>0</v>
          </cell>
          <cell r="C33">
            <v>0</v>
          </cell>
        </row>
        <row r="34">
          <cell r="B34">
            <v>0</v>
          </cell>
          <cell r="C34">
            <v>0</v>
          </cell>
        </row>
        <row r="35">
          <cell r="B35">
            <v>0</v>
          </cell>
          <cell r="C35">
            <v>0</v>
          </cell>
        </row>
      </sheetData>
      <sheetData sheetId="4"/>
      <sheetData sheetId="5"/>
      <sheetData sheetId="6"/>
      <sheetData sheetId="7"/>
      <sheetData sheetId="8">
        <row r="2">
          <cell r="B2">
            <v>2.4162641613310192</v>
          </cell>
          <cell r="C2">
            <v>6.6518097946049188</v>
          </cell>
        </row>
        <row r="3">
          <cell r="B3">
            <v>0.4219392320726208</v>
          </cell>
          <cell r="C3">
            <v>2.5553309352251632</v>
          </cell>
        </row>
        <row r="4">
          <cell r="B4">
            <v>1.7457909195129191</v>
          </cell>
          <cell r="C4">
            <v>5.6818840984536649</v>
          </cell>
        </row>
        <row r="5">
          <cell r="B5">
            <v>0.3135954704649932</v>
          </cell>
          <cell r="C5">
            <v>0.66809469794715948</v>
          </cell>
        </row>
        <row r="6">
          <cell r="B6">
            <v>22.2059135530932</v>
          </cell>
          <cell r="C6">
            <v>49.293550110820043</v>
          </cell>
        </row>
        <row r="7">
          <cell r="B7">
            <v>0.19569083313847599</v>
          </cell>
          <cell r="C7">
            <v>8.2276816871577146E-2</v>
          </cell>
        </row>
        <row r="8">
          <cell r="B8">
            <v>0.39008535252300042</v>
          </cell>
          <cell r="C8">
            <v>0.68312203779109681</v>
          </cell>
        </row>
        <row r="9">
          <cell r="B9">
            <v>5.5200734536085827</v>
          </cell>
          <cell r="C9">
            <v>12.88411867952955</v>
          </cell>
        </row>
        <row r="10">
          <cell r="B10">
            <v>7.954900664037722</v>
          </cell>
          <cell r="C10">
            <v>15.73018892667163</v>
          </cell>
        </row>
        <row r="11">
          <cell r="B11">
            <v>0.32403600208554811</v>
          </cell>
          <cell r="C11">
            <v>0.54392171163534364</v>
          </cell>
        </row>
        <row r="12">
          <cell r="B12">
            <v>8.7577956439871887</v>
          </cell>
          <cell r="C12">
            <v>16.577503218931</v>
          </cell>
        </row>
        <row r="13">
          <cell r="B13">
            <v>3.5413913413817118E-2</v>
          </cell>
          <cell r="C13">
            <v>5.4624713114196428E-2</v>
          </cell>
        </row>
        <row r="14">
          <cell r="B14">
            <v>2.2408227628469338E-2</v>
          </cell>
          <cell r="C14">
            <v>2.318904587488441E-2</v>
          </cell>
        </row>
        <row r="15">
          <cell r="B15">
            <v>0.79234040695012398</v>
          </cell>
          <cell r="C15">
            <v>1.4101401567579499</v>
          </cell>
        </row>
        <row r="16">
          <cell r="B16">
            <v>2.2701680683627181</v>
          </cell>
          <cell r="C16">
            <v>4.2229119563232302</v>
          </cell>
        </row>
        <row r="17">
          <cell r="B17">
            <v>4.8991233535919463</v>
          </cell>
          <cell r="C17">
            <v>15.847836640794799</v>
          </cell>
        </row>
        <row r="18">
          <cell r="B18">
            <v>4.1610596974226421</v>
          </cell>
          <cell r="C18">
            <v>12.121803404875919</v>
          </cell>
        </row>
        <row r="19">
          <cell r="B19">
            <v>3.2578114290731448</v>
          </cell>
          <cell r="C19">
            <v>11.840484835376101</v>
          </cell>
        </row>
        <row r="20">
          <cell r="B20">
            <v>0.71759715112503031</v>
          </cell>
          <cell r="C20">
            <v>0.52895279889231228</v>
          </cell>
        </row>
        <row r="21">
          <cell r="B21">
            <v>0.69046311301557606</v>
          </cell>
          <cell r="C21">
            <v>1.252298492700965</v>
          </cell>
        </row>
        <row r="22">
          <cell r="B22">
            <v>0.96603037021108451</v>
          </cell>
          <cell r="C22">
            <v>5.4082438111037918</v>
          </cell>
        </row>
        <row r="23">
          <cell r="B23">
            <v>17.69453925091555</v>
          </cell>
          <cell r="C23">
            <v>53.903533795804378</v>
          </cell>
        </row>
        <row r="24">
          <cell r="B24">
            <v>18.261532104486491</v>
          </cell>
          <cell r="C24">
            <v>46.887287773655601</v>
          </cell>
        </row>
        <row r="25">
          <cell r="B25">
            <v>12.344321977302609</v>
          </cell>
          <cell r="C25">
            <v>11.505668397927501</v>
          </cell>
        </row>
        <row r="26">
          <cell r="B26">
            <v>3.2941456953887531</v>
          </cell>
          <cell r="C26">
            <v>1.44817463604618</v>
          </cell>
        </row>
        <row r="27">
          <cell r="B27">
            <v>0.78739851763842317</v>
          </cell>
          <cell r="C27">
            <v>1.6775011897514229</v>
          </cell>
        </row>
        <row r="33">
          <cell r="B33">
            <v>0.5043828815714142</v>
          </cell>
          <cell r="C33">
            <v>0.31891178317253233</v>
          </cell>
        </row>
        <row r="34">
          <cell r="B34">
            <v>0.13978266582697499</v>
          </cell>
          <cell r="C34">
            <v>0.21848505727551629</v>
          </cell>
        </row>
        <row r="35">
          <cell r="B35">
            <v>1.7185566898655321E-3</v>
          </cell>
          <cell r="C35">
            <v>3.6612729479743931E-3</v>
          </cell>
        </row>
      </sheetData>
      <sheetData sheetId="9">
        <row r="2">
          <cell r="B2">
            <v>0.88384943560214957</v>
          </cell>
          <cell r="C2">
            <v>6.2554836468061676</v>
          </cell>
        </row>
        <row r="3">
          <cell r="B3">
            <v>0.32482079078585507</v>
          </cell>
          <cell r="C3">
            <v>2.2989335774359141</v>
          </cell>
        </row>
        <row r="4">
          <cell r="B4">
            <v>0.52497581041086627</v>
          </cell>
          <cell r="C4">
            <v>3.7155396210177791</v>
          </cell>
        </row>
        <row r="5">
          <cell r="B5">
            <v>0.22991711660857059</v>
          </cell>
          <cell r="C5">
            <v>1.6272486072086401</v>
          </cell>
        </row>
        <row r="6">
          <cell r="B6">
            <v>3.608894239328754</v>
          </cell>
          <cell r="C6">
            <v>25.542109309368769</v>
          </cell>
        </row>
        <row r="7">
          <cell r="B7">
            <v>0.36004918371857741</v>
          </cell>
          <cell r="C7">
            <v>2.5482640934912562</v>
          </cell>
        </row>
        <row r="8">
          <cell r="B8">
            <v>1.6706216380394461</v>
          </cell>
          <cell r="C8">
            <v>11.82389886308694</v>
          </cell>
        </row>
        <row r="9">
          <cell r="B9">
            <v>4.3823597464246493</v>
          </cell>
          <cell r="C9">
            <v>31.016345798200948</v>
          </cell>
        </row>
        <row r="10">
          <cell r="B10">
            <v>2.1864243819513289</v>
          </cell>
          <cell r="C10">
            <v>15.474515698430981</v>
          </cell>
        </row>
        <row r="11">
          <cell r="B11">
            <v>0.37706756219462118</v>
          </cell>
          <cell r="C11">
            <v>2.6687124232223511</v>
          </cell>
        </row>
        <row r="12">
          <cell r="B12">
            <v>4.0354152803676246</v>
          </cell>
          <cell r="C12">
            <v>28.56083092615599</v>
          </cell>
        </row>
        <row r="13">
          <cell r="B13">
            <v>8.4603410138717042E-2</v>
          </cell>
          <cell r="C13">
            <v>0.59878439388969207</v>
          </cell>
        </row>
        <row r="14">
          <cell r="B14">
            <v>0.12646075100181861</v>
          </cell>
          <cell r="C14">
            <v>0.89503158342321065</v>
          </cell>
        </row>
        <row r="15">
          <cell r="B15">
            <v>0.3401978530447024</v>
          </cell>
          <cell r="C15">
            <v>2.4077654187218762</v>
          </cell>
        </row>
        <row r="16">
          <cell r="B16">
            <v>0.32214033881656601</v>
          </cell>
          <cell r="C16">
            <v>2.279962559540186</v>
          </cell>
        </row>
        <row r="17">
          <cell r="B17">
            <v>0.47773893667802048</v>
          </cell>
          <cell r="C17">
            <v>3.3812185486048589</v>
          </cell>
        </row>
        <row r="18">
          <cell r="B18">
            <v>1.7572990950014979</v>
          </cell>
          <cell r="C18">
            <v>12.43736241551141</v>
          </cell>
        </row>
        <row r="19">
          <cell r="B19">
            <v>1.0564532613393309</v>
          </cell>
          <cell r="C19">
            <v>7.4770948916439552</v>
          </cell>
        </row>
        <row r="20">
          <cell r="B20">
            <v>0.96293985201578869</v>
          </cell>
          <cell r="C20">
            <v>6.815249582683637</v>
          </cell>
        </row>
        <row r="21">
          <cell r="B21">
            <v>0.14574075426325939</v>
          </cell>
          <cell r="C21">
            <v>1.031486663049014</v>
          </cell>
        </row>
        <row r="22">
          <cell r="B22">
            <v>0.41465621402571629</v>
          </cell>
          <cell r="C22">
            <v>2.934747776488956</v>
          </cell>
        </row>
        <row r="23">
          <cell r="B23">
            <v>0.14298369693661439</v>
          </cell>
          <cell r="C23">
            <v>1.0119734673332921</v>
          </cell>
        </row>
        <row r="24">
          <cell r="B24">
            <v>0.26611693607709719</v>
          </cell>
          <cell r="C24">
            <v>1.8834544377282121</v>
          </cell>
        </row>
        <row r="25">
          <cell r="B25">
            <v>0.99534232179209825</v>
          </cell>
          <cell r="C25">
            <v>7.0445795020536073</v>
          </cell>
        </row>
        <row r="26">
          <cell r="B26">
            <v>0.19151968960976551</v>
          </cell>
          <cell r="C26">
            <v>1.3554891117615231</v>
          </cell>
        </row>
        <row r="27">
          <cell r="B27">
            <v>0.51108513234773134</v>
          </cell>
          <cell r="C27">
            <v>3.6172277299118121</v>
          </cell>
        </row>
        <row r="28">
          <cell r="B28">
            <v>0</v>
          </cell>
          <cell r="C28">
            <v>0</v>
          </cell>
        </row>
        <row r="29">
          <cell r="B29">
            <v>0.1073770299213275</v>
          </cell>
          <cell r="C29">
            <v>0.75996569965320782</v>
          </cell>
        </row>
        <row r="30">
          <cell r="B30">
            <v>0.16289772153713081</v>
          </cell>
          <cell r="C30">
            <v>1.152915861153748</v>
          </cell>
        </row>
        <row r="31">
          <cell r="B31">
            <v>0.28820672880826642</v>
          </cell>
          <cell r="C31">
            <v>2.0397959271551138</v>
          </cell>
        </row>
        <row r="32">
          <cell r="B32">
            <v>0.10229906339509851</v>
          </cell>
          <cell r="C32">
            <v>0.72402616596757086</v>
          </cell>
        </row>
        <row r="33">
          <cell r="B33">
            <v>6.9420687408277226E-2</v>
          </cell>
          <cell r="C33">
            <v>0.49132799924985882</v>
          </cell>
        </row>
        <row r="34">
          <cell r="B34">
            <v>0.114538368334496</v>
          </cell>
          <cell r="C34">
            <v>0.81065039042556852</v>
          </cell>
        </row>
        <row r="35">
          <cell r="B35">
            <v>1.191210326682042E-2</v>
          </cell>
          <cell r="C35">
            <v>8.4308440083909988E-2</v>
          </cell>
        </row>
      </sheetData>
      <sheetData sheetId="10"/>
      <sheetData sheetId="11">
        <row r="2">
          <cell r="B2">
            <v>0.74603052932707159</v>
          </cell>
          <cell r="C2">
            <v>3.5257633123123631</v>
          </cell>
        </row>
        <row r="3">
          <cell r="B3">
            <v>6.5458287888888897E-2</v>
          </cell>
          <cell r="C3">
            <v>0.39554407322222218</v>
          </cell>
        </row>
        <row r="4">
          <cell r="B4">
            <v>0</v>
          </cell>
          <cell r="C4">
            <v>0</v>
          </cell>
        </row>
        <row r="5">
          <cell r="B5">
            <v>0.23589271226851849</v>
          </cell>
          <cell r="C5">
            <v>0.44559808865740719</v>
          </cell>
        </row>
        <row r="6">
          <cell r="B6">
            <v>2.7174072969566989</v>
          </cell>
          <cell r="C6">
            <v>11.99104102616422</v>
          </cell>
        </row>
        <row r="7">
          <cell r="B7">
            <v>1.9279240972222229E-2</v>
          </cell>
          <cell r="C7">
            <v>5.8083995138888893E-2</v>
          </cell>
        </row>
        <row r="8">
          <cell r="B8">
            <v>0.11986068981481481</v>
          </cell>
          <cell r="C8">
            <v>0.51127755092592586</v>
          </cell>
        </row>
        <row r="9">
          <cell r="B9">
            <v>1.223291464921568</v>
          </cell>
          <cell r="C9">
            <v>5.9310208504379087</v>
          </cell>
        </row>
        <row r="10">
          <cell r="B10">
            <v>2.3068336661486928</v>
          </cell>
          <cell r="C10">
            <v>10.77221845068137</v>
          </cell>
        </row>
        <row r="11">
          <cell r="B11">
            <v>0.26842010069444439</v>
          </cell>
          <cell r="C11">
            <v>0.97844431597222203</v>
          </cell>
        </row>
        <row r="12">
          <cell r="B12">
            <v>1.589493085035131</v>
          </cell>
          <cell r="C12">
            <v>8.4473399921707504</v>
          </cell>
        </row>
        <row r="13">
          <cell r="B13">
            <v>2.5793943627450969E-2</v>
          </cell>
          <cell r="C13">
            <v>7.8634977941176465E-2</v>
          </cell>
        </row>
        <row r="14">
          <cell r="B14">
            <v>0.11882626974305779</v>
          </cell>
          <cell r="C14">
            <v>0.52434196267552224</v>
          </cell>
        </row>
        <row r="15">
          <cell r="B15">
            <v>0.32386727342129629</v>
          </cell>
          <cell r="C15">
            <v>1.1953016038935189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1.107263826763889</v>
          </cell>
          <cell r="C18">
            <v>4.0849326385138891</v>
          </cell>
        </row>
        <row r="19">
          <cell r="B19">
            <v>0.44231580386111102</v>
          </cell>
          <cell r="C19">
            <v>2.300209293361112</v>
          </cell>
        </row>
        <row r="20">
          <cell r="B20">
            <v>0.14707645043518519</v>
          </cell>
          <cell r="C20">
            <v>0.89461068382407416</v>
          </cell>
        </row>
        <row r="21">
          <cell r="B21">
            <v>0.1050375534722222</v>
          </cell>
          <cell r="C21">
            <v>0.13465568263888891</v>
          </cell>
        </row>
        <row r="22">
          <cell r="B22">
            <v>0.22383373898420469</v>
          </cell>
          <cell r="C22">
            <v>0.66633324331427013</v>
          </cell>
        </row>
        <row r="23">
          <cell r="B23">
            <v>0.36284287340087151</v>
          </cell>
          <cell r="C23">
            <v>1.0325202338976029</v>
          </cell>
        </row>
        <row r="24">
          <cell r="B24">
            <v>0.23749796126851849</v>
          </cell>
          <cell r="C24">
            <v>0.73799375632407405</v>
          </cell>
        </row>
        <row r="25">
          <cell r="B25">
            <v>1.193920603213235</v>
          </cell>
          <cell r="C25">
            <v>5.6197976079795762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3.017333333333333E-2</v>
          </cell>
          <cell r="C31">
            <v>0.16449333333333341</v>
          </cell>
        </row>
        <row r="32">
          <cell r="B32">
            <v>0</v>
          </cell>
          <cell r="C32">
            <v>0</v>
          </cell>
        </row>
        <row r="33">
          <cell r="B33">
            <v>3.718851851851851E-2</v>
          </cell>
          <cell r="C33">
            <v>0.20273740740740739</v>
          </cell>
        </row>
        <row r="34">
          <cell r="B34">
            <v>4.7963081249999991E-2</v>
          </cell>
          <cell r="C34">
            <v>5.8621543749999998E-2</v>
          </cell>
        </row>
        <row r="35">
          <cell r="B35">
            <v>0</v>
          </cell>
          <cell r="C35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"/>
      <sheetName val="alu_prim"/>
      <sheetName val="alu_sec"/>
      <sheetName val="chlorin"/>
      <sheetName val="methanol"/>
      <sheetName val="ethylene"/>
      <sheetName val="propylene"/>
      <sheetName val="aromate"/>
      <sheetName val="paper"/>
      <sheetName val="cement"/>
      <sheetName val="ammonia"/>
      <sheetName val="glass"/>
      <sheetName val="steel_direct"/>
    </sheetNames>
    <sheetDataSet>
      <sheetData sheetId="0"/>
      <sheetData sheetId="1"/>
      <sheetData sheetId="2"/>
      <sheetData sheetId="3"/>
      <sheetData sheetId="4">
        <row r="2">
          <cell r="B2">
            <v>5.4800669999999991</v>
          </cell>
        </row>
        <row r="3">
          <cell r="B3">
            <v>0</v>
          </cell>
        </row>
        <row r="4">
          <cell r="B4">
            <v>0.48299999999999998</v>
          </cell>
        </row>
        <row r="5">
          <cell r="B5">
            <v>0.25164999999999998</v>
          </cell>
        </row>
        <row r="6">
          <cell r="B6">
            <v>1129.557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0.8125</v>
          </cell>
        </row>
        <row r="10">
          <cell r="B10">
            <v>13.637166000000001</v>
          </cell>
        </row>
        <row r="11">
          <cell r="B11">
            <v>1.312E-3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0.10299999999999999</v>
          </cell>
        </row>
        <row r="16">
          <cell r="B16">
            <v>477.34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1.0061E-2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0.164385</v>
          </cell>
        </row>
        <row r="26">
          <cell r="B26">
            <v>720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</sheetData>
      <sheetData sheetId="5">
        <row r="2">
          <cell r="B2">
            <v>2648.9859919999999</v>
          </cell>
        </row>
        <row r="3">
          <cell r="B3">
            <v>0</v>
          </cell>
        </row>
        <row r="4">
          <cell r="B4">
            <v>217.6</v>
          </cell>
        </row>
        <row r="5">
          <cell r="B5">
            <v>0</v>
          </cell>
        </row>
        <row r="6">
          <cell r="B6">
            <v>4942.2450833333332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792</v>
          </cell>
        </row>
        <row r="10">
          <cell r="B10">
            <v>2622.9848895833329</v>
          </cell>
        </row>
        <row r="11">
          <cell r="B11">
            <v>0</v>
          </cell>
        </row>
        <row r="12">
          <cell r="B12">
            <v>1000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580.39200000000005</v>
          </cell>
        </row>
        <row r="16">
          <cell r="B16">
            <v>2496.3377500000001</v>
          </cell>
        </row>
        <row r="17">
          <cell r="B17">
            <v>200</v>
          </cell>
        </row>
        <row r="18">
          <cell r="B18">
            <v>467.83600000000001</v>
          </cell>
        </row>
        <row r="19">
          <cell r="B19">
            <v>297.15986624999999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35.9296656</v>
          </cell>
        </row>
        <row r="23">
          <cell r="B23">
            <v>178</v>
          </cell>
        </row>
        <row r="24">
          <cell r="B24">
            <v>206.7047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160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</sheetData>
      <sheetData sheetId="6">
        <row r="2">
          <cell r="B2">
            <v>992.40606860000003</v>
          </cell>
        </row>
        <row r="3">
          <cell r="B3">
            <v>0</v>
          </cell>
        </row>
        <row r="4">
          <cell r="B4">
            <v>217.6</v>
          </cell>
        </row>
        <row r="5">
          <cell r="B5">
            <v>0</v>
          </cell>
        </row>
        <row r="6">
          <cell r="B6">
            <v>3838.2545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1219.6805999999999</v>
          </cell>
        </row>
        <row r="10">
          <cell r="B10">
            <v>2176.8173598333328</v>
          </cell>
        </row>
        <row r="11">
          <cell r="B11">
            <v>0</v>
          </cell>
        </row>
        <row r="12">
          <cell r="B12">
            <v>1050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360.03100000000001</v>
          </cell>
        </row>
        <row r="16">
          <cell r="B16">
            <v>2023.047875</v>
          </cell>
        </row>
        <row r="17">
          <cell r="B17">
            <v>200</v>
          </cell>
        </row>
        <row r="18">
          <cell r="B18">
            <v>357.43624999999997</v>
          </cell>
        </row>
        <row r="19">
          <cell r="B19">
            <v>142.48790049999999</v>
          </cell>
        </row>
        <row r="20">
          <cell r="B20">
            <v>240.64950899999999</v>
          </cell>
        </row>
        <row r="21">
          <cell r="B21">
            <v>0</v>
          </cell>
        </row>
        <row r="22">
          <cell r="B22">
            <v>33.812517249999999</v>
          </cell>
        </row>
        <row r="23">
          <cell r="B23">
            <v>198</v>
          </cell>
        </row>
        <row r="24">
          <cell r="B24">
            <v>267.88209999999998</v>
          </cell>
        </row>
        <row r="25">
          <cell r="B25">
            <v>0</v>
          </cell>
        </row>
        <row r="26">
          <cell r="B26">
            <v>175.26033333333339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68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49.660763000000003</v>
          </cell>
        </row>
        <row r="35">
          <cell r="B35">
            <v>0</v>
          </cell>
        </row>
      </sheetData>
      <sheetData sheetId="7">
        <row r="2">
          <cell r="B2">
            <v>785.42118310000001</v>
          </cell>
        </row>
        <row r="3">
          <cell r="B3">
            <v>0</v>
          </cell>
        </row>
        <row r="4">
          <cell r="B4">
            <v>448.20319999999998</v>
          </cell>
        </row>
        <row r="5">
          <cell r="B5">
            <v>0</v>
          </cell>
        </row>
        <row r="6">
          <cell r="B6">
            <v>3360.6777499999998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542.34524999999996</v>
          </cell>
        </row>
        <row r="10">
          <cell r="B10">
            <v>1104.729655666667</v>
          </cell>
        </row>
        <row r="11">
          <cell r="B11">
            <v>15.867666666666659</v>
          </cell>
        </row>
        <row r="12">
          <cell r="B12">
            <v>952.72791666666649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471.70580000000001</v>
          </cell>
        </row>
        <row r="16">
          <cell r="B16">
            <v>2320.4530333333341</v>
          </cell>
        </row>
        <row r="17">
          <cell r="B17">
            <v>0</v>
          </cell>
        </row>
        <row r="18">
          <cell r="B18">
            <v>552.78487500000006</v>
          </cell>
        </row>
        <row r="19">
          <cell r="B19">
            <v>304.94484775000001</v>
          </cell>
        </row>
        <row r="20">
          <cell r="B20">
            <v>42.774075000000003</v>
          </cell>
        </row>
        <row r="21">
          <cell r="B21">
            <v>0</v>
          </cell>
        </row>
        <row r="22">
          <cell r="B22">
            <v>123.3148508</v>
          </cell>
        </row>
        <row r="23">
          <cell r="B23">
            <v>0</v>
          </cell>
        </row>
        <row r="24">
          <cell r="B24">
            <v>10.39558888888889</v>
          </cell>
        </row>
        <row r="25">
          <cell r="B25">
            <v>66.773069125000006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3.0259259259259258E-3</v>
          </cell>
        </row>
        <row r="34">
          <cell r="B34">
            <v>0</v>
          </cell>
        </row>
        <row r="35">
          <cell r="B35">
            <v>0</v>
          </cell>
        </row>
      </sheetData>
      <sheetData sheetId="8"/>
      <sheetData sheetId="9"/>
      <sheetData sheetId="10">
        <row r="2">
          <cell r="B2">
            <v>830</v>
          </cell>
        </row>
        <row r="3">
          <cell r="B3">
            <v>320</v>
          </cell>
        </row>
        <row r="4">
          <cell r="B4">
            <v>200</v>
          </cell>
        </row>
        <row r="5">
          <cell r="B5">
            <v>0.22306799999999999</v>
          </cell>
        </row>
        <row r="6">
          <cell r="B6">
            <v>2583.012916666667</v>
          </cell>
        </row>
        <row r="7">
          <cell r="B7">
            <v>0</v>
          </cell>
        </row>
        <row r="8">
          <cell r="B8">
            <v>52.975622000000001</v>
          </cell>
        </row>
        <row r="9">
          <cell r="B9">
            <v>417.77133333333319</v>
          </cell>
        </row>
        <row r="10">
          <cell r="B10">
            <v>785.25210533333336</v>
          </cell>
        </row>
        <row r="11">
          <cell r="B11">
            <v>325.59424999999999</v>
          </cell>
        </row>
        <row r="12">
          <cell r="B12">
            <v>304.97899999999998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300</v>
          </cell>
        </row>
        <row r="16">
          <cell r="B16">
            <v>1800</v>
          </cell>
        </row>
        <row r="17">
          <cell r="B17">
            <v>400</v>
          </cell>
        </row>
        <row r="18">
          <cell r="B18">
            <v>2028.4280000000001</v>
          </cell>
        </row>
        <row r="19">
          <cell r="B19">
            <v>0</v>
          </cell>
        </row>
        <row r="20">
          <cell r="B20">
            <v>750.92127200000004</v>
          </cell>
        </row>
        <row r="21">
          <cell r="B21">
            <v>0</v>
          </cell>
        </row>
        <row r="22">
          <cell r="B22">
            <v>399.19603999999998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313.39298350000001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70</v>
          </cell>
        </row>
        <row r="32">
          <cell r="B32">
            <v>0</v>
          </cell>
        </row>
        <row r="33">
          <cell r="B33">
            <v>50.676299999999998</v>
          </cell>
        </row>
        <row r="34">
          <cell r="B34">
            <v>763.54630658333338</v>
          </cell>
        </row>
        <row r="35">
          <cell r="B35">
            <v>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workbookViewId="0">
      <selection activeCell="P6" sqref="P6"/>
    </sheetView>
  </sheetViews>
  <sheetFormatPr baseColWidth="10" defaultColWidth="8.7109375" defaultRowHeight="15" x14ac:dyDescent="0.25"/>
  <sheetData>
    <row r="1" spans="1:21" x14ac:dyDescent="0.25">
      <c r="A1" s="1" t="s">
        <v>0</v>
      </c>
      <c r="B1" s="6" t="s">
        <v>1</v>
      </c>
      <c r="C1" s="6" t="s">
        <v>2</v>
      </c>
      <c r="D1" s="1" t="s">
        <v>3</v>
      </c>
      <c r="F1" t="s">
        <v>35</v>
      </c>
      <c r="G1" t="s">
        <v>36</v>
      </c>
      <c r="I1" t="s">
        <v>35</v>
      </c>
      <c r="J1" t="s">
        <v>70</v>
      </c>
      <c r="K1" t="s">
        <v>36</v>
      </c>
      <c r="L1" t="s">
        <v>71</v>
      </c>
      <c r="N1" t="s">
        <v>68</v>
      </c>
      <c r="O1" t="s">
        <v>69</v>
      </c>
      <c r="R1" t="s">
        <v>72</v>
      </c>
      <c r="S1" t="s">
        <v>73</v>
      </c>
      <c r="T1" t="s">
        <v>74</v>
      </c>
      <c r="U1" t="s">
        <v>75</v>
      </c>
    </row>
    <row r="2" spans="1:21" x14ac:dyDescent="0.25">
      <c r="A2" t="s">
        <v>4</v>
      </c>
      <c r="B2">
        <f>[1]alu_prim!B2+[1]alu_sec!B2+[1]chlorin!B2+[1]paper!B2+[1]cement!B2+[1]glass!B2+[1]steel!B2*100/40 + [2]methanol!B2*0.6/1000/3600*1000 + ([2]ethylene!B2+[2]propylene!B2+[2]aromate!B2)*0.8/3600+[2]ammonia!B2*0.74/3600</f>
        <v>12.826038518629431</v>
      </c>
      <c r="C2">
        <f>[1]alu_prim!C2+[1]alu_sec!C2+[1]chlorin!C2+[1]paper!C2+[1]cement!C2+[1]glass!C2+[1]steel!C2*100/40 + [2]methanol!B2*11.9/1000/3600*1000 + ([2]ethylene!B2+[2]propylene!B2+[2]aromate!B2)*15.7/3600+[2]ammonia!B2*6.6/3600</f>
        <v>45.932596765061582</v>
      </c>
      <c r="D2">
        <v>0</v>
      </c>
      <c r="F2">
        <f>B2</f>
        <v>12.826038518629431</v>
      </c>
      <c r="G2">
        <f>C2+D2</f>
        <v>45.932596765061582</v>
      </c>
      <c r="I2" s="2" t="s">
        <v>37</v>
      </c>
      <c r="J2">
        <f>S2</f>
        <v>39.112699999999997</v>
      </c>
      <c r="K2" s="2" t="s">
        <v>37</v>
      </c>
      <c r="L2">
        <f>U2</f>
        <v>85.529837000000001</v>
      </c>
      <c r="N2" s="3">
        <f>(J2-F2)/J2*100</f>
        <v>67.207483710842169</v>
      </c>
      <c r="O2" s="3">
        <f>(L2-G2)/L2*100</f>
        <v>46.296405586436947</v>
      </c>
      <c r="R2" s="2" t="s">
        <v>37</v>
      </c>
      <c r="S2">
        <v>39.112699999999997</v>
      </c>
      <c r="T2" s="2" t="s">
        <v>37</v>
      </c>
      <c r="U2">
        <v>85.529837000000001</v>
      </c>
    </row>
    <row r="3" spans="1:21" x14ac:dyDescent="0.25">
      <c r="A3" t="s">
        <v>5</v>
      </c>
      <c r="B3">
        <f>[1]alu_prim!B3+[1]alu_sec!B3+[1]chlorin!B3+[1]paper!B3+[1]cement!B3+[1]glass!B3+[1]steel!B3*100/40 + [2]methanol!B3*0.6/1000/3600*1000 + ([2]ethylene!B3+[2]propylene!B3+[2]aromate!B3)*0.8/3600+[2]ammonia!B3*0.74/3600</f>
        <v>2.3374012637094617</v>
      </c>
      <c r="C3">
        <f>[1]alu_prim!C3+[1]alu_sec!C3+[1]chlorin!C3+[1]paper!C3+[1]cement!C3+[1]glass!C3+[1]steel!C3*100/40 + [2]methanol!B3*11.9/1000/3600*1000 + ([2]ethylene!B3+[2]propylene!B3+[2]aromate!B3)*15.7/3600+[2]ammonia!B3*6.6/3600</f>
        <v>6.5942646281330335</v>
      </c>
      <c r="D3">
        <v>0</v>
      </c>
      <c r="F3">
        <f t="shared" ref="F3:F35" si="0">B3</f>
        <v>2.3374012637094617</v>
      </c>
      <c r="G3">
        <f t="shared" ref="G3:G35" si="1">C3+D3</f>
        <v>6.5942646281330335</v>
      </c>
      <c r="I3" s="2" t="s">
        <v>38</v>
      </c>
      <c r="J3">
        <f t="shared" ref="J3:J35" si="2">S3</f>
        <v>9.8716540000000013</v>
      </c>
      <c r="K3" s="2" t="s">
        <v>38</v>
      </c>
      <c r="L3">
        <f t="shared" ref="L3:L35" si="3">U3</f>
        <v>21.884989000000001</v>
      </c>
      <c r="N3" s="4">
        <f t="shared" ref="N3:N35" si="4">(J3-F3)/J3*100</f>
        <v>76.322090870390497</v>
      </c>
      <c r="O3" s="4">
        <f t="shared" ref="O3:O35" si="5">(L3-G3)/L3*100</f>
        <v>69.868549496949555</v>
      </c>
      <c r="R3" s="2" t="s">
        <v>38</v>
      </c>
      <c r="S3">
        <v>9.8716540000000013</v>
      </c>
      <c r="T3" s="2" t="s">
        <v>38</v>
      </c>
      <c r="U3">
        <v>21.884989000000001</v>
      </c>
    </row>
    <row r="4" spans="1:21" x14ac:dyDescent="0.25">
      <c r="A4" t="s">
        <v>6</v>
      </c>
      <c r="B4">
        <f>[1]alu_prim!B4+[1]alu_sec!B4+[1]chlorin!B4+[1]paper!B4+[1]cement!B4+[1]glass!B4+[1]steel!B4*100/40 + [2]methanol!B4*0.6/1000/3600*1000 + ([2]ethylene!B4+[2]propylene!B4+[2]aromate!B4)*0.8/3600+[2]ammonia!B4*0.74/3600</f>
        <v>5.3190270806033464</v>
      </c>
      <c r="C4">
        <f>[1]alu_prim!C4+[1]alu_sec!C4+[1]chlorin!C4+[1]paper!C4+[1]cement!C4+[1]glass!C4+[1]steel!C4*100/40 + [2]methanol!B4*11.9/1000/3600*1000 + ([2]ethylene!B4+[2]propylene!B4+[2]aromate!B4)*15.7/3600+[2]ammonia!B4*6.6/3600</f>
        <v>23.580295612972442</v>
      </c>
      <c r="D4">
        <v>0</v>
      </c>
      <c r="F4">
        <f t="shared" si="0"/>
        <v>5.3190270806033464</v>
      </c>
      <c r="G4">
        <f t="shared" si="1"/>
        <v>23.580295612972442</v>
      </c>
      <c r="I4" s="2" t="s">
        <v>39</v>
      </c>
      <c r="J4">
        <f t="shared" si="2"/>
        <v>24.301942</v>
      </c>
      <c r="K4" s="2" t="s">
        <v>39</v>
      </c>
      <c r="L4">
        <f t="shared" si="3"/>
        <v>53.631721000000006</v>
      </c>
      <c r="N4" s="4">
        <f>(J4-F4)/J4*100</f>
        <v>78.112748846971385</v>
      </c>
      <c r="O4" s="4">
        <f t="shared" si="5"/>
        <v>56.03293130762588</v>
      </c>
      <c r="R4" s="2" t="s">
        <v>39</v>
      </c>
      <c r="S4">
        <v>24.301942</v>
      </c>
      <c r="T4" s="2" t="s">
        <v>39</v>
      </c>
      <c r="U4">
        <v>53.631721000000006</v>
      </c>
    </row>
    <row r="5" spans="1:21" x14ac:dyDescent="0.25">
      <c r="A5" t="s">
        <v>7</v>
      </c>
      <c r="B5">
        <f>[1]alu_prim!B5+[1]alu_sec!B5+[1]chlorin!B5+[1]paper!B5+[1]cement!B5+[1]glass!B5+[1]steel!B5*100/40 + [2]methanol!B5*0.6/1000/3600*1000 + ([2]ethylene!B5+[2]propylene!B5+[2]aromate!B5)*0.8/3600+[2]ammonia!B5*0.74/3600</f>
        <v>0.96638662903160288</v>
      </c>
      <c r="C5">
        <f>[1]alu_prim!C5+[1]alu_sec!C5+[1]chlorin!C5+[1]paper!C5+[1]cement!C5+[1]glass!C5+[1]steel!C5*100/40 + [2]methanol!B5*11.9/1000/3600*1000 + ([2]ethylene!B5+[2]propylene!B5+[2]aromate!B5)*15.7/3600+[2]ammonia!B5*6.6/3600</f>
        <v>2.9682706858357149</v>
      </c>
      <c r="D5">
        <v>0</v>
      </c>
      <c r="F5">
        <f t="shared" si="0"/>
        <v>0.96638662903160288</v>
      </c>
      <c r="G5">
        <f t="shared" si="1"/>
        <v>2.9682706858357149</v>
      </c>
      <c r="I5" s="2" t="s">
        <v>40</v>
      </c>
      <c r="J5">
        <f t="shared" si="2"/>
        <v>8.5734539999999999</v>
      </c>
      <c r="K5" s="2" t="s">
        <v>40</v>
      </c>
      <c r="L5">
        <f t="shared" si="3"/>
        <v>18.663412000000005</v>
      </c>
      <c r="N5" s="4">
        <f t="shared" si="4"/>
        <v>88.728152865442539</v>
      </c>
      <c r="O5" s="4">
        <f t="shared" si="5"/>
        <v>84.095776882406525</v>
      </c>
      <c r="R5" s="2" t="s">
        <v>40</v>
      </c>
      <c r="S5">
        <v>8.5734539999999999</v>
      </c>
      <c r="T5" s="2" t="s">
        <v>40</v>
      </c>
      <c r="U5">
        <v>18.663412000000005</v>
      </c>
    </row>
    <row r="6" spans="1:21" x14ac:dyDescent="0.25">
      <c r="A6" t="s">
        <v>8</v>
      </c>
      <c r="B6">
        <f>[1]alu_prim!B6+[1]alu_sec!B6+[1]chlorin!B6+[1]paper!B6+[1]cement!B6+[1]glass!B6+[1]steel!B6*100/40 + [2]methanol!B6*0.6/1000/3600*1000 + ([2]ethylene!B6+[2]propylene!B6+[2]aromate!B6)*0.8/3600+[2]ammonia!B6*0.74/3600</f>
        <v>77.823856748288691</v>
      </c>
      <c r="C6">
        <f>[1]alu_prim!C6+[1]alu_sec!C6+[1]chlorin!C6+[1]paper!C6+[1]cement!C6+[1]glass!C6+[1]steel!C6*100/40 + [2]methanol!B6*11.9/1000/3600*1000 + ([2]ethylene!B6+[2]propylene!B6+[2]aromate!B6)*15.7/3600+[2]ammonia!B6*6.6/3600</f>
        <v>217.65205251193794</v>
      </c>
      <c r="D6">
        <v>0</v>
      </c>
      <c r="F6">
        <f t="shared" si="0"/>
        <v>77.823856748288691</v>
      </c>
      <c r="G6">
        <f t="shared" si="1"/>
        <v>217.65205251193794</v>
      </c>
      <c r="I6" s="2" t="s">
        <v>41</v>
      </c>
      <c r="J6">
        <f t="shared" si="2"/>
        <v>230.52699999999999</v>
      </c>
      <c r="K6" s="2" t="s">
        <v>41</v>
      </c>
      <c r="L6">
        <f t="shared" si="3"/>
        <v>433.43366500000002</v>
      </c>
      <c r="N6" s="3">
        <f t="shared" si="4"/>
        <v>66.240892933023602</v>
      </c>
      <c r="O6" s="3">
        <f t="shared" si="5"/>
        <v>49.784229955479361</v>
      </c>
      <c r="R6" s="2" t="s">
        <v>41</v>
      </c>
      <c r="S6">
        <v>230.52699999999999</v>
      </c>
      <c r="T6" s="2" t="s">
        <v>41</v>
      </c>
      <c r="U6">
        <v>433.43366500000002</v>
      </c>
    </row>
    <row r="7" spans="1:21" x14ac:dyDescent="0.25">
      <c r="A7" t="s">
        <v>9</v>
      </c>
      <c r="B7">
        <f>[1]alu_prim!B7+[1]alu_sec!B7+[1]chlorin!B7+[1]paper!B7+[1]cement!B7+[1]glass!B7+[1]steel!B7*100/40 + [2]methanol!B7*0.6/1000/3600*1000 + ([2]ethylene!B7+[2]propylene!B7+[2]aromate!B7)*0.8/3600+[2]ammonia!B7*0.74/3600</f>
        <v>0.71549677582108662</v>
      </c>
      <c r="C7">
        <f>[1]alu_prim!C7+[1]alu_sec!C7+[1]chlorin!C7+[1]paper!C7+[1]cement!C7+[1]glass!C7+[1]steel!C7*100/40 + [2]methanol!B7*11.9/1000/3600*1000 + ([2]ethylene!B7+[2]propylene!B7+[2]aromate!B7)*15.7/3600+[2]ammonia!B7*6.6/3600</f>
        <v>2.7305001335514989</v>
      </c>
      <c r="D7">
        <v>0</v>
      </c>
      <c r="F7">
        <f t="shared" si="0"/>
        <v>0.71549677582108662</v>
      </c>
      <c r="G7">
        <f t="shared" si="1"/>
        <v>2.7305001335514989</v>
      </c>
      <c r="I7" s="2" t="s">
        <v>42</v>
      </c>
      <c r="J7">
        <f t="shared" si="2"/>
        <v>7.2293280000000006</v>
      </c>
      <c r="K7" s="2" t="s">
        <v>42</v>
      </c>
      <c r="L7">
        <f t="shared" si="3"/>
        <v>19.381664999999998</v>
      </c>
      <c r="N7" s="4">
        <f t="shared" si="4"/>
        <v>90.102859134056629</v>
      </c>
      <c r="O7" s="4">
        <f t="shared" si="5"/>
        <v>85.911942376717903</v>
      </c>
      <c r="R7" s="2" t="s">
        <v>42</v>
      </c>
      <c r="S7">
        <v>7.2293280000000006</v>
      </c>
      <c r="T7" s="2" t="s">
        <v>42</v>
      </c>
      <c r="U7">
        <v>19.381664999999998</v>
      </c>
    </row>
    <row r="8" spans="1:21" x14ac:dyDescent="0.25">
      <c r="A8" t="s">
        <v>10</v>
      </c>
      <c r="B8">
        <f>[1]alu_prim!B8+[1]alu_sec!B8+[1]chlorin!B8+[1]paper!B8+[1]cement!B8+[1]glass!B8+[1]steel!B8*100/40 + [2]methanol!B8*0.6/1000/3600*1000 + ([2]ethylene!B8+[2]propylene!B8+[2]aromate!B8)*0.8/3600+[2]ammonia!B8*0.74/3600</f>
        <v>6.2719559865383392</v>
      </c>
      <c r="C8">
        <f>[1]alu_prim!C8+[1]alu_sec!C8+[1]chlorin!C8+[1]paper!C8+[1]cement!C8+[1]glass!C8+[1]steel!C8*100/40 + [2]methanol!B8*11.9/1000/3600*1000 + ([2]ethylene!B8+[2]propylene!B8+[2]aromate!B8)*15.7/3600+[2]ammonia!B8*6.6/3600</f>
        <v>15.175446683022258</v>
      </c>
      <c r="D8">
        <v>0</v>
      </c>
      <c r="F8">
        <f t="shared" si="0"/>
        <v>6.2719559865383392</v>
      </c>
      <c r="G8">
        <f t="shared" si="1"/>
        <v>15.175446683022258</v>
      </c>
      <c r="I8" s="2" t="s">
        <v>43</v>
      </c>
      <c r="J8">
        <f t="shared" si="2"/>
        <v>12.413500000000001</v>
      </c>
      <c r="K8" s="2" t="s">
        <v>43</v>
      </c>
      <c r="L8">
        <f t="shared" si="3"/>
        <v>19.491579000000002</v>
      </c>
      <c r="N8" s="5">
        <f t="shared" si="4"/>
        <v>49.474717150373877</v>
      </c>
      <c r="O8" s="5">
        <f t="shared" si="5"/>
        <v>22.143574499417124</v>
      </c>
      <c r="R8" s="2" t="s">
        <v>43</v>
      </c>
      <c r="S8">
        <v>12.413500000000001</v>
      </c>
      <c r="T8" s="2" t="s">
        <v>43</v>
      </c>
      <c r="U8">
        <v>19.491579000000002</v>
      </c>
    </row>
    <row r="9" spans="1:21" x14ac:dyDescent="0.25">
      <c r="A9" t="s">
        <v>11</v>
      </c>
      <c r="B9">
        <f>[1]alu_prim!B9+[1]alu_sec!B9+[1]chlorin!B9+[1]paper!B9+[1]cement!B9+[1]glass!B9+[1]steel!B9*100/40 + [2]methanol!B9*0.6/1000/3600*1000 + ([2]ethylene!B9+[2]propylene!B9+[2]aromate!B9)*0.8/3600+[2]ammonia!B9*0.74/3600</f>
        <v>35.388199563940198</v>
      </c>
      <c r="C9">
        <f>[1]alu_prim!C9+[1]alu_sec!C9+[1]chlorin!C9+[1]paper!C9+[1]cement!C9+[1]glass!C9+[1]steel!C9*100/40 + [2]methanol!B9*11.9/1000/3600*1000 + ([2]ethylene!B9+[2]propylene!B9+[2]aromate!B9)*15.7/3600+[2]ammonia!B9*6.6/3600</f>
        <v>77.282640709864665</v>
      </c>
      <c r="D9">
        <v>0</v>
      </c>
      <c r="F9">
        <f t="shared" si="0"/>
        <v>35.388199563940198</v>
      </c>
      <c r="G9">
        <f t="shared" si="1"/>
        <v>77.282640709864665</v>
      </c>
      <c r="I9" s="2" t="s">
        <v>44</v>
      </c>
      <c r="J9">
        <f t="shared" si="2"/>
        <v>78.659000000000006</v>
      </c>
      <c r="K9" s="2" t="s">
        <v>44</v>
      </c>
      <c r="L9">
        <f t="shared" si="3"/>
        <v>156.48845800000001</v>
      </c>
      <c r="N9" s="3">
        <f t="shared" si="4"/>
        <v>55.010615995702729</v>
      </c>
      <c r="O9" s="3">
        <f t="shared" si="5"/>
        <v>50.614478730524226</v>
      </c>
      <c r="R9" s="2" t="s">
        <v>44</v>
      </c>
      <c r="S9">
        <v>78.659000000000006</v>
      </c>
      <c r="T9" s="2" t="s">
        <v>44</v>
      </c>
      <c r="U9">
        <v>156.48845800000001</v>
      </c>
    </row>
    <row r="10" spans="1:21" x14ac:dyDescent="0.25">
      <c r="A10" t="s">
        <v>12</v>
      </c>
      <c r="B10">
        <f>[1]alu_prim!B10+[1]alu_sec!B10+[1]chlorin!B10+[1]paper!B10+[1]cement!B10+[1]glass!B10+[1]steel!B10*100/40 + [2]methanol!B10*0.6/1000/3600*1000 + ([2]ethylene!B10+[2]propylene!B10+[2]aromate!B10)*0.8/3600+[2]ammonia!B10*0.74/3600</f>
        <v>36.020461509083582</v>
      </c>
      <c r="C10">
        <f>[1]alu_prim!C10+[1]alu_sec!C10+[1]chlorin!C10+[1]paper!C10+[1]cement!C10+[1]glass!C10+[1]steel!C10*100/40 + [2]methanol!B10*11.9/1000/3600*1000 + ([2]ethylene!B10+[2]propylene!B10+[2]aromate!B10)*15.7/3600+[2]ammonia!B10*6.6/3600</f>
        <v>79.463268419020963</v>
      </c>
      <c r="D10">
        <v>0</v>
      </c>
      <c r="F10">
        <f t="shared" si="0"/>
        <v>36.020461509083582</v>
      </c>
      <c r="G10">
        <f t="shared" si="1"/>
        <v>79.463268419020963</v>
      </c>
      <c r="I10" s="2" t="s">
        <v>45</v>
      </c>
      <c r="J10">
        <f t="shared" si="2"/>
        <v>116.92349400000001</v>
      </c>
      <c r="K10" s="2" t="s">
        <v>45</v>
      </c>
      <c r="L10">
        <f t="shared" si="3"/>
        <v>211.22258000000002</v>
      </c>
      <c r="N10" s="4">
        <f t="shared" si="4"/>
        <v>69.193136232241244</v>
      </c>
      <c r="O10" s="4">
        <f t="shared" si="5"/>
        <v>62.379368522522086</v>
      </c>
      <c r="R10" s="2" t="s">
        <v>45</v>
      </c>
      <c r="S10">
        <v>116.92349400000001</v>
      </c>
      <c r="T10" s="2" t="s">
        <v>45</v>
      </c>
      <c r="U10">
        <v>211.22258000000002</v>
      </c>
    </row>
    <row r="11" spans="1:21" x14ac:dyDescent="0.25">
      <c r="A11" t="s">
        <v>13</v>
      </c>
      <c r="B11">
        <f>[1]alu_prim!B11+[1]alu_sec!B11+[1]chlorin!B11+[1]paper!B11+[1]cement!B11+[1]glass!B11+[1]steel!B11*100/40 + [2]methanol!B11*0.6/1000/3600*1000 + ([2]ethylene!B11+[2]propylene!B11+[2]aromate!B11)*0.8/3600+[2]ammonia!B11*0.74/3600</f>
        <v>1.6539289031996536</v>
      </c>
      <c r="C11">
        <f>[1]alu_prim!C11+[1]alu_sec!C11+[1]chlorin!C11+[1]paper!C11+[1]cement!C11+[1]glass!C11+[1]steel!C11*100/40 + [2]methanol!B11*11.9/1000/3600*1000 + ([2]ethylene!B11+[2]propylene!B11+[2]aromate!B11)*15.7/3600+[2]ammonia!B11*6.6/3600</f>
        <v>5.2981765855240175</v>
      </c>
      <c r="D11">
        <v>0</v>
      </c>
      <c r="F11">
        <f t="shared" si="0"/>
        <v>1.6539289031996536</v>
      </c>
      <c r="G11">
        <f t="shared" si="1"/>
        <v>5.2981765855240175</v>
      </c>
      <c r="I11" s="2" t="s">
        <v>46</v>
      </c>
      <c r="J11">
        <f t="shared" si="2"/>
        <v>3.6829999999999998</v>
      </c>
      <c r="K11" s="2" t="s">
        <v>46</v>
      </c>
      <c r="L11">
        <f t="shared" si="3"/>
        <v>9.8293499999999998</v>
      </c>
      <c r="N11" s="3">
        <f t="shared" si="4"/>
        <v>55.092888862349895</v>
      </c>
      <c r="O11" s="3">
        <f t="shared" si="5"/>
        <v>46.098403398759658</v>
      </c>
      <c r="R11" s="2" t="s">
        <v>46</v>
      </c>
      <c r="S11">
        <v>3.6829999999999998</v>
      </c>
      <c r="T11" s="2" t="s">
        <v>46</v>
      </c>
      <c r="U11">
        <v>9.8293499999999998</v>
      </c>
    </row>
    <row r="12" spans="1:21" x14ac:dyDescent="0.25">
      <c r="A12" t="s">
        <v>14</v>
      </c>
      <c r="B12">
        <f>[1]alu_prim!B12+[1]alu_sec!B12+[1]chlorin!B12+[1]paper!B12+[1]cement!B12+[1]glass!B12+[1]steel!B12*100/40 + [2]methanol!B12*0.6/1000/3600*1000 + ([2]ethylene!B12+[2]propylene!B12+[2]aromate!B12)*0.8/3600+[2]ammonia!B12*0.74/3600</f>
        <v>38.534228409694784</v>
      </c>
      <c r="C12">
        <f>[1]alu_prim!C12+[1]alu_sec!C12+[1]chlorin!C12+[1]paper!C12+[1]cement!C12+[1]glass!C12+[1]steel!C12*100/40 + [2]methanol!B12*11.9/1000/3600*1000 + ([2]ethylene!B12+[2]propylene!B12+[2]aromate!B12)*15.7/3600+[2]ammonia!B12*6.6/3600</f>
        <v>94.830068816974219</v>
      </c>
      <c r="D12">
        <v>0</v>
      </c>
      <c r="F12">
        <f t="shared" si="0"/>
        <v>38.534228409694784</v>
      </c>
      <c r="G12">
        <f t="shared" si="1"/>
        <v>94.830068816974219</v>
      </c>
      <c r="I12" s="2" t="s">
        <v>47</v>
      </c>
      <c r="J12">
        <f t="shared" si="2"/>
        <v>116.07014100000001</v>
      </c>
      <c r="K12" s="2" t="s">
        <v>47</v>
      </c>
      <c r="L12">
        <f t="shared" si="3"/>
        <v>166.56492900000001</v>
      </c>
      <c r="N12" s="3">
        <f t="shared" si="4"/>
        <v>66.800911864408974</v>
      </c>
      <c r="O12" s="3">
        <f t="shared" si="5"/>
        <v>43.067205451770576</v>
      </c>
      <c r="R12" s="2" t="s">
        <v>47</v>
      </c>
      <c r="S12">
        <v>116.07014100000001</v>
      </c>
      <c r="T12" s="2" t="s">
        <v>47</v>
      </c>
      <c r="U12">
        <v>166.56492900000001</v>
      </c>
    </row>
    <row r="13" spans="1:21" x14ac:dyDescent="0.25">
      <c r="A13" t="s">
        <v>15</v>
      </c>
      <c r="B13">
        <f>[1]alu_prim!B13+[1]alu_sec!B13+[1]chlorin!B13+[1]paper!B13+[1]cement!B13+[1]glass!B13+[1]steel!B13*100/40 + [2]methanol!B13*0.6/1000/3600*1000 + ([2]ethylene!B13+[2]propylene!B13+[2]aromate!B13)*0.8/3600+[2]ammonia!B13*0.74/3600</f>
        <v>0.395964272031191</v>
      </c>
      <c r="C13">
        <f>[1]alu_prim!C13+[1]alu_sec!C13+[1]chlorin!C13+[1]paper!C13+[1]cement!C13+[1]glass!C13+[1]steel!C13*100/40 + [2]methanol!B13*11.9/1000/3600*1000 + ([2]ethylene!B13+[2]propylene!B13+[2]aromate!B13)*15.7/3600+[2]ammonia!B13*6.6/3600</f>
        <v>0.90890661786656035</v>
      </c>
      <c r="D13">
        <v>0</v>
      </c>
      <c r="F13">
        <f t="shared" si="0"/>
        <v>0.395964272031191</v>
      </c>
      <c r="G13">
        <f t="shared" si="1"/>
        <v>0.90890661786656035</v>
      </c>
      <c r="I13" s="2" t="s">
        <v>48</v>
      </c>
      <c r="J13">
        <f t="shared" si="2"/>
        <v>3.6856999999999998</v>
      </c>
      <c r="K13" s="2" t="s">
        <v>48</v>
      </c>
      <c r="L13">
        <f t="shared" si="3"/>
        <v>9.1839130000000004</v>
      </c>
      <c r="N13" s="4">
        <f t="shared" si="4"/>
        <v>89.256741676447049</v>
      </c>
      <c r="O13" s="4">
        <f t="shared" si="5"/>
        <v>90.10327495625711</v>
      </c>
      <c r="R13" s="2" t="s">
        <v>48</v>
      </c>
      <c r="S13">
        <v>3.6856999999999998</v>
      </c>
      <c r="T13" s="2" t="s">
        <v>48</v>
      </c>
      <c r="U13">
        <v>9.1839130000000004</v>
      </c>
    </row>
    <row r="14" spans="1:21" x14ac:dyDescent="0.25">
      <c r="A14" t="s">
        <v>16</v>
      </c>
      <c r="B14">
        <f>[1]alu_prim!B14+[1]alu_sec!B14+[1]chlorin!B14+[1]paper!B14+[1]cement!B14+[1]glass!B14+[1]steel!B14*100/40 + [2]methanol!B14*0.6/1000/3600*1000 + ([2]ethylene!B14+[2]propylene!B14+[2]aromate!B14)*0.8/3600+[2]ammonia!B14*0.74/3600</f>
        <v>1.7494288014927455</v>
      </c>
      <c r="C14">
        <f>[1]alu_prim!C14+[1]alu_sec!C14+[1]chlorin!C14+[1]paper!C14+[1]cement!C14+[1]glass!C14+[1]steel!C14*100/40 + [2]methanol!B14*11.9/1000/3600*1000 + ([2]ethylene!B14+[2]propylene!B14+[2]aromate!B14)*15.7/3600+[2]ammonia!B14*6.6/3600</f>
        <v>2.1301797462376189</v>
      </c>
      <c r="D14">
        <v>0</v>
      </c>
      <c r="F14">
        <f t="shared" si="0"/>
        <v>1.7494288014927455</v>
      </c>
      <c r="G14">
        <f t="shared" si="1"/>
        <v>2.1301797462376189</v>
      </c>
      <c r="I14" s="2" t="s">
        <v>49</v>
      </c>
      <c r="J14">
        <f t="shared" si="2"/>
        <v>3.0871019999999998</v>
      </c>
      <c r="K14" s="2" t="s">
        <v>49</v>
      </c>
      <c r="L14">
        <f t="shared" si="3"/>
        <v>4.2740659999999995</v>
      </c>
      <c r="N14" s="3">
        <f t="shared" si="4"/>
        <v>43.331033393365502</v>
      </c>
      <c r="O14" s="3">
        <f t="shared" si="5"/>
        <v>50.160345061643433</v>
      </c>
      <c r="R14" s="2" t="s">
        <v>49</v>
      </c>
      <c r="S14">
        <v>3.0871019999999998</v>
      </c>
      <c r="T14" s="2" t="s">
        <v>49</v>
      </c>
      <c r="U14">
        <v>4.2740659999999995</v>
      </c>
    </row>
    <row r="15" spans="1:21" x14ac:dyDescent="0.25">
      <c r="A15" t="s">
        <v>17</v>
      </c>
      <c r="B15">
        <f>[1]alu_prim!B15+[1]alu_sec!B15+[1]chlorin!B15+[1]paper!B15+[1]cement!B15+[1]glass!B15+[1]steel!B15*100/40 + [2]methanol!B15*0.6/1000/3600*1000 + ([2]ethylene!B15+[2]propylene!B15+[2]aromate!B15)*0.8/3600+[2]ammonia!B15*0.74/3600</f>
        <v>3.6515601151765056</v>
      </c>
      <c r="C15">
        <f>[1]alu_prim!C15+[1]alu_sec!C15+[1]chlorin!C15+[1]paper!C15+[1]cement!C15+[1]glass!C15+[1]steel!C15*100/40 + [2]methanol!B15*11.9/1000/3600*1000 + ([2]ethylene!B15+[2]propylene!B15+[2]aromate!B15)*15.7/3600+[2]ammonia!B15*6.6/3600</f>
        <v>13.493563255541805</v>
      </c>
      <c r="D15">
        <v>0</v>
      </c>
      <c r="F15">
        <f t="shared" si="0"/>
        <v>3.6515601151765056</v>
      </c>
      <c r="G15">
        <f t="shared" si="1"/>
        <v>13.493563255541805</v>
      </c>
      <c r="I15" s="2" t="s">
        <v>50</v>
      </c>
      <c r="J15">
        <f t="shared" si="2"/>
        <v>17.234000000000002</v>
      </c>
      <c r="K15" s="2" t="s">
        <v>50</v>
      </c>
      <c r="L15">
        <f t="shared" si="3"/>
        <v>34.399388000000002</v>
      </c>
      <c r="N15" s="4">
        <f>(J15-F15)/J15*100</f>
        <v>78.811882817822294</v>
      </c>
      <c r="O15" s="4">
        <f t="shared" si="5"/>
        <v>60.773827558961791</v>
      </c>
      <c r="R15" s="2" t="s">
        <v>50</v>
      </c>
      <c r="S15">
        <v>17.234000000000002</v>
      </c>
      <c r="T15" s="2" t="s">
        <v>50</v>
      </c>
      <c r="U15">
        <v>34.399388000000002</v>
      </c>
    </row>
    <row r="16" spans="1:21" x14ac:dyDescent="0.25">
      <c r="A16" t="s">
        <v>18</v>
      </c>
      <c r="B16">
        <f>[1]alu_prim!B16+[1]alu_sec!B16+[1]chlorin!B16+[1]paper!B16+[1]cement!B16+[1]glass!B16+[1]steel!B16*100/40 + [2]methanol!B16*0.6/1000/3600*1000 + ([2]ethylene!B16+[2]propylene!B16+[2]aromate!B16)*0.8/3600+[2]ammonia!B16*0.74/3600</f>
        <v>10.104740391289473</v>
      </c>
      <c r="C16">
        <f>[1]alu_prim!C16+[1]alu_sec!C16+[1]chlorin!C16+[1]paper!C16+[1]cement!C16+[1]glass!C16+[1]steel!C16*100/40 + [2]methanol!B16*11.9/1000/3600*1000 + ([2]ethylene!B16+[2]propylene!B16+[2]aromate!B16)*15.7/3600+[2]ammonia!B16*6.6/3600</f>
        <v>50.430995091511008</v>
      </c>
      <c r="D16">
        <v>0</v>
      </c>
      <c r="F16">
        <f t="shared" si="0"/>
        <v>10.104740391289473</v>
      </c>
      <c r="G16">
        <f t="shared" si="1"/>
        <v>50.430995091511008</v>
      </c>
      <c r="I16" s="2" t="s">
        <v>51</v>
      </c>
      <c r="J16">
        <f t="shared" si="2"/>
        <v>35.911729000000001</v>
      </c>
      <c r="K16" s="2" t="s">
        <v>51</v>
      </c>
      <c r="L16">
        <f t="shared" si="3"/>
        <v>122.58898600000001</v>
      </c>
      <c r="N16" s="4">
        <f t="shared" si="4"/>
        <v>71.862283792324575</v>
      </c>
      <c r="O16" s="4">
        <f t="shared" si="5"/>
        <v>58.861724256768866</v>
      </c>
      <c r="R16" s="2" t="s">
        <v>51</v>
      </c>
      <c r="S16">
        <v>35.911729000000001</v>
      </c>
      <c r="T16" s="2" t="s">
        <v>51</v>
      </c>
      <c r="U16">
        <v>122.58898600000001</v>
      </c>
    </row>
    <row r="17" spans="1:21" x14ac:dyDescent="0.25">
      <c r="A17" t="s">
        <v>19</v>
      </c>
      <c r="B17">
        <f>[1]alu_prim!B17+[1]alu_sec!B17+[1]chlorin!B17+[1]paper!B17+[1]cement!B17+[1]glass!B17+[1]steel!B17*100/40 + [2]methanol!B17*0.6/1000/3600*1000 + ([2]ethylene!B17+[2]propylene!B17+[2]aromate!B17)*0.8/3600+[2]ammonia!B17*0.74/3600</f>
        <v>9.7273977338643469</v>
      </c>
      <c r="C17">
        <f>[1]alu_prim!C17+[1]alu_sec!C17+[1]chlorin!C17+[1]paper!C17+[1]cement!C17+[1]glass!C17+[1]steel!C17*100/40 + [2]methanol!B17*11.9/1000/3600*1000 + ([2]ethylene!B17+[2]propylene!B17+[2]aromate!B17)*15.7/3600+[2]ammonia!B17*6.6/3600</f>
        <v>29.785884833015047</v>
      </c>
      <c r="D17">
        <v>0</v>
      </c>
      <c r="F17">
        <f t="shared" si="0"/>
        <v>9.7273977338643469</v>
      </c>
      <c r="G17">
        <f t="shared" si="1"/>
        <v>29.785884833015047</v>
      </c>
      <c r="I17" s="2" t="s">
        <v>52</v>
      </c>
      <c r="J17">
        <f t="shared" si="2"/>
        <v>28.456461000000001</v>
      </c>
      <c r="K17" s="2" t="s">
        <v>52</v>
      </c>
      <c r="L17">
        <f t="shared" si="3"/>
        <v>59.282499999999999</v>
      </c>
      <c r="N17" s="3">
        <f t="shared" si="4"/>
        <v>65.816558377149065</v>
      </c>
      <c r="O17" s="3">
        <f t="shared" si="5"/>
        <v>49.756024403466377</v>
      </c>
      <c r="R17" s="2" t="s">
        <v>52</v>
      </c>
      <c r="S17">
        <v>28.456461000000001</v>
      </c>
      <c r="T17" s="2" t="s">
        <v>52</v>
      </c>
      <c r="U17">
        <v>59.282499999999999</v>
      </c>
    </row>
    <row r="18" spans="1:21" x14ac:dyDescent="0.25">
      <c r="A18" t="s">
        <v>20</v>
      </c>
      <c r="B18">
        <f>[1]alu_prim!B18+[1]alu_sec!B18+[1]chlorin!B18+[1]paper!B18+[1]cement!B18+[1]glass!B18+[1]steel!B18*100/40 + [2]methanol!B18*0.6/1000/3600*1000 + ([2]ethylene!B18+[2]propylene!B18+[2]aromate!B18)*0.8/3600+[2]ammonia!B18*0.74/3600</f>
        <v>14.944652018718701</v>
      </c>
      <c r="C18">
        <f>[1]alu_prim!C18+[1]alu_sec!C18+[1]chlorin!C18+[1]paper!C18+[1]cement!C18+[1]glass!C18+[1]steel!C18*100/40 + [2]methanol!B18*11.9/1000/3600*1000 + ([2]ethylene!B18+[2]propylene!B18+[2]aromate!B18)*15.7/3600+[2]ammonia!B18*6.6/3600</f>
        <v>50.058919281574319</v>
      </c>
      <c r="D18">
        <v>0</v>
      </c>
      <c r="F18">
        <f t="shared" si="0"/>
        <v>14.944652018718701</v>
      </c>
      <c r="G18">
        <f t="shared" si="1"/>
        <v>50.058919281574319</v>
      </c>
      <c r="I18" s="2" t="s">
        <v>53</v>
      </c>
      <c r="J18">
        <f t="shared" si="2"/>
        <v>56.424095000000001</v>
      </c>
      <c r="K18" s="2" t="s">
        <v>53</v>
      </c>
      <c r="L18">
        <f t="shared" si="3"/>
        <v>133.89215200000001</v>
      </c>
      <c r="N18" s="4">
        <f t="shared" si="4"/>
        <v>73.513705414825523</v>
      </c>
      <c r="O18" s="4">
        <f t="shared" si="5"/>
        <v>62.612506757248688</v>
      </c>
      <c r="R18" s="2" t="s">
        <v>53</v>
      </c>
      <c r="S18">
        <v>56.424095000000001</v>
      </c>
      <c r="T18" s="2" t="s">
        <v>53</v>
      </c>
      <c r="U18">
        <v>133.89215200000001</v>
      </c>
    </row>
    <row r="19" spans="1:21" x14ac:dyDescent="0.25">
      <c r="A19" t="s">
        <v>21</v>
      </c>
      <c r="B19">
        <f>[1]alu_prim!B19+[1]alu_sec!B19+[1]chlorin!B19+[1]paper!B19+[1]cement!B19+[1]glass!B19+[1]steel!B19*100/40 + [2]methanol!B19*0.6/1000/3600*1000 + ([2]ethylene!B19+[2]propylene!B19+[2]aromate!B19)*0.8/3600+[2]ammonia!B19*0.74/3600</f>
        <v>6.6172166199468574</v>
      </c>
      <c r="C19">
        <f>[1]alu_prim!C19+[1]alu_sec!C19+[1]chlorin!C19+[1]paper!C19+[1]cement!C19+[1]glass!C19+[1]steel!C19*100/40 + [2]methanol!B19*11.9/1000/3600*1000 + ([2]ethylene!B19+[2]propylene!B19+[2]aromate!B19)*15.7/3600+[2]ammonia!B19*6.6/3600</f>
        <v>25.397806502070473</v>
      </c>
      <c r="D19">
        <v>0</v>
      </c>
      <c r="F19">
        <f t="shared" si="0"/>
        <v>6.6172166199468574</v>
      </c>
      <c r="G19">
        <f t="shared" si="1"/>
        <v>25.397806502070473</v>
      </c>
      <c r="I19" s="2" t="s">
        <v>21</v>
      </c>
      <c r="J19">
        <f t="shared" si="2"/>
        <v>16.396898</v>
      </c>
      <c r="K19" s="2" t="s">
        <v>21</v>
      </c>
      <c r="L19">
        <f t="shared" si="3"/>
        <v>36.564973999999999</v>
      </c>
      <c r="N19" s="5">
        <f t="shared" si="4"/>
        <v>59.643484883867316</v>
      </c>
      <c r="O19" s="5">
        <f t="shared" si="5"/>
        <v>30.540613806889422</v>
      </c>
      <c r="R19" s="2" t="s">
        <v>21</v>
      </c>
      <c r="S19">
        <v>16.396898</v>
      </c>
      <c r="T19" s="2" t="s">
        <v>21</v>
      </c>
      <c r="U19">
        <v>36.564973999999999</v>
      </c>
    </row>
    <row r="20" spans="1:21" x14ac:dyDescent="0.25">
      <c r="A20" t="s">
        <v>22</v>
      </c>
      <c r="B20">
        <f>[1]alu_prim!B20+[1]alu_sec!B20+[1]chlorin!B20+[1]paper!B20+[1]cement!B20+[1]glass!B20+[1]steel!B20*100/40 + [2]methanol!B20*0.6/1000/3600*1000 + ([2]ethylene!B20+[2]propylene!B20+[2]aromate!B20)*0.8/3600+[2]ammonia!B20*0.74/3600</f>
        <v>12.764430905365797</v>
      </c>
      <c r="C20">
        <f>[1]alu_prim!C20+[1]alu_sec!C20+[1]chlorin!C20+[1]paper!C20+[1]cement!C20+[1]glass!C20+[1]steel!C20*100/40 + [2]methanol!B20*11.9/1000/3600*1000 + ([2]ethylene!B20+[2]propylene!B20+[2]aromate!B20)*15.7/3600+[2]ammonia!B20*6.6/3600</f>
        <v>25.25635975058783</v>
      </c>
      <c r="D20">
        <v>0</v>
      </c>
      <c r="F20">
        <f t="shared" si="0"/>
        <v>12.764430905365797</v>
      </c>
      <c r="G20">
        <f t="shared" si="1"/>
        <v>25.25635975058783</v>
      </c>
      <c r="I20" s="2" t="s">
        <v>54</v>
      </c>
      <c r="J20">
        <f t="shared" si="2"/>
        <v>22.224841000000001</v>
      </c>
      <c r="K20" s="2" t="s">
        <v>54</v>
      </c>
      <c r="L20">
        <f t="shared" si="3"/>
        <v>54.677755000000005</v>
      </c>
      <c r="N20" s="3">
        <f t="shared" si="4"/>
        <v>42.566829137874166</v>
      </c>
      <c r="O20" s="3">
        <f t="shared" si="5"/>
        <v>53.808711146630237</v>
      </c>
      <c r="R20" s="2" t="s">
        <v>54</v>
      </c>
      <c r="S20">
        <v>22.224841000000001</v>
      </c>
      <c r="T20" s="2" t="s">
        <v>54</v>
      </c>
      <c r="U20">
        <v>54.677755000000005</v>
      </c>
    </row>
    <row r="21" spans="1:21" x14ac:dyDescent="0.25">
      <c r="A21" t="s">
        <v>23</v>
      </c>
      <c r="B21">
        <f>[1]alu_prim!B21+[1]alu_sec!B21+[1]chlorin!B21+[1]paper!B21+[1]cement!B21+[1]glass!B21+[1]steel!B21*100/40 + [2]methanol!B21*0.6/1000/3600*1000 + ([2]ethylene!B21+[2]propylene!B21+[2]aromate!B21)*0.8/3600+[2]ammonia!B21*0.74/3600</f>
        <v>2.8974427391927406</v>
      </c>
      <c r="C21">
        <f>[1]alu_prim!C21+[1]alu_sec!C21+[1]chlorin!C21+[1]paper!C21+[1]cement!C21+[1]glass!C21+[1]steel!C21*100/40 + [2]methanol!B21*11.9/1000/3600*1000 + ([2]ethylene!B21+[2]propylene!B21+[2]aromate!B21)*15.7/3600+[2]ammonia!B21*6.6/3600</f>
        <v>3.8401386388568337</v>
      </c>
      <c r="D21">
        <v>0</v>
      </c>
      <c r="F21">
        <f t="shared" si="0"/>
        <v>2.8974427391927406</v>
      </c>
      <c r="G21">
        <f t="shared" si="1"/>
        <v>3.8401386388568337</v>
      </c>
      <c r="I21" s="2" t="s">
        <v>55</v>
      </c>
      <c r="J21">
        <f t="shared" si="2"/>
        <v>6.8124080000000005</v>
      </c>
      <c r="K21" s="2" t="s">
        <v>55</v>
      </c>
      <c r="L21">
        <f t="shared" si="3"/>
        <v>9.2711689999999987</v>
      </c>
      <c r="N21" s="3">
        <f t="shared" si="4"/>
        <v>57.468156058874619</v>
      </c>
      <c r="O21" s="3">
        <f t="shared" si="5"/>
        <v>58.579779541751051</v>
      </c>
      <c r="R21" s="2" t="s">
        <v>55</v>
      </c>
      <c r="S21">
        <v>6.8124080000000005</v>
      </c>
      <c r="T21" s="2" t="s">
        <v>55</v>
      </c>
      <c r="U21">
        <v>9.2711689999999987</v>
      </c>
    </row>
    <row r="22" spans="1:21" x14ac:dyDescent="0.25">
      <c r="A22" t="s">
        <v>24</v>
      </c>
      <c r="B22">
        <f>[1]alu_prim!B22+[1]alu_sec!B22+[1]chlorin!B22+[1]paper!B22+[1]cement!B22+[1]glass!B22+[1]steel!B22*100/40 + [2]methanol!B22*0.6/1000/3600*1000 + ([2]ethylene!B22+[2]propylene!B22+[2]aromate!B22)*0.8/3600+[2]ammonia!B22*0.74/3600</f>
        <v>7.8270653707543056</v>
      </c>
      <c r="C22">
        <f>[1]alu_prim!C22+[1]alu_sec!C22+[1]chlorin!C22+[1]paper!C22+[1]cement!C22+[1]glass!C22+[1]steel!C22*100/40 + [2]methanol!B22*11.9/1000/3600*1000 + ([2]ethylene!B22+[2]propylene!B22+[2]aromate!B22)*15.7/3600+[2]ammonia!B22*6.6/3600</f>
        <v>20.161211483650746</v>
      </c>
      <c r="D22">
        <v>0</v>
      </c>
      <c r="F22">
        <f t="shared" si="0"/>
        <v>7.8270653707543056</v>
      </c>
      <c r="G22">
        <f t="shared" si="1"/>
        <v>20.161211483650746</v>
      </c>
      <c r="I22" s="2" t="s">
        <v>56</v>
      </c>
      <c r="J22">
        <f t="shared" si="2"/>
        <v>12.794</v>
      </c>
      <c r="K22" s="2" t="s">
        <v>56</v>
      </c>
      <c r="L22">
        <f t="shared" si="3"/>
        <v>29.801330999999998</v>
      </c>
      <c r="N22" s="5">
        <f t="shared" si="4"/>
        <v>38.822374779159716</v>
      </c>
      <c r="O22" s="5">
        <f t="shared" si="5"/>
        <v>32.347949547452274</v>
      </c>
      <c r="R22" s="2" t="s">
        <v>56</v>
      </c>
      <c r="S22">
        <v>12.794</v>
      </c>
      <c r="T22" s="2" t="s">
        <v>56</v>
      </c>
      <c r="U22">
        <v>29.801330999999998</v>
      </c>
    </row>
    <row r="23" spans="1:21" x14ac:dyDescent="0.25">
      <c r="A23" t="s">
        <v>25</v>
      </c>
      <c r="B23">
        <f>[1]alu_prim!B23+[1]alu_sec!B23+[1]chlorin!B23+[1]paper!B23+[1]cement!B23+[1]glass!B23+[1]steel!B23*100/40 + [2]methanol!B23*0.6/1000/3600*1000 + ([2]ethylene!B23+[2]propylene!B23+[2]aromate!B23)*0.8/3600+[2]ammonia!B23*0.74/3600</f>
        <v>23.454495077402836</v>
      </c>
      <c r="C23">
        <f>[1]alu_prim!C23+[1]alu_sec!C23+[1]chlorin!C23+[1]paper!C23+[1]cement!C23+[1]glass!C23+[1]steel!C23*100/40 + [2]methanol!B23*11.9/1000/3600*1000 + ([2]ethylene!B23+[2]propylene!B23+[2]aromate!B23)*15.7/3600+[2]ammonia!B23*6.6/3600</f>
        <v>60.686018304940859</v>
      </c>
      <c r="D23">
        <v>0</v>
      </c>
      <c r="F23">
        <f t="shared" si="0"/>
        <v>23.454495077402836</v>
      </c>
      <c r="G23">
        <f t="shared" si="1"/>
        <v>60.686018304940859</v>
      </c>
      <c r="I23" s="2" t="s">
        <v>57</v>
      </c>
      <c r="J23">
        <f t="shared" si="2"/>
        <v>39.487000000000002</v>
      </c>
      <c r="K23" s="2" t="s">
        <v>57</v>
      </c>
      <c r="L23">
        <f t="shared" si="3"/>
        <v>90.024979999999999</v>
      </c>
      <c r="N23" s="5">
        <f t="shared" si="4"/>
        <v>40.601982735070195</v>
      </c>
      <c r="O23" s="5">
        <f t="shared" si="5"/>
        <v>32.589800847563801</v>
      </c>
      <c r="R23" s="2" t="s">
        <v>57</v>
      </c>
      <c r="S23">
        <v>39.487000000000002</v>
      </c>
      <c r="T23" s="2" t="s">
        <v>57</v>
      </c>
      <c r="U23">
        <v>90.024979999999999</v>
      </c>
    </row>
    <row r="24" spans="1:21" x14ac:dyDescent="0.25">
      <c r="A24" t="s">
        <v>26</v>
      </c>
      <c r="B24">
        <f>[1]alu_prim!B24+[1]alu_sec!B24+[1]chlorin!B24+[1]paper!B24+[1]cement!B24+[1]glass!B24+[1]steel!B24*100/40 + [2]methanol!B24*0.6/1000/3600*1000 + ([2]ethylene!B24+[2]propylene!B24+[2]aromate!B24)*0.8/3600+[2]ammonia!B24*0.74/3600</f>
        <v>25.6541600002388</v>
      </c>
      <c r="C24">
        <f>[1]alu_prim!C24+[1]alu_sec!C24+[1]chlorin!C24+[1]paper!C24+[1]cement!C24+[1]glass!C24+[1]steel!C24*100/40 + [2]methanol!B24*11.9/1000/3600*1000 + ([2]ethylene!B24+[2]propylene!B24+[2]aromate!B24)*15.7/3600+[2]ammonia!B24*6.6/3600</f>
        <v>58.836115669841078</v>
      </c>
      <c r="D24">
        <v>0</v>
      </c>
      <c r="F24">
        <f t="shared" si="0"/>
        <v>25.6541600002388</v>
      </c>
      <c r="G24">
        <f t="shared" si="1"/>
        <v>58.836115669841078</v>
      </c>
      <c r="I24" s="2" t="s">
        <v>58</v>
      </c>
      <c r="J24">
        <f t="shared" si="2"/>
        <v>50.719000000000001</v>
      </c>
      <c r="K24" s="2" t="s">
        <v>58</v>
      </c>
      <c r="L24">
        <f t="shared" si="3"/>
        <v>77.378581000000011</v>
      </c>
      <c r="N24" s="5">
        <f t="shared" si="4"/>
        <v>49.419034286482777</v>
      </c>
      <c r="O24" s="5">
        <f t="shared" si="5"/>
        <v>23.963304948896553</v>
      </c>
      <c r="R24" s="2" t="s">
        <v>58</v>
      </c>
      <c r="S24">
        <v>50.719000000000001</v>
      </c>
      <c r="T24" s="2" t="s">
        <v>58</v>
      </c>
      <c r="U24">
        <v>77.378581000000011</v>
      </c>
    </row>
    <row r="25" spans="1:21" x14ac:dyDescent="0.25">
      <c r="A25" t="s">
        <v>27</v>
      </c>
      <c r="B25">
        <f>[1]alu_prim!B25+[1]alu_sec!B25+[1]chlorin!B25+[1]paper!B25+[1]cement!B25+[1]glass!B25+[1]steel!B25*100/40 + [2]methanol!B25*0.6/1000/3600*1000 + ([2]ethylene!B25+[2]propylene!B25+[2]aromate!B25)*0.8/3600+[2]ammonia!B25*0.74/3600</f>
        <v>22.098467112082716</v>
      </c>
      <c r="C25">
        <f>[1]alu_prim!C25+[1]alu_sec!C25+[1]chlorin!C25+[1]paper!C25+[1]cement!C25+[1]glass!C25+[1]steel!C25*100/40 + [2]methanol!B25*11.9/1000/3600*1000 + ([2]ethylene!B25+[2]propylene!B25+[2]aromate!B25)*15.7/3600+[2]ammonia!B25*6.6/3600</f>
        <v>33.459686454921908</v>
      </c>
      <c r="D25">
        <v>0</v>
      </c>
      <c r="F25">
        <f t="shared" si="0"/>
        <v>22.098467112082716</v>
      </c>
      <c r="G25">
        <f t="shared" si="1"/>
        <v>33.459686454921908</v>
      </c>
      <c r="I25" s="2" t="s">
        <v>59</v>
      </c>
      <c r="J25">
        <f t="shared" si="2"/>
        <v>93.135524000000004</v>
      </c>
      <c r="K25" s="2" t="s">
        <v>59</v>
      </c>
      <c r="L25">
        <f t="shared" si="3"/>
        <v>156.02041299999999</v>
      </c>
      <c r="N25" s="4">
        <f t="shared" si="4"/>
        <v>76.272783828345979</v>
      </c>
      <c r="O25" s="4">
        <f t="shared" si="5"/>
        <v>78.554289267955014</v>
      </c>
      <c r="R25" s="2" t="s">
        <v>59</v>
      </c>
      <c r="S25">
        <v>93.135524000000004</v>
      </c>
      <c r="T25" s="2" t="s">
        <v>59</v>
      </c>
      <c r="U25">
        <v>156.02041299999999</v>
      </c>
    </row>
    <row r="26" spans="1:21" x14ac:dyDescent="0.25">
      <c r="A26" t="s">
        <v>28</v>
      </c>
      <c r="B26">
        <f>[1]alu_prim!B26+[1]alu_sec!B26+[1]chlorin!B26+[1]paper!B26+[1]cement!B26+[1]glass!B26+[1]steel!B26*100/40 + [2]methanol!B26*0.6/1000/3600*1000 + ([2]ethylene!B26+[2]propylene!B26+[2]aromate!B26)*0.8/3600+[2]ammonia!B26*0.74/3600</f>
        <v>28.893068232836445</v>
      </c>
      <c r="C26">
        <f>[1]alu_prim!C26+[1]alu_sec!C26+[1]chlorin!C26+[1]paper!C26+[1]cement!C26+[1]glass!C26+[1]steel!C26*100/40 + [2]methanol!B26*11.9/1000/3600*1000 + ([2]ethylene!B26+[2]propylene!B26+[2]aromate!B26)*15.7/3600+[2]ammonia!B26*6.6/3600</f>
        <v>9.8466707272494443</v>
      </c>
      <c r="D26">
        <v>0</v>
      </c>
      <c r="F26">
        <f t="shared" si="0"/>
        <v>28.893068232836445</v>
      </c>
      <c r="G26">
        <f t="shared" si="1"/>
        <v>9.8466707272494443</v>
      </c>
      <c r="I26" s="2" t="s">
        <v>60</v>
      </c>
      <c r="J26">
        <f t="shared" si="2"/>
        <v>47.004317999999998</v>
      </c>
      <c r="K26" s="2" t="s">
        <v>60</v>
      </c>
      <c r="L26">
        <f t="shared" si="3"/>
        <v>24.504157000000006</v>
      </c>
      <c r="N26" s="3">
        <f t="shared" si="4"/>
        <v>38.531034036412471</v>
      </c>
      <c r="O26" s="3">
        <f t="shared" si="5"/>
        <v>59.816325339209008</v>
      </c>
      <c r="R26" s="2" t="s">
        <v>60</v>
      </c>
      <c r="S26">
        <v>47.004317999999998</v>
      </c>
      <c r="T26" s="2" t="s">
        <v>60</v>
      </c>
      <c r="U26">
        <v>24.504157000000006</v>
      </c>
    </row>
    <row r="27" spans="1:21" x14ac:dyDescent="0.25">
      <c r="A27" t="s">
        <v>29</v>
      </c>
      <c r="B27">
        <f>[1]alu_prim!B27+[1]alu_sec!B27+[1]chlorin!B27+[1]paper!B27+[1]cement!B27+[1]glass!B27+[1]steel!B27*100/40 + [2]methanol!B27*0.6/1000/3600*1000 + ([2]ethylene!B27+[2]propylene!B27+[2]aromate!B27)*0.8/3600+[2]ammonia!B27*0.74/3600</f>
        <v>2.28872938684614</v>
      </c>
      <c r="C27">
        <f>[1]alu_prim!C27+[1]alu_sec!C27+[1]chlorin!C27+[1]paper!C27+[1]cement!C27+[1]glass!C27+[1]steel!C27*100/40 + [2]methanol!B27*11.9/1000/3600*1000 + ([2]ethylene!B27+[2]propylene!B27+[2]aromate!B27)*15.7/3600+[2]ammonia!B27*6.6/3600</f>
        <v>6.4937470091548111</v>
      </c>
      <c r="D27">
        <v>0</v>
      </c>
      <c r="F27">
        <f t="shared" si="0"/>
        <v>2.28872938684614</v>
      </c>
      <c r="G27">
        <f t="shared" si="1"/>
        <v>6.4937470091548111</v>
      </c>
      <c r="I27" s="2"/>
      <c r="J27">
        <f t="shared" si="2"/>
        <v>0</v>
      </c>
      <c r="L27">
        <f t="shared" si="3"/>
        <v>0</v>
      </c>
      <c r="N27" s="3"/>
      <c r="O27" s="3"/>
      <c r="R27" s="2"/>
    </row>
    <row r="28" spans="1:21" x14ac:dyDescent="0.25">
      <c r="A28" t="s">
        <v>30</v>
      </c>
      <c r="B28">
        <f>[1]alu_prim!B28+[1]alu_sec!B28+[1]chlorin!B28+[1]paper!B28+[1]cement!B28+[1]glass!B28+[1]steel!B28*100/40 + [2]methanol!B28*0.6/1000/3600*1000 + ([2]ethylene!B28+[2]propylene!B28+[2]aromate!B28)*0.8/3600+[2]ammonia!B28*0.74/3600</f>
        <v>1.0868541364180837</v>
      </c>
      <c r="C28">
        <f>[1]alu_prim!C28+[1]alu_sec!C28+[1]chlorin!C28+[1]paper!C28+[1]cement!C28+[1]glass!C28+[1]steel!C28*100/40 + [2]methanol!B28*11.9/1000/3600*1000 + ([2]ethylene!B28+[2]propylene!B28+[2]aromate!B28)*15.7/3600+[2]ammonia!B28*6.6/3600</f>
        <v>0.18451586891569771</v>
      </c>
      <c r="D28">
        <v>0</v>
      </c>
      <c r="F28">
        <f t="shared" si="0"/>
        <v>1.0868541364180837</v>
      </c>
      <c r="G28">
        <f t="shared" si="1"/>
        <v>0.18451586891569771</v>
      </c>
      <c r="I28" s="2" t="s">
        <v>30</v>
      </c>
      <c r="J28">
        <f t="shared" si="2"/>
        <v>0.73739999999999994</v>
      </c>
      <c r="K28" s="2" t="s">
        <v>30</v>
      </c>
      <c r="L28">
        <f t="shared" si="3"/>
        <v>0.839113</v>
      </c>
      <c r="N28" s="3">
        <f>(J28-F28)/J28*100</f>
        <v>-47.390037485500919</v>
      </c>
      <c r="O28" s="3">
        <f t="shared" si="5"/>
        <v>78.010605375474142</v>
      </c>
      <c r="R28" s="2" t="s">
        <v>30</v>
      </c>
      <c r="S28">
        <v>0.73739999999999994</v>
      </c>
      <c r="T28" s="2" t="s">
        <v>30</v>
      </c>
      <c r="U28">
        <v>0.839113</v>
      </c>
    </row>
    <row r="29" spans="1:21" x14ac:dyDescent="0.25">
      <c r="A29" t="s">
        <v>31</v>
      </c>
      <c r="B29">
        <f>[1]alu_prim!B29+[1]alu_sec!B29+[1]chlorin!B29+[1]paper!B29+[1]cement!B29+[1]glass!B29+[1]steel!B29*100/40 + [2]methanol!B29*0.6/1000/3600*1000 + ([2]ethylene!B29+[2]propylene!B29+[2]aromate!B29)*0.8/3600+[2]ammonia!B29*0.74/3600</f>
        <v>0.21249118501542291</v>
      </c>
      <c r="C29">
        <f>[1]alu_prim!C29+[1]alu_sec!C29+[1]chlorin!C29+[1]paper!C29+[1]cement!C29+[1]glass!C29+[1]steel!C29*100/40 + [2]methanol!B29*11.9/1000/3600*1000 + ([2]ethylene!B29+[2]propylene!B29+[2]aromate!B29)*15.7/3600+[2]ammonia!B29*6.6/3600</f>
        <v>0.979854436816334</v>
      </c>
      <c r="D29">
        <v>0</v>
      </c>
      <c r="F29">
        <f t="shared" si="0"/>
        <v>0.21249118501542291</v>
      </c>
      <c r="G29">
        <f t="shared" si="1"/>
        <v>0.979854436816334</v>
      </c>
      <c r="I29" s="2" t="s">
        <v>61</v>
      </c>
      <c r="J29">
        <f t="shared" si="2"/>
        <v>1.545715</v>
      </c>
      <c r="K29" s="2" t="s">
        <v>61</v>
      </c>
      <c r="L29">
        <f t="shared" si="3"/>
        <v>3.2364849999999996</v>
      </c>
      <c r="N29" s="3">
        <f t="shared" si="4"/>
        <v>86.252887174192978</v>
      </c>
      <c r="O29" s="3">
        <f t="shared" si="5"/>
        <v>69.72473418488471</v>
      </c>
      <c r="R29" s="2" t="s">
        <v>61</v>
      </c>
      <c r="S29">
        <v>1.545715</v>
      </c>
      <c r="T29" s="2" t="s">
        <v>61</v>
      </c>
      <c r="U29">
        <v>3.2364849999999996</v>
      </c>
    </row>
    <row r="30" spans="1:21" x14ac:dyDescent="0.25">
      <c r="A30" t="s">
        <v>32</v>
      </c>
      <c r="B30">
        <f>[1]alu_prim!B30+[1]alu_sec!B30+[1]chlorin!B30+[1]paper!B30+[1]cement!B30+[1]glass!B30+[1]steel!B30*100/40 + [2]methanol!B30*0.6/1000/3600*1000 + ([2]ethylene!B30+[2]propylene!B30+[2]aromate!B30)*0.8/3600+[2]ammonia!B30*0.74/3600</f>
        <v>0.51830127850820873</v>
      </c>
      <c r="C30">
        <f>[1]alu_prim!C30+[1]alu_sec!C30+[1]chlorin!C30+[1]paper!C30+[1]cement!C30+[1]glass!C30+[1]steel!C30*100/40 + [2]methanol!B30*11.9/1000/3600*1000 + ([2]ethylene!B30+[2]propylene!B30+[2]aromate!B30)*15.7/3600+[2]ammonia!B30*6.6/3600</f>
        <v>1.4858209951953743</v>
      </c>
      <c r="D30">
        <v>0</v>
      </c>
      <c r="F30">
        <f t="shared" si="0"/>
        <v>0.51830127850820873</v>
      </c>
      <c r="G30">
        <f t="shared" si="1"/>
        <v>1.4858209951953743</v>
      </c>
      <c r="I30" s="2" t="s">
        <v>62</v>
      </c>
      <c r="J30">
        <f t="shared" si="2"/>
        <v>1.3160560000000001</v>
      </c>
      <c r="K30" s="2" t="s">
        <v>62</v>
      </c>
      <c r="L30">
        <f t="shared" si="3"/>
        <v>3.8276659999999998</v>
      </c>
      <c r="N30" s="3">
        <f t="shared" si="4"/>
        <v>60.617080237603219</v>
      </c>
      <c r="O30" s="3">
        <f t="shared" si="5"/>
        <v>61.182062510277156</v>
      </c>
      <c r="R30" s="2" t="s">
        <v>62</v>
      </c>
      <c r="S30">
        <v>1.3160560000000001</v>
      </c>
      <c r="T30" s="2" t="s">
        <v>62</v>
      </c>
      <c r="U30">
        <v>3.8276659999999998</v>
      </c>
    </row>
    <row r="31" spans="1:21" x14ac:dyDescent="0.25">
      <c r="A31" t="s">
        <v>33</v>
      </c>
      <c r="B31">
        <f>[1]alu_prim!B31+[1]alu_sec!B31+[1]chlorin!B31+[1]paper!B31+[1]cement!B31+[1]glass!B31+[1]steel!B31*100/40 + [2]methanol!B31*0.6/1000/3600*1000 + ([2]ethylene!B31+[2]propylene!B31+[2]aromate!B31)*0.8/3600+[2]ammonia!B31*0.74/3600</f>
        <v>1.1754897342308754</v>
      </c>
      <c r="C31">
        <f>[1]alu_prim!C31+[1]alu_sec!C31+[1]chlorin!C31+[1]paper!C31+[1]cement!C31+[1]glass!C31+[1]steel!C31*100/40 + [2]methanol!B31*11.9/1000/3600*1000 + ([2]ethylene!B31+[2]propylene!B31+[2]aromate!B31)*15.7/3600+[2]ammonia!B31*6.6/3600</f>
        <v>6.592136857404566</v>
      </c>
      <c r="D31">
        <v>0</v>
      </c>
      <c r="F31">
        <f t="shared" si="0"/>
        <v>1.1754897342308754</v>
      </c>
      <c r="G31">
        <f t="shared" si="1"/>
        <v>6.592136857404566</v>
      </c>
      <c r="I31" s="2" t="s">
        <v>63</v>
      </c>
      <c r="J31">
        <f t="shared" si="2"/>
        <v>8.7352800000000013</v>
      </c>
      <c r="K31" s="2" t="s">
        <v>63</v>
      </c>
      <c r="L31">
        <f t="shared" si="3"/>
        <v>19.152341999999997</v>
      </c>
      <c r="N31" s="4">
        <f t="shared" si="4"/>
        <v>86.543193415312672</v>
      </c>
      <c r="O31" s="4">
        <f t="shared" si="5"/>
        <v>65.580518260353927</v>
      </c>
      <c r="R31" s="2" t="s">
        <v>63</v>
      </c>
      <c r="S31">
        <v>8.7352800000000013</v>
      </c>
      <c r="T31" s="2" t="s">
        <v>63</v>
      </c>
      <c r="U31">
        <v>19.152341999999997</v>
      </c>
    </row>
    <row r="32" spans="1:21" x14ac:dyDescent="0.25">
      <c r="A32" t="s">
        <v>34</v>
      </c>
      <c r="B32">
        <f>[1]alu_prim!B32+[1]alu_sec!B32+[1]chlorin!B32+[1]paper!B32+[1]cement!B32+[1]glass!B32+[1]steel!B32*100/40 + [2]methanol!B32*0.6/1000/3600*1000 + ([2]ethylene!B32+[2]propylene!B32+[2]aromate!B32)*0.8/3600+[2]ammonia!B32*0.74/3600</f>
        <v>2.5652913956382681</v>
      </c>
      <c r="C32">
        <f>[1]alu_prim!C32+[1]alu_sec!C32+[1]chlorin!C32+[1]paper!C32+[1]cement!C32+[1]glass!C32+[1]steel!C32*100/40 + [2]methanol!B32*11.9/1000/3600*1000 + ([2]ethylene!B32+[2]propylene!B32+[2]aromate!B32)*15.7/3600+[2]ammonia!B32*6.6/3600</f>
        <v>1.9709711824702894</v>
      </c>
      <c r="D32">
        <v>0</v>
      </c>
      <c r="F32">
        <f t="shared" si="0"/>
        <v>2.5652913956382681</v>
      </c>
      <c r="G32">
        <f t="shared" si="1"/>
        <v>1.9709711824702894</v>
      </c>
      <c r="I32" s="2" t="s">
        <v>64</v>
      </c>
      <c r="J32">
        <f t="shared" si="2"/>
        <v>4.367</v>
      </c>
      <c r="K32" s="2" t="s">
        <v>64</v>
      </c>
      <c r="L32">
        <f t="shared" si="3"/>
        <v>5.675484</v>
      </c>
      <c r="N32" s="3">
        <f t="shared" si="4"/>
        <v>41.257352973705792</v>
      </c>
      <c r="O32" s="3">
        <f t="shared" si="5"/>
        <v>65.272192072600518</v>
      </c>
      <c r="R32" s="2" t="s">
        <v>64</v>
      </c>
      <c r="S32">
        <v>4.367</v>
      </c>
      <c r="T32" s="2" t="s">
        <v>64</v>
      </c>
      <c r="U32">
        <v>5.675484</v>
      </c>
    </row>
    <row r="33" spans="1:21" x14ac:dyDescent="0.25">
      <c r="A33" t="s">
        <v>76</v>
      </c>
      <c r="B33">
        <f>[1]alu_prim!B33+[1]alu_sec!B33+[1]chlorin!B33+[1]paper!B33+[1]cement!B33+[1]glass!B33+[1]steel!B33*100/40 + [2]methanol!B33*0.6/1000/3600*1000 + ([2]ethylene!B33+[2]propylene!B33+[2]aromate!B33)*0.8/3600+[2]ammonia!B33*0.74/3600</f>
        <v>0.63040955492619344</v>
      </c>
      <c r="C33">
        <f>[1]alu_prim!C33+[1]alu_sec!C33+[1]chlorin!C33+[1]paper!C33+[1]cement!C33+[1]glass!C33+[1]steel!C33*100/40 + [2]methanol!B33*11.9/1000/3600*1000 + ([2]ethylene!B33+[2]propylene!B33+[2]aromate!B33)*15.7/3600+[2]ammonia!B33*6.6/3600</f>
        <v>1.1508969362289754</v>
      </c>
      <c r="D33">
        <v>0</v>
      </c>
      <c r="F33">
        <f t="shared" si="0"/>
        <v>0.63040955492619344</v>
      </c>
      <c r="G33">
        <f t="shared" si="1"/>
        <v>1.1508969362289754</v>
      </c>
      <c r="I33" s="2" t="s">
        <v>65</v>
      </c>
      <c r="J33">
        <f t="shared" si="2"/>
        <v>2.36</v>
      </c>
      <c r="K33" s="2" t="s">
        <v>65</v>
      </c>
      <c r="L33">
        <f t="shared" si="3"/>
        <v>3.3406710000000004</v>
      </c>
      <c r="N33" s="3">
        <f t="shared" si="4"/>
        <v>73.287730723466382</v>
      </c>
      <c r="O33" s="3">
        <f t="shared" si="5"/>
        <v>65.548929055600652</v>
      </c>
      <c r="R33" s="2" t="s">
        <v>65</v>
      </c>
      <c r="S33">
        <v>2.36</v>
      </c>
      <c r="T33" s="2" t="s">
        <v>65</v>
      </c>
      <c r="U33">
        <v>3.3406710000000004</v>
      </c>
    </row>
    <row r="34" spans="1:21" x14ac:dyDescent="0.25">
      <c r="A34" t="s">
        <v>77</v>
      </c>
      <c r="B34">
        <f>[1]alu_prim!B34+[1]alu_sec!B34+[1]chlorin!B34+[1]paper!B34+[1]cement!B34+[1]glass!B34+[1]steel!B34*100/40 + [2]methanol!B34*0.6/1000/3600*1000 + ([2]ethylene!B34+[2]propylene!B34+[2]aromate!B34)*0.8/3600+[2]ammonia!B34*0.74/3600</f>
        <v>0.47027102576471175</v>
      </c>
      <c r="C34">
        <f>[1]alu_prim!C34+[1]alu_sec!C34+[1]chlorin!C34+[1]paper!C34+[1]cement!C34+[1]glass!C34+[1]steel!C34*100/40 + [2]methanol!B34*11.9/1000/3600*1000 + ([2]ethylene!B34+[2]propylene!B34+[2]aromate!B34)*15.7/3600+[2]ammonia!B34*6.6/3600</f>
        <v>2.7041679921594182</v>
      </c>
      <c r="D34">
        <v>0</v>
      </c>
      <c r="F34">
        <f t="shared" si="0"/>
        <v>0.47027102576471175</v>
      </c>
      <c r="G34">
        <f t="shared" si="1"/>
        <v>2.7041679921594182</v>
      </c>
      <c r="I34" s="2" t="s">
        <v>66</v>
      </c>
      <c r="J34">
        <f t="shared" si="2"/>
        <v>1.8419670000000001</v>
      </c>
      <c r="K34" s="2" t="s">
        <v>66</v>
      </c>
      <c r="L34">
        <f t="shared" si="3"/>
        <v>8.6005190000000002</v>
      </c>
      <c r="N34" s="3">
        <f t="shared" si="4"/>
        <v>74.469085180966232</v>
      </c>
      <c r="O34" s="3">
        <f t="shared" si="5"/>
        <v>68.558083620774312</v>
      </c>
      <c r="R34" s="2" t="s">
        <v>66</v>
      </c>
      <c r="S34">
        <v>1.8419670000000001</v>
      </c>
      <c r="T34" s="2" t="s">
        <v>66</v>
      </c>
      <c r="U34">
        <v>8.6005190000000002</v>
      </c>
    </row>
    <row r="35" spans="1:21" x14ac:dyDescent="0.25">
      <c r="A35" t="s">
        <v>78</v>
      </c>
      <c r="B35">
        <f>[1]alu_prim!B35+[1]alu_sec!B35+[1]chlorin!B35+[1]paper!B35+[1]cement!B35+[1]glass!B35+[1]steel!B35*100/40 + [2]methanol!B35*0.6/1000/3600*1000 + ([2]ethylene!B35+[2]propylene!B35+[2]aromate!B35)*0.8/3600+[2]ammonia!B35*0.74/3600</f>
        <v>12.612405064578946</v>
      </c>
      <c r="C35">
        <f>[1]alu_prim!C35+[1]alu_sec!C35+[1]chlorin!C35+[1]paper!C35+[1]cement!C35+[1]glass!C35+[1]steel!C35*100/40 + [2]methanol!B35*11.9/1000/3600*1000 + ([2]ethylene!B35+[2]propylene!B35+[2]aromate!B35)*15.7/3600+[2]ammonia!B35*6.6/3600</f>
        <v>0.87720328205707232</v>
      </c>
      <c r="D35">
        <v>0</v>
      </c>
      <c r="F35">
        <f t="shared" si="0"/>
        <v>12.612405064578946</v>
      </c>
      <c r="G35">
        <f t="shared" si="1"/>
        <v>0.87720328205707232</v>
      </c>
      <c r="I35" s="2" t="s">
        <v>67</v>
      </c>
      <c r="J35">
        <f t="shared" si="2"/>
        <v>15.524799000000002</v>
      </c>
      <c r="K35" s="2" t="s">
        <v>67</v>
      </c>
      <c r="L35">
        <f t="shared" si="3"/>
        <v>0.77343399999999929</v>
      </c>
      <c r="N35" s="3">
        <f t="shared" si="4"/>
        <v>18.759624104769767</v>
      </c>
      <c r="O35" s="3">
        <f t="shared" si="5"/>
        <v>-13.416695161716854</v>
      </c>
      <c r="R35" s="2" t="s">
        <v>67</v>
      </c>
      <c r="S35">
        <v>15.524799000000002</v>
      </c>
      <c r="T35" s="2" t="s">
        <v>67</v>
      </c>
      <c r="U35">
        <v>0.77343399999999929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Kerekes, Andelka</cp:lastModifiedBy>
  <dcterms:created xsi:type="dcterms:W3CDTF">2020-12-30T20:48:49Z</dcterms:created>
  <dcterms:modified xsi:type="dcterms:W3CDTF">2022-01-12T15:51:08Z</dcterms:modified>
</cp:coreProperties>
</file>