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FD6C3E45-96B1-41E4-921B-A92E61EC8246}" xr6:coauthVersionLast="47" xr6:coauthVersionMax="47" xr10:uidLastSave="{00000000-0000-0000-0000-000000000000}"/>
  <bookViews>
    <workbookView xWindow="28680" yWindow="180" windowWidth="29040" windowHeight="17640" xr2:uid="{00000000-000D-0000-FFFF-FFFF00000000}"/>
  </bookViews>
  <sheets>
    <sheet name="overall" sheetId="9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9" l="1"/>
  <c r="J17" i="9" s="1"/>
  <c r="G17" i="9"/>
  <c r="K17" i="9" s="1"/>
  <c r="F18" i="9"/>
  <c r="J18" i="9" s="1"/>
  <c r="G18" i="9"/>
  <c r="K18" i="9" s="1"/>
  <c r="F19" i="9"/>
  <c r="J19" i="9" s="1"/>
  <c r="G19" i="9"/>
  <c r="K19" i="9" s="1"/>
  <c r="F20" i="9"/>
  <c r="J20" i="9" s="1"/>
  <c r="G20" i="9"/>
  <c r="K20" i="9" s="1"/>
  <c r="F21" i="9"/>
  <c r="J21" i="9" s="1"/>
  <c r="G21" i="9"/>
  <c r="K21" i="9" s="1"/>
  <c r="F22" i="9"/>
  <c r="J22" i="9" s="1"/>
  <c r="G22" i="9"/>
  <c r="K22" i="9" s="1"/>
  <c r="F23" i="9"/>
  <c r="J23" i="9" s="1"/>
  <c r="G23" i="9"/>
  <c r="K23" i="9" s="1"/>
  <c r="F24" i="9"/>
  <c r="J24" i="9" s="1"/>
  <c r="G24" i="9"/>
  <c r="K24" i="9" s="1"/>
  <c r="F25" i="9"/>
  <c r="J25" i="9" s="1"/>
  <c r="G25" i="9"/>
  <c r="K25" i="9" s="1"/>
  <c r="F26" i="9"/>
  <c r="J26" i="9" s="1"/>
  <c r="G26" i="9"/>
  <c r="K26" i="9" s="1"/>
  <c r="F27" i="9"/>
  <c r="J27" i="9" s="1"/>
  <c r="G27" i="9"/>
  <c r="K27" i="9" s="1"/>
  <c r="F28" i="9"/>
  <c r="J28" i="9" s="1"/>
  <c r="G28" i="9"/>
  <c r="K28" i="9" s="1"/>
  <c r="F29" i="9"/>
  <c r="J29" i="9" s="1"/>
  <c r="G29" i="9"/>
  <c r="K29" i="9" s="1"/>
  <c r="F30" i="9"/>
  <c r="J30" i="9" s="1"/>
  <c r="G30" i="9"/>
  <c r="K30" i="9" s="1"/>
  <c r="F31" i="9"/>
  <c r="J31" i="9" s="1"/>
  <c r="G31" i="9"/>
  <c r="K31" i="9" s="1"/>
  <c r="F32" i="9"/>
  <c r="J32" i="9" s="1"/>
  <c r="G32" i="9"/>
  <c r="K32" i="9" s="1"/>
  <c r="F33" i="9"/>
  <c r="J33" i="9" s="1"/>
  <c r="G33" i="9"/>
  <c r="K33" i="9" s="1"/>
  <c r="F34" i="9"/>
  <c r="J34" i="9" s="1"/>
  <c r="G34" i="9"/>
  <c r="K34" i="9" s="1"/>
  <c r="F35" i="9"/>
  <c r="J35" i="9" s="1"/>
  <c r="G35" i="9"/>
  <c r="K35" i="9" s="1"/>
  <c r="F3" i="9"/>
  <c r="J3" i="9" s="1"/>
  <c r="G3" i="9"/>
  <c r="K3" i="9" s="1"/>
  <c r="F4" i="9"/>
  <c r="J4" i="9" s="1"/>
  <c r="G4" i="9"/>
  <c r="K4" i="9" s="1"/>
  <c r="F5" i="9"/>
  <c r="J5" i="9" s="1"/>
  <c r="G5" i="9"/>
  <c r="K5" i="9" s="1"/>
  <c r="F6" i="9"/>
  <c r="J6" i="9" s="1"/>
  <c r="G6" i="9"/>
  <c r="K6" i="9" s="1"/>
  <c r="F7" i="9"/>
  <c r="J7" i="9" s="1"/>
  <c r="G7" i="9"/>
  <c r="K7" i="9" s="1"/>
  <c r="F8" i="9"/>
  <c r="J8" i="9" s="1"/>
  <c r="G8" i="9"/>
  <c r="K8" i="9" s="1"/>
  <c r="F9" i="9"/>
  <c r="J9" i="9" s="1"/>
  <c r="G9" i="9"/>
  <c r="K9" i="9" s="1"/>
  <c r="F10" i="9"/>
  <c r="J10" i="9" s="1"/>
  <c r="G10" i="9"/>
  <c r="K10" i="9" s="1"/>
  <c r="F11" i="9"/>
  <c r="J11" i="9" s="1"/>
  <c r="G11" i="9"/>
  <c r="K11" i="9" s="1"/>
  <c r="F12" i="9"/>
  <c r="J12" i="9" s="1"/>
  <c r="G12" i="9"/>
  <c r="K12" i="9" s="1"/>
  <c r="F13" i="9"/>
  <c r="J13" i="9" s="1"/>
  <c r="G13" i="9"/>
  <c r="K13" i="9" s="1"/>
  <c r="F14" i="9"/>
  <c r="J14" i="9" s="1"/>
  <c r="G14" i="9"/>
  <c r="K14" i="9" s="1"/>
  <c r="F15" i="9"/>
  <c r="J15" i="9" s="1"/>
  <c r="G15" i="9"/>
  <c r="K15" i="9" s="1"/>
  <c r="F16" i="9"/>
  <c r="J16" i="9" s="1"/>
  <c r="G16" i="9"/>
  <c r="K16" i="9" s="1"/>
  <c r="G2" i="9"/>
  <c r="K2" i="9" s="1"/>
  <c r="F2" i="9"/>
  <c r="J2" i="9" s="1"/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2" i="9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2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N27" i="9" l="1"/>
  <c r="N28" i="9"/>
  <c r="N29" i="9"/>
  <c r="N30" i="9"/>
  <c r="N31" i="9"/>
  <c r="N32" i="9"/>
  <c r="N33" i="9"/>
  <c r="N34" i="9"/>
  <c r="N35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" i="9"/>
  <c r="S33" i="9"/>
  <c r="S34" i="9"/>
  <c r="S35" i="9"/>
  <c r="R35" i="9" l="1"/>
  <c r="R33" i="9"/>
  <c r="R34" i="9"/>
  <c r="R3" i="9"/>
  <c r="S3" i="9"/>
  <c r="S4" i="9"/>
  <c r="R6" i="9"/>
  <c r="R7" i="9"/>
  <c r="R8" i="9"/>
  <c r="S9" i="9"/>
  <c r="R10" i="9"/>
  <c r="R11" i="9"/>
  <c r="S11" i="9"/>
  <c r="S12" i="9"/>
  <c r="S13" i="9"/>
  <c r="R14" i="9"/>
  <c r="R16" i="9"/>
  <c r="S17" i="9"/>
  <c r="R18" i="9"/>
  <c r="S18" i="9"/>
  <c r="R19" i="9"/>
  <c r="S20" i="9"/>
  <c r="R22" i="9"/>
  <c r="R24" i="9"/>
  <c r="S25" i="9"/>
  <c r="R26" i="9"/>
  <c r="S26" i="9"/>
  <c r="S28" i="9"/>
  <c r="R30" i="9"/>
  <c r="R32" i="9"/>
  <c r="S2" i="9"/>
  <c r="R2" i="9"/>
  <c r="R31" i="9"/>
  <c r="S30" i="9"/>
  <c r="R29" i="9"/>
  <c r="R28" i="9"/>
  <c r="R25" i="9"/>
  <c r="R23" i="9"/>
  <c r="S22" i="9"/>
  <c r="R21" i="9"/>
  <c r="R20" i="9"/>
  <c r="S19" i="9"/>
  <c r="R17" i="9"/>
  <c r="R15" i="9"/>
  <c r="S14" i="9"/>
  <c r="R13" i="9"/>
  <c r="R12" i="9"/>
  <c r="R9" i="9"/>
  <c r="S6" i="9"/>
  <c r="R5" i="9"/>
  <c r="R4" i="9"/>
  <c r="S10" i="9" l="1"/>
  <c r="S32" i="9"/>
  <c r="S24" i="9"/>
  <c r="S21" i="9"/>
  <c r="S16" i="9"/>
  <c r="S31" i="9"/>
  <c r="S15" i="9"/>
  <c r="S7" i="9"/>
  <c r="S29" i="9"/>
  <c r="S8" i="9"/>
  <c r="S5" i="9"/>
  <c r="S23" i="9"/>
</calcChain>
</file>

<file path=xl/sharedStrings.xml><?xml version="1.0" encoding="utf-8"?>
<sst xmlns="http://schemas.openxmlformats.org/spreadsheetml/2006/main" count="182" uniqueCount="79">
  <si>
    <t>Country</t>
  </si>
  <si>
    <t>Demand electricity [TWh]</t>
  </si>
  <si>
    <t>Demand heat [TWh]</t>
  </si>
  <si>
    <t>Demand hydrogen [TWh]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</si>
  <si>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</si>
  <si>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</si>
  <si>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</si>
  <si>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</si>
  <si>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</si>
  <si>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</si>
  <si>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</si>
  <si>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</si>
  <si>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</si>
  <si>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</si>
  <si>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</si>
  <si>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</si>
  <si>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</si>
  <si>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</si>
  <si>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</si>
  <si>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</si>
  <si>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</si>
  <si>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</si>
  <si>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</si>
  <si>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</si>
  <si>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</si>
  <si>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</si>
  <si>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</si>
  <si>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</si>
  <si>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</si>
  <si>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</si>
  <si>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</si>
  <si>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</si>
  <si>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</si>
  <si>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</si>
  <si>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</si>
  <si>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electricity</t>
  </si>
  <si>
    <t>heat</t>
  </si>
  <si>
    <t>Belgien</t>
  </si>
  <si>
    <t>Bulgarien</t>
  </si>
  <si>
    <t>Tschechien</t>
  </si>
  <si>
    <t>Dänemark</t>
  </si>
  <si>
    <t>Deutschland (bis 1990 früheres Gebiet der BRD)</t>
  </si>
  <si>
    <t>Irland</t>
  </si>
  <si>
    <t>Griechenland</t>
  </si>
  <si>
    <t>Spanien</t>
  </si>
  <si>
    <t>Frankreich</t>
  </si>
  <si>
    <t>Kroatien</t>
  </si>
  <si>
    <t>Italien</t>
  </si>
  <si>
    <t>Litauen</t>
  </si>
  <si>
    <t>Luxemburg</t>
  </si>
  <si>
    <t>Ungarn</t>
  </si>
  <si>
    <t>Niederlande</t>
  </si>
  <si>
    <t>Österreich</t>
  </si>
  <si>
    <t>Polen</t>
  </si>
  <si>
    <t>Rumänien</t>
  </si>
  <si>
    <t>Slowenien</t>
  </si>
  <si>
    <t>Slowakei</t>
  </si>
  <si>
    <t>Finnland</t>
  </si>
  <si>
    <t>Schweden</t>
  </si>
  <si>
    <t>Vereinigtes Königreich</t>
  </si>
  <si>
    <t>Norwegen</t>
  </si>
  <si>
    <t>Nordmazedonien</t>
  </si>
  <si>
    <t>Albanien</t>
  </si>
  <si>
    <t>Serbien</t>
  </si>
  <si>
    <t>Bosnien und Herzegowina</t>
  </si>
  <si>
    <t>Estland</t>
  </si>
  <si>
    <t>Lettland</t>
  </si>
  <si>
    <t>Island</t>
  </si>
  <si>
    <t>Rest el</t>
  </si>
  <si>
    <t>Rest heat</t>
  </si>
  <si>
    <t>electricity value 2018</t>
  </si>
  <si>
    <t>heat value 2018</t>
  </si>
  <si>
    <t>orig electricity</t>
  </si>
  <si>
    <t>orig electricity value 2018</t>
  </si>
  <si>
    <t>orig heat</t>
  </si>
  <si>
    <t>orig heat value 2018</t>
  </si>
  <si>
    <t>Estonia</t>
  </si>
  <si>
    <t>Lithuania</t>
  </si>
  <si>
    <t>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</si>
</sst>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2" borderId="2" xfId="0" applyNumberFormat="1" applyFont="1" applyFill="1" applyBorder="1" applyAlignment="1"/>
    <xf numFmtId="2" fontId="0" fillId="0" borderId="0" xfId="0" applyNumberFormat="1" applyFill="1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endemo/results_2018/IND_energy_demand_2018_Tren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endemo/results_2018/IND_volume_2018_Tr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el"/>
      <sheetName val="alu_prim"/>
      <sheetName val="alu_sec"/>
      <sheetName val="chlorin"/>
      <sheetName val="methanol"/>
      <sheetName val="ethylene"/>
      <sheetName val="propylene"/>
      <sheetName val="aromate"/>
      <sheetName val="paper"/>
      <sheetName val="cement"/>
      <sheetName val="ammonia"/>
      <sheetName val="glass"/>
      <sheetName val="steel_direct"/>
      <sheetName val="Cereals"/>
      <sheetName val="Rice"/>
      <sheetName val="Pulses"/>
      <sheetName val="Roots"/>
      <sheetName val="Brassiacas"/>
      <sheetName val="Leafy"/>
      <sheetName val="Tomatoes"/>
      <sheetName val="Cucumbers"/>
      <sheetName val="Watermelons"/>
      <sheetName val="Tuber"/>
      <sheetName val="Strawberries"/>
      <sheetName val="Pome"/>
      <sheetName val="Peaches"/>
      <sheetName val="Plums"/>
      <sheetName val="Tropics"/>
      <sheetName val="Nuts"/>
      <sheetName val="Citrus"/>
      <sheetName val="Grapes"/>
      <sheetName val="forecasted"/>
      <sheetName val="rest"/>
      <sheetName val="IND_demand"/>
    </sheetNames>
    <sheetDataSet>
      <sheetData sheetId="0">
        <row r="2">
          <cell r="B2">
            <v>2.1642001308187879</v>
          </cell>
          <cell r="C2">
            <v>3.0068927061904112</v>
          </cell>
        </row>
        <row r="3">
          <cell r="B3">
            <v>0.57423207007372756</v>
          </cell>
          <cell r="C3">
            <v>0.23241937335662161</v>
          </cell>
        </row>
        <row r="4">
          <cell r="B4">
            <v>1.072902766938491</v>
          </cell>
          <cell r="C4">
            <v>3.4705568468263941</v>
          </cell>
        </row>
        <row r="5">
          <cell r="B5">
            <v>6.7757414062474861E-2</v>
          </cell>
          <cell r="C5">
            <v>5.2847633592162012E-2</v>
          </cell>
        </row>
        <row r="6">
          <cell r="B6">
            <v>11.01249973497489</v>
          </cell>
          <cell r="C6">
            <v>21.936274330042249</v>
          </cell>
        </row>
        <row r="7">
          <cell r="B7">
            <v>4.5788784974502193E-2</v>
          </cell>
          <cell r="C7">
            <v>7.6634245532439197E-3</v>
          </cell>
        </row>
        <row r="8">
          <cell r="B8">
            <v>0.48313837951503941</v>
          </cell>
          <cell r="C8">
            <v>0.18903778970317289</v>
          </cell>
        </row>
        <row r="9">
          <cell r="B9">
            <v>6.9088248975023774</v>
          </cell>
          <cell r="C9">
            <v>4.6605458630591237</v>
          </cell>
        </row>
        <row r="10">
          <cell r="B10">
            <v>5.1340444051108092</v>
          </cell>
          <cell r="C10">
            <v>3.0937810618570718</v>
          </cell>
        </row>
        <row r="11">
          <cell r="B11">
            <v>0.24498046578631219</v>
          </cell>
          <cell r="C11">
            <v>0.15943109000143951</v>
          </cell>
        </row>
        <row r="12">
          <cell r="B12">
            <v>8.4934921070128624</v>
          </cell>
          <cell r="C12">
            <v>8.5284234114703246</v>
          </cell>
        </row>
        <row r="13">
          <cell r="B13">
            <v>9.4461201940482339E-2</v>
          </cell>
          <cell r="C13">
            <v>4.2745013168598162E-2</v>
          </cell>
        </row>
        <row r="14">
          <cell r="B14">
            <v>0.59269342124775992</v>
          </cell>
          <cell r="C14">
            <v>0.26258991898708139</v>
          </cell>
        </row>
        <row r="15">
          <cell r="B15">
            <v>0.2677957393708198</v>
          </cell>
          <cell r="C15">
            <v>0.29365094365522593</v>
          </cell>
        </row>
        <row r="16">
          <cell r="B16">
            <v>1.421656034107736</v>
          </cell>
          <cell r="C16">
            <v>3.1378315065767719</v>
          </cell>
        </row>
        <row r="17">
          <cell r="B17">
            <v>1.501436399659974</v>
          </cell>
          <cell r="C17">
            <v>2.4617319392354542</v>
          </cell>
        </row>
        <row r="18">
          <cell r="B18">
            <v>2.4225474963490772</v>
          </cell>
          <cell r="C18">
            <v>3.744660243510022</v>
          </cell>
        </row>
        <row r="19">
          <cell r="B19">
            <v>0.55457732898041956</v>
          </cell>
          <cell r="C19">
            <v>0.16640654293683221</v>
          </cell>
        </row>
        <row r="20">
          <cell r="B20">
            <v>2.532978337811655</v>
          </cell>
          <cell r="C20">
            <v>4.9102854144287402</v>
          </cell>
        </row>
        <row r="21">
          <cell r="B21">
            <v>0.2574632018829075</v>
          </cell>
          <cell r="C21">
            <v>0.27339123119678749</v>
          </cell>
        </row>
        <row r="22">
          <cell r="B22">
            <v>1.153157404062306</v>
          </cell>
          <cell r="C22">
            <v>3.384998335007011</v>
          </cell>
        </row>
        <row r="23">
          <cell r="B23">
            <v>1.9998961469043639</v>
          </cell>
          <cell r="C23">
            <v>1.1282147060504151</v>
          </cell>
        </row>
        <row r="24">
          <cell r="B24">
            <v>1.848431361256418</v>
          </cell>
          <cell r="C24">
            <v>2.3051900751255698</v>
          </cell>
        </row>
        <row r="25">
          <cell r="B25">
            <v>1.749447643225871</v>
          </cell>
          <cell r="C25">
            <v>2.331620164025459</v>
          </cell>
        </row>
        <row r="26">
          <cell r="B26">
            <v>1.3372605930746999</v>
          </cell>
          <cell r="C26">
            <v>0.54546797613163167</v>
          </cell>
        </row>
        <row r="27">
          <cell r="B27">
            <v>0.28971607252177189</v>
          </cell>
          <cell r="C27">
            <v>0.13110056912996379</v>
          </cell>
        </row>
        <row r="28">
          <cell r="B28">
            <v>2.3032737125921889E-2</v>
          </cell>
          <cell r="C28">
            <v>2.7902981088015619E-2</v>
          </cell>
        </row>
        <row r="29">
          <cell r="B29">
            <v>4.2045662037638168E-2</v>
          </cell>
          <cell r="C29">
            <v>8.0219679572168218E-2</v>
          </cell>
        </row>
        <row r="30">
          <cell r="B30">
            <v>0.14216142278843119</v>
          </cell>
          <cell r="C30">
            <v>0.1191794027711242</v>
          </cell>
        </row>
        <row r="31">
          <cell r="B31">
            <v>0.29190164661348811</v>
          </cell>
          <cell r="C31">
            <v>1.0990607152506211</v>
          </cell>
        </row>
        <row r="32">
          <cell r="B32">
            <v>0.22782647453002311</v>
          </cell>
          <cell r="C32">
            <v>0.39086487320448021</v>
          </cell>
        </row>
      </sheetData>
      <sheetData sheetId="1">
        <row r="2">
          <cell r="B2">
            <v>0</v>
          </cell>
          <cell r="C2">
            <v>0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>
            <v>0</v>
          </cell>
        </row>
        <row r="5">
          <cell r="B5">
            <v>0</v>
          </cell>
          <cell r="C5">
            <v>0</v>
          </cell>
        </row>
        <row r="6">
          <cell r="B6">
            <v>6.8155963145283822</v>
          </cell>
          <cell r="C6">
            <v>0.42695402200206528</v>
          </cell>
        </row>
        <row r="7">
          <cell r="B7">
            <v>0</v>
          </cell>
          <cell r="C7">
            <v>0</v>
          </cell>
        </row>
        <row r="8">
          <cell r="B8">
            <v>2.5733751461845902</v>
          </cell>
          <cell r="C8">
            <v>0.16120568444489669</v>
          </cell>
        </row>
        <row r="9">
          <cell r="B9">
            <v>5.0079296089331544</v>
          </cell>
          <cell r="C9">
            <v>0.31371513067454809</v>
          </cell>
        </row>
        <row r="10">
          <cell r="B10">
            <v>6.2237100114984356</v>
          </cell>
          <cell r="C10">
            <v>0.38987608692720088</v>
          </cell>
        </row>
        <row r="11">
          <cell r="B11">
            <v>0</v>
          </cell>
          <cell r="C11">
            <v>0</v>
          </cell>
        </row>
        <row r="12">
          <cell r="B12">
            <v>0.67751446795787473</v>
          </cell>
          <cell r="C12">
            <v>4.2441998280119742E-2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0</v>
          </cell>
          <cell r="C15">
            <v>0</v>
          </cell>
        </row>
        <row r="16">
          <cell r="B16">
            <v>1.8557710858778871</v>
          </cell>
          <cell r="C16">
            <v>0.11625232664407451</v>
          </cell>
        </row>
        <row r="17">
          <cell r="B17">
            <v>0</v>
          </cell>
          <cell r="C17">
            <v>0</v>
          </cell>
        </row>
        <row r="18">
          <cell r="B18">
            <v>8.8137764213533365E-2</v>
          </cell>
          <cell r="C18">
            <v>5.521273735215596E-3</v>
          </cell>
        </row>
        <row r="19">
          <cell r="B19">
            <v>0</v>
          </cell>
          <cell r="C19">
            <v>0</v>
          </cell>
        </row>
        <row r="20">
          <cell r="B20">
            <v>3.8735197614050989</v>
          </cell>
          <cell r="C20">
            <v>0.2426515252834229</v>
          </cell>
        </row>
        <row r="21">
          <cell r="B21">
            <v>1.15839886928997</v>
          </cell>
          <cell r="C21">
            <v>7.2566365949774017E-2</v>
          </cell>
        </row>
        <row r="22">
          <cell r="B22">
            <v>3.1841930105664238</v>
          </cell>
          <cell r="C22">
            <v>0.19946956215617251</v>
          </cell>
        </row>
        <row r="23">
          <cell r="B23">
            <v>0</v>
          </cell>
          <cell r="C23">
            <v>0</v>
          </cell>
        </row>
        <row r="24">
          <cell r="B24">
            <v>1.76789406440145</v>
          </cell>
          <cell r="C24">
            <v>0.11074738679296441</v>
          </cell>
        </row>
        <row r="25">
          <cell r="B25">
            <v>1.800666464462872</v>
          </cell>
          <cell r="C25">
            <v>0.112800370474973</v>
          </cell>
        </row>
        <row r="26">
          <cell r="B26">
            <v>20.978437957743768</v>
          </cell>
          <cell r="C26">
            <v>1.314166515743719</v>
          </cell>
        </row>
        <row r="27">
          <cell r="B27">
            <v>0</v>
          </cell>
          <cell r="C27">
            <v>0</v>
          </cell>
        </row>
        <row r="28">
          <cell r="B28">
            <v>1.020772293603279</v>
          </cell>
          <cell r="C28">
            <v>6.3944931036067493E-2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0</v>
          </cell>
          <cell r="C31">
            <v>0</v>
          </cell>
        </row>
        <row r="32">
          <cell r="B32">
            <v>1.878426145918112</v>
          </cell>
          <cell r="C32">
            <v>0.1176715229339507</v>
          </cell>
        </row>
        <row r="33">
          <cell r="B33">
            <v>12.59877440462226</v>
          </cell>
          <cell r="C33">
            <v>0.78923356902518793</v>
          </cell>
        </row>
      </sheetData>
      <sheetData sheetId="2">
        <row r="2">
          <cell r="B2">
            <v>0.09</v>
          </cell>
          <cell r="C2">
            <v>0.45</v>
          </cell>
        </row>
        <row r="3">
          <cell r="B3">
            <v>2.3824999999999999E-2</v>
          </cell>
          <cell r="C3">
            <v>0.11912499999999999</v>
          </cell>
        </row>
        <row r="4">
          <cell r="B4">
            <v>0.1285</v>
          </cell>
          <cell r="C4">
            <v>0.64249999999999996</v>
          </cell>
        </row>
        <row r="5">
          <cell r="B5">
            <v>1.7500000000000002E-2</v>
          </cell>
          <cell r="C5">
            <v>8.7499999999999994E-2</v>
          </cell>
        </row>
        <row r="6">
          <cell r="B6">
            <v>1.6785000000000001</v>
          </cell>
          <cell r="C6">
            <v>8.3925000000000001</v>
          </cell>
        </row>
        <row r="7">
          <cell r="B7">
            <v>4.2500000000000003E-3</v>
          </cell>
          <cell r="C7">
            <v>2.1250000000000002E-2</v>
          </cell>
        </row>
        <row r="8">
          <cell r="B8">
            <v>0.27950000000000003</v>
          </cell>
          <cell r="C8">
            <v>1.3975</v>
          </cell>
        </row>
        <row r="9">
          <cell r="B9">
            <v>0.52</v>
          </cell>
          <cell r="C9">
            <v>2.6</v>
          </cell>
        </row>
        <row r="10">
          <cell r="B10">
            <v>0.26050000000000001</v>
          </cell>
          <cell r="C10">
            <v>1.3025</v>
          </cell>
        </row>
        <row r="11">
          <cell r="B11">
            <v>1.5E-3</v>
          </cell>
          <cell r="C11">
            <v>7.4999999999999997E-3</v>
          </cell>
        </row>
        <row r="12">
          <cell r="B12">
            <v>0.89324999999999999</v>
          </cell>
          <cell r="C12">
            <v>4.4662499999999996</v>
          </cell>
        </row>
        <row r="13">
          <cell r="B13">
            <v>1.4E-2</v>
          </cell>
          <cell r="C13">
            <v>7.0000000000000007E-2</v>
          </cell>
        </row>
        <row r="14">
          <cell r="B14">
            <v>0</v>
          </cell>
          <cell r="C14">
            <v>0</v>
          </cell>
        </row>
        <row r="15">
          <cell r="B15">
            <v>0.177375</v>
          </cell>
          <cell r="C15">
            <v>0.88687499999999997</v>
          </cell>
        </row>
        <row r="16">
          <cell r="B16">
            <v>0.13300000000000001</v>
          </cell>
          <cell r="C16">
            <v>0.66500000000000004</v>
          </cell>
        </row>
        <row r="17">
          <cell r="B17">
            <v>0.27750000000000002</v>
          </cell>
          <cell r="C17">
            <v>1.3875</v>
          </cell>
        </row>
        <row r="18">
          <cell r="B18">
            <v>0.29780000000000001</v>
          </cell>
          <cell r="C18">
            <v>1.4890000000000001</v>
          </cell>
        </row>
        <row r="19">
          <cell r="B19">
            <v>1.6150000000000001E-2</v>
          </cell>
          <cell r="C19">
            <v>8.0749999999999975E-2</v>
          </cell>
        </row>
        <row r="20">
          <cell r="B20">
            <v>0.114</v>
          </cell>
          <cell r="C20">
            <v>0.56999999999999995</v>
          </cell>
        </row>
        <row r="21">
          <cell r="B21">
            <v>0.1225</v>
          </cell>
          <cell r="C21">
            <v>0.61250000000000004</v>
          </cell>
        </row>
        <row r="22">
          <cell r="B22">
            <v>3.0499999999999999E-2</v>
          </cell>
          <cell r="C22">
            <v>0.1525</v>
          </cell>
        </row>
        <row r="23">
          <cell r="B23">
            <v>2.2499999999999999E-2</v>
          </cell>
          <cell r="C23">
            <v>0.1125</v>
          </cell>
        </row>
        <row r="24">
          <cell r="B24">
            <v>0.14899999999999999</v>
          </cell>
          <cell r="C24">
            <v>0.745</v>
          </cell>
        </row>
        <row r="25">
          <cell r="B25">
            <v>0.36</v>
          </cell>
          <cell r="C25">
            <v>1.8</v>
          </cell>
        </row>
        <row r="26">
          <cell r="B26">
            <v>0.20300000000000001</v>
          </cell>
          <cell r="C26">
            <v>1.0149999999999999</v>
          </cell>
        </row>
        <row r="27">
          <cell r="B27">
            <v>0.17299999999999999</v>
          </cell>
          <cell r="C27">
            <v>0.86499999999999999</v>
          </cell>
        </row>
        <row r="28">
          <cell r="B28">
            <v>8.5000000000000006E-3</v>
          </cell>
          <cell r="C28">
            <v>4.2500000000000003E-2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6.2300000000000001E-2</v>
          </cell>
          <cell r="C31">
            <v>0.3115</v>
          </cell>
        </row>
        <row r="32">
          <cell r="B32">
            <v>1.4999999999999999E-2</v>
          </cell>
          <cell r="C32">
            <v>7.4999999999999997E-2</v>
          </cell>
        </row>
        <row r="33">
          <cell r="B33">
            <v>0</v>
          </cell>
          <cell r="C33">
            <v>0</v>
          </cell>
        </row>
      </sheetData>
      <sheetData sheetId="3">
        <row r="2">
          <cell r="B2">
            <v>2.124133333333333</v>
          </cell>
          <cell r="C2">
            <v>0.14319999999999999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>
            <v>0</v>
          </cell>
        </row>
        <row r="5">
          <cell r="B5">
            <v>0</v>
          </cell>
          <cell r="C5">
            <v>0</v>
          </cell>
        </row>
        <row r="6">
          <cell r="B6">
            <v>9.8490444444444414</v>
          </cell>
          <cell r="C6">
            <v>1.182088888888889</v>
          </cell>
        </row>
        <row r="7">
          <cell r="B7">
            <v>2.1755555555555549E-2</v>
          </cell>
          <cell r="C7">
            <v>1.4666666666666669E-3</v>
          </cell>
        </row>
        <row r="8">
          <cell r="B8">
            <v>1.977777777777778E-2</v>
          </cell>
          <cell r="C8">
            <v>1.3333333333333331E-3</v>
          </cell>
        </row>
        <row r="9">
          <cell r="B9">
            <v>0.80891111111111125</v>
          </cell>
          <cell r="C9">
            <v>5.4533333333333343E-2</v>
          </cell>
        </row>
        <row r="10">
          <cell r="B10">
            <v>2.7771777777777791</v>
          </cell>
          <cell r="C10">
            <v>0.26182222222222229</v>
          </cell>
        </row>
        <row r="11">
          <cell r="B11">
            <v>0</v>
          </cell>
          <cell r="C11">
            <v>0</v>
          </cell>
        </row>
        <row r="12">
          <cell r="B12">
            <v>0.61706666666666676</v>
          </cell>
          <cell r="C12">
            <v>4.1599999999999998E-2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0.97280000000000011</v>
          </cell>
          <cell r="C15">
            <v>9.8133333333333322E-2</v>
          </cell>
        </row>
        <row r="16">
          <cell r="B16">
            <v>0</v>
          </cell>
          <cell r="C16">
            <v>0</v>
          </cell>
        </row>
        <row r="17">
          <cell r="B17">
            <v>0.14833333333333329</v>
          </cell>
          <cell r="C17">
            <v>0.01</v>
          </cell>
        </row>
        <row r="18">
          <cell r="B18">
            <v>0.75353333333333328</v>
          </cell>
          <cell r="C18">
            <v>5.0799999999999998E-2</v>
          </cell>
        </row>
        <row r="19">
          <cell r="B19">
            <v>0.29257777777777783</v>
          </cell>
          <cell r="C19">
            <v>3.5999999999999997E-2</v>
          </cell>
        </row>
        <row r="20">
          <cell r="B20">
            <v>0.39951111111111121</v>
          </cell>
          <cell r="C20">
            <v>2.693333333333334E-2</v>
          </cell>
        </row>
        <row r="21">
          <cell r="B21">
            <v>3.1644444444444447E-2</v>
          </cell>
          <cell r="C21">
            <v>2.133333333333333E-3</v>
          </cell>
        </row>
        <row r="22">
          <cell r="B22">
            <v>0</v>
          </cell>
          <cell r="C22">
            <v>0</v>
          </cell>
        </row>
        <row r="23">
          <cell r="B23">
            <v>0.14833333333333329</v>
          </cell>
          <cell r="C23">
            <v>0.01</v>
          </cell>
        </row>
        <row r="24">
          <cell r="B24">
            <v>0.24326666666666669</v>
          </cell>
          <cell r="C24">
            <v>1.6400000000000001E-2</v>
          </cell>
        </row>
        <row r="25">
          <cell r="B25">
            <v>0.95131111111111111</v>
          </cell>
          <cell r="C25">
            <v>6.4133333333333334E-2</v>
          </cell>
        </row>
        <row r="26">
          <cell r="B26">
            <v>0.72386666666666666</v>
          </cell>
          <cell r="C26">
            <v>4.8800000000000003E-2</v>
          </cell>
        </row>
        <row r="27">
          <cell r="B27">
            <v>9.2955555555555555E-2</v>
          </cell>
          <cell r="C27">
            <v>6.266666666666666E-3</v>
          </cell>
        </row>
        <row r="28">
          <cell r="B28">
            <v>0</v>
          </cell>
          <cell r="C28">
            <v>0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  <row r="33">
          <cell r="B33">
            <v>0</v>
          </cell>
          <cell r="C33">
            <v>0</v>
          </cell>
        </row>
      </sheetData>
      <sheetData sheetId="4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</sheetData>
      <sheetData sheetId="5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</sheetData>
      <sheetData sheetId="6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</sheetData>
      <sheetData sheetId="7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</sheetData>
      <sheetData sheetId="8">
        <row r="2">
          <cell r="B2">
            <v>2.4162641613310192</v>
          </cell>
          <cell r="C2">
            <v>5.9744541638459658</v>
          </cell>
        </row>
        <row r="3">
          <cell r="B3">
            <v>0.4219392320726208</v>
          </cell>
          <cell r="C3">
            <v>2.2774055733670608</v>
          </cell>
        </row>
        <row r="4">
          <cell r="B4">
            <v>1.7457909195129191</v>
          </cell>
          <cell r="C4">
            <v>5.1119162945141436</v>
          </cell>
        </row>
        <row r="5">
          <cell r="B5">
            <v>0.3135954704649932</v>
          </cell>
          <cell r="C5">
            <v>0.66809469794715948</v>
          </cell>
        </row>
        <row r="6">
          <cell r="B6">
            <v>22.2059135530932</v>
          </cell>
          <cell r="C6">
            <v>45.575454231306537</v>
          </cell>
        </row>
        <row r="7">
          <cell r="B7">
            <v>0.19569083313847599</v>
          </cell>
          <cell r="C7">
            <v>8.2276816871577146E-2</v>
          </cell>
        </row>
        <row r="8">
          <cell r="B8">
            <v>0.39008535252300042</v>
          </cell>
          <cell r="C8">
            <v>0.68312203779109681</v>
          </cell>
        </row>
        <row r="9">
          <cell r="B9">
            <v>5.5200734536085827</v>
          </cell>
          <cell r="C9">
            <v>11.697848345402861</v>
          </cell>
        </row>
        <row r="10">
          <cell r="B10">
            <v>7.954900664037722</v>
          </cell>
          <cell r="C10">
            <v>14.292506060270339</v>
          </cell>
        </row>
        <row r="11">
          <cell r="B11">
            <v>0.32403600208554811</v>
          </cell>
          <cell r="C11">
            <v>0.54392171163534364</v>
          </cell>
        </row>
        <row r="12">
          <cell r="B12">
            <v>8.7577956439871887</v>
          </cell>
          <cell r="C12">
            <v>16.21023210788448</v>
          </cell>
        </row>
        <row r="13">
          <cell r="B13">
            <v>3.5413913413817118E-2</v>
          </cell>
          <cell r="C13">
            <v>5.4624713114196428E-2</v>
          </cell>
        </row>
        <row r="14">
          <cell r="B14">
            <v>2.2408227628469338E-2</v>
          </cell>
          <cell r="C14">
            <v>2.1579165067853019E-2</v>
          </cell>
        </row>
        <row r="15">
          <cell r="B15">
            <v>0.79234040695012398</v>
          </cell>
          <cell r="C15">
            <v>1.304978547789639</v>
          </cell>
        </row>
        <row r="16">
          <cell r="B16">
            <v>2.2701680683627181</v>
          </cell>
          <cell r="C16">
            <v>3.990538704697681</v>
          </cell>
        </row>
        <row r="17">
          <cell r="B17">
            <v>4.8991233535919463</v>
          </cell>
          <cell r="C17">
            <v>14.31882462710985</v>
          </cell>
        </row>
        <row r="18">
          <cell r="B18">
            <v>4.1610596974226421</v>
          </cell>
          <cell r="C18">
            <v>10.923060211623859</v>
          </cell>
        </row>
        <row r="19">
          <cell r="B19">
            <v>3.2578114290731448</v>
          </cell>
          <cell r="C19">
            <v>10.69230079313995</v>
          </cell>
        </row>
        <row r="20">
          <cell r="B20">
            <v>0.71759715112503031</v>
          </cell>
          <cell r="C20">
            <v>0.52895279889231228</v>
          </cell>
        </row>
        <row r="21">
          <cell r="B21">
            <v>0.69046311301557606</v>
          </cell>
          <cell r="C21">
            <v>1.1511594389116211</v>
          </cell>
        </row>
        <row r="22">
          <cell r="B22">
            <v>0.96603037021108451</v>
          </cell>
          <cell r="C22">
            <v>4.896911619025512</v>
          </cell>
        </row>
        <row r="23">
          <cell r="B23">
            <v>17.69453925091555</v>
          </cell>
          <cell r="C23">
            <v>48.552459735269437</v>
          </cell>
        </row>
        <row r="24">
          <cell r="B24">
            <v>18.261532104486491</v>
          </cell>
          <cell r="C24">
            <v>41.52385617281179</v>
          </cell>
        </row>
        <row r="25">
          <cell r="B25">
            <v>12.344321977302609</v>
          </cell>
          <cell r="C25">
            <v>10.48179080992945</v>
          </cell>
        </row>
        <row r="26">
          <cell r="B26">
            <v>3.2941456953887531</v>
          </cell>
          <cell r="C26">
            <v>1.3061588276878271</v>
          </cell>
        </row>
        <row r="27">
          <cell r="B27">
            <v>0.78739851763842317</v>
          </cell>
          <cell r="C27">
            <v>1.6775011897514229</v>
          </cell>
        </row>
        <row r="33">
          <cell r="B33">
            <v>1.7185566898655321E-3</v>
          </cell>
          <cell r="C33">
            <v>3.6612729479743931E-3</v>
          </cell>
        </row>
      </sheetData>
      <sheetData sheetId="9">
        <row r="2">
          <cell r="B2">
            <v>0.88384943560214957</v>
          </cell>
          <cell r="C2">
            <v>6.2554836468061676</v>
          </cell>
        </row>
        <row r="3">
          <cell r="B3">
            <v>0.32482079078585507</v>
          </cell>
          <cell r="C3">
            <v>2.2989335774359141</v>
          </cell>
        </row>
        <row r="4">
          <cell r="B4">
            <v>0.52497581041086627</v>
          </cell>
          <cell r="C4">
            <v>3.7155396210177791</v>
          </cell>
        </row>
        <row r="5">
          <cell r="B5">
            <v>0.22991711660857059</v>
          </cell>
          <cell r="C5">
            <v>1.6272486072086401</v>
          </cell>
        </row>
        <row r="6">
          <cell r="B6">
            <v>3.608894239328754</v>
          </cell>
          <cell r="C6">
            <v>25.542109309368769</v>
          </cell>
        </row>
        <row r="7">
          <cell r="B7">
            <v>0.36004918371857741</v>
          </cell>
          <cell r="C7">
            <v>2.5482640934912562</v>
          </cell>
        </row>
        <row r="8">
          <cell r="B8">
            <v>1.6706216380394461</v>
          </cell>
          <cell r="C8">
            <v>11.82389886308694</v>
          </cell>
        </row>
        <row r="9">
          <cell r="B9">
            <v>4.3823597464246493</v>
          </cell>
          <cell r="C9">
            <v>31.016345798200948</v>
          </cell>
        </row>
        <row r="10">
          <cell r="B10">
            <v>2.1864243819513289</v>
          </cell>
          <cell r="C10">
            <v>15.474515698430981</v>
          </cell>
        </row>
        <row r="11">
          <cell r="B11">
            <v>0.37706756219462118</v>
          </cell>
          <cell r="C11">
            <v>2.6687124232223511</v>
          </cell>
        </row>
        <row r="12">
          <cell r="B12">
            <v>4.0354152803676246</v>
          </cell>
          <cell r="C12">
            <v>28.56083092615599</v>
          </cell>
        </row>
        <row r="13">
          <cell r="B13">
            <v>8.4603410138717042E-2</v>
          </cell>
          <cell r="C13">
            <v>0.59878439388969207</v>
          </cell>
        </row>
        <row r="14">
          <cell r="B14">
            <v>0.12646075100181861</v>
          </cell>
          <cell r="C14">
            <v>0.89503158342321065</v>
          </cell>
        </row>
        <row r="15">
          <cell r="B15">
            <v>0.3401978530447024</v>
          </cell>
          <cell r="C15">
            <v>2.4077654187218762</v>
          </cell>
        </row>
        <row r="16">
          <cell r="B16">
            <v>0.32214033881656601</v>
          </cell>
          <cell r="C16">
            <v>2.279962559540186</v>
          </cell>
        </row>
        <row r="17">
          <cell r="B17">
            <v>0.47773893667802048</v>
          </cell>
          <cell r="C17">
            <v>3.3812185486048589</v>
          </cell>
        </row>
        <row r="18">
          <cell r="B18">
            <v>1.7572990950014979</v>
          </cell>
          <cell r="C18">
            <v>12.43736241551141</v>
          </cell>
        </row>
        <row r="19">
          <cell r="B19">
            <v>1.0564532613393309</v>
          </cell>
          <cell r="C19">
            <v>7.4770948916439552</v>
          </cell>
        </row>
        <row r="20">
          <cell r="B20">
            <v>0.96293985201578869</v>
          </cell>
          <cell r="C20">
            <v>6.815249582683637</v>
          </cell>
        </row>
        <row r="21">
          <cell r="B21">
            <v>0.14574075426325939</v>
          </cell>
          <cell r="C21">
            <v>1.031486663049014</v>
          </cell>
        </row>
        <row r="22">
          <cell r="B22">
            <v>0.41465621402571629</v>
          </cell>
          <cell r="C22">
            <v>2.934747776488956</v>
          </cell>
        </row>
        <row r="23">
          <cell r="B23">
            <v>0.14298369693661439</v>
          </cell>
          <cell r="C23">
            <v>1.0119734673332921</v>
          </cell>
        </row>
        <row r="24">
          <cell r="B24">
            <v>0.26611693607709719</v>
          </cell>
          <cell r="C24">
            <v>1.8834544377282121</v>
          </cell>
        </row>
        <row r="25">
          <cell r="B25">
            <v>0.99534232179209825</v>
          </cell>
          <cell r="C25">
            <v>7.0445795020536073</v>
          </cell>
        </row>
        <row r="26">
          <cell r="B26">
            <v>0.19151968960976551</v>
          </cell>
          <cell r="C26">
            <v>1.3554891117615231</v>
          </cell>
        </row>
        <row r="27">
          <cell r="B27">
            <v>0.51108513234773134</v>
          </cell>
          <cell r="C27">
            <v>3.6172277299118121</v>
          </cell>
        </row>
        <row r="28">
          <cell r="B28">
            <v>0</v>
          </cell>
          <cell r="C28">
            <v>0</v>
          </cell>
        </row>
        <row r="29">
          <cell r="B29">
            <v>0.1073770299213275</v>
          </cell>
          <cell r="C29">
            <v>0.75996569965320782</v>
          </cell>
        </row>
        <row r="30">
          <cell r="B30">
            <v>0.16289772153713081</v>
          </cell>
          <cell r="C30">
            <v>1.152915861153748</v>
          </cell>
        </row>
        <row r="31">
          <cell r="B31">
            <v>0.28820672880826642</v>
          </cell>
          <cell r="C31">
            <v>2.0397959271551138</v>
          </cell>
        </row>
        <row r="32">
          <cell r="B32">
            <v>0.10229906339509851</v>
          </cell>
          <cell r="C32">
            <v>0.72402616596757086</v>
          </cell>
        </row>
        <row r="33">
          <cell r="B33">
            <v>1.191210326682042E-2</v>
          </cell>
          <cell r="C33">
            <v>8.4308440083909988E-2</v>
          </cell>
        </row>
      </sheetData>
      <sheetData sheetId="10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</sheetData>
      <sheetData sheetId="11">
        <row r="2">
          <cell r="B2">
            <v>0.74603052932707159</v>
          </cell>
          <cell r="C2">
            <v>3.5257633123123631</v>
          </cell>
        </row>
        <row r="3">
          <cell r="B3">
            <v>6.5458287888888897E-2</v>
          </cell>
          <cell r="C3">
            <v>0.39554407322222218</v>
          </cell>
        </row>
        <row r="4">
          <cell r="B4">
            <v>0</v>
          </cell>
          <cell r="C4">
            <v>0</v>
          </cell>
        </row>
        <row r="5">
          <cell r="B5">
            <v>0.23589271226851849</v>
          </cell>
          <cell r="C5">
            <v>0.44559808865740719</v>
          </cell>
        </row>
        <row r="6">
          <cell r="B6">
            <v>2.7174072969566989</v>
          </cell>
          <cell r="C6">
            <v>11.99104102616422</v>
          </cell>
        </row>
        <row r="7">
          <cell r="B7">
            <v>1.9279240972222229E-2</v>
          </cell>
          <cell r="C7">
            <v>5.8083995138888893E-2</v>
          </cell>
        </row>
        <row r="8">
          <cell r="B8">
            <v>0.11986068981481481</v>
          </cell>
          <cell r="C8">
            <v>0.51127755092592586</v>
          </cell>
        </row>
        <row r="9">
          <cell r="B9">
            <v>1.223291464921568</v>
          </cell>
          <cell r="C9">
            <v>5.9310208504379087</v>
          </cell>
        </row>
        <row r="10">
          <cell r="B10">
            <v>2.3068336661486928</v>
          </cell>
          <cell r="C10">
            <v>10.77221845068137</v>
          </cell>
        </row>
        <row r="11">
          <cell r="B11">
            <v>0.26842010069444439</v>
          </cell>
          <cell r="C11">
            <v>0.97844431597222203</v>
          </cell>
        </row>
        <row r="12">
          <cell r="B12">
            <v>1.589493085035131</v>
          </cell>
          <cell r="C12">
            <v>8.4473399921707504</v>
          </cell>
        </row>
        <row r="13">
          <cell r="B13">
            <v>2.5793943627450969E-2</v>
          </cell>
          <cell r="C13">
            <v>7.8634977941176465E-2</v>
          </cell>
        </row>
        <row r="14">
          <cell r="B14">
            <v>0.11882626974305779</v>
          </cell>
          <cell r="C14">
            <v>0.52434196267552224</v>
          </cell>
        </row>
        <row r="15">
          <cell r="B15">
            <v>0.32386727342129629</v>
          </cell>
          <cell r="C15">
            <v>1.1953016038935189</v>
          </cell>
        </row>
        <row r="16">
          <cell r="B16">
            <v>0</v>
          </cell>
          <cell r="C16">
            <v>0</v>
          </cell>
        </row>
        <row r="17">
          <cell r="B17">
            <v>0</v>
          </cell>
          <cell r="C17">
            <v>0</v>
          </cell>
        </row>
        <row r="18">
          <cell r="B18">
            <v>1.107263826763889</v>
          </cell>
          <cell r="C18">
            <v>4.0849326385138891</v>
          </cell>
        </row>
        <row r="19">
          <cell r="B19">
            <v>0.44231580386111102</v>
          </cell>
          <cell r="C19">
            <v>2.300209293361112</v>
          </cell>
        </row>
        <row r="20">
          <cell r="B20">
            <v>0.14707645043518519</v>
          </cell>
          <cell r="C20">
            <v>0.89461068382407416</v>
          </cell>
        </row>
        <row r="21">
          <cell r="B21">
            <v>0.1050375534722222</v>
          </cell>
          <cell r="C21">
            <v>0.13465568263888891</v>
          </cell>
        </row>
        <row r="22">
          <cell r="B22">
            <v>0.22383373898420469</v>
          </cell>
          <cell r="C22">
            <v>0.66633324331427013</v>
          </cell>
        </row>
        <row r="23">
          <cell r="B23">
            <v>0.36284287340087151</v>
          </cell>
          <cell r="C23">
            <v>1.0325202338976029</v>
          </cell>
        </row>
        <row r="24">
          <cell r="B24">
            <v>0.23749796126851849</v>
          </cell>
          <cell r="C24">
            <v>0.73799375632407405</v>
          </cell>
        </row>
        <row r="25">
          <cell r="B25">
            <v>1.193920603213235</v>
          </cell>
          <cell r="C25">
            <v>5.6197976079795762</v>
          </cell>
        </row>
        <row r="26">
          <cell r="B26">
            <v>0</v>
          </cell>
          <cell r="C26">
            <v>0</v>
          </cell>
        </row>
        <row r="27">
          <cell r="B27">
            <v>0</v>
          </cell>
          <cell r="C27">
            <v>0</v>
          </cell>
        </row>
        <row r="28">
          <cell r="B28">
            <v>0</v>
          </cell>
          <cell r="C28">
            <v>0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3.017333333333333E-2</v>
          </cell>
          <cell r="C31">
            <v>0.16449333333333341</v>
          </cell>
        </row>
        <row r="32">
          <cell r="B32">
            <v>0</v>
          </cell>
          <cell r="C32">
            <v>0</v>
          </cell>
        </row>
        <row r="33">
          <cell r="B33">
            <v>0</v>
          </cell>
          <cell r="C33">
            <v>0</v>
          </cell>
        </row>
      </sheetData>
      <sheetData sheetId="12">
        <row r="2">
          <cell r="B2">
            <v>1.561127372835486</v>
          </cell>
          <cell r="C2">
            <v>0</v>
          </cell>
        </row>
        <row r="3">
          <cell r="B3">
            <v>0.22893630154005221</v>
          </cell>
          <cell r="C3">
            <v>0</v>
          </cell>
        </row>
        <row r="4">
          <cell r="B4">
            <v>1.0033738725447121</v>
          </cell>
          <cell r="C4">
            <v>0</v>
          </cell>
        </row>
        <row r="5">
          <cell r="B5">
            <v>1.90489270480508E-2</v>
          </cell>
          <cell r="C5">
            <v>0</v>
          </cell>
        </row>
        <row r="6">
          <cell r="B6">
            <v>8.1691171105236009</v>
          </cell>
          <cell r="C6">
            <v>0</v>
          </cell>
        </row>
        <row r="7">
          <cell r="B7">
            <v>1.5837744076704099E-2</v>
          </cell>
          <cell r="C7">
            <v>0</v>
          </cell>
        </row>
        <row r="8">
          <cell r="B8">
            <v>0.32281526145825812</v>
          </cell>
          <cell r="C8">
            <v>0</v>
          </cell>
        </row>
        <row r="9">
          <cell r="B9">
            <v>3.234280028446499</v>
          </cell>
          <cell r="C9">
            <v>0</v>
          </cell>
        </row>
        <row r="10">
          <cell r="B10">
            <v>2.9376471878784329</v>
          </cell>
          <cell r="C10">
            <v>0</v>
          </cell>
        </row>
        <row r="11">
          <cell r="B11">
            <v>1.114923598891958E-2</v>
          </cell>
          <cell r="C11">
            <v>0</v>
          </cell>
        </row>
        <row r="12">
          <cell r="B12">
            <v>5.2605111239187377</v>
          </cell>
          <cell r="C12">
            <v>0</v>
          </cell>
        </row>
        <row r="13">
          <cell r="B13">
            <v>8.8339693881769515E-2</v>
          </cell>
          <cell r="C13">
            <v>0</v>
          </cell>
        </row>
        <row r="14">
          <cell r="B14">
            <v>0.31261636989317909</v>
          </cell>
          <cell r="C14">
            <v>0</v>
          </cell>
        </row>
        <row r="15">
          <cell r="B15">
            <v>0.25044137860712429</v>
          </cell>
          <cell r="C15">
            <v>0</v>
          </cell>
        </row>
        <row r="16">
          <cell r="B16">
            <v>1.3295263693275701</v>
          </cell>
          <cell r="C16">
            <v>0</v>
          </cell>
        </row>
        <row r="17">
          <cell r="B17">
            <v>1.4041366106317299</v>
          </cell>
          <cell r="C17">
            <v>0</v>
          </cell>
        </row>
        <row r="18">
          <cell r="B18">
            <v>1.5734175095829519</v>
          </cell>
          <cell r="C18">
            <v>0</v>
          </cell>
        </row>
        <row r="19">
          <cell r="B19">
            <v>0.34390685540278648</v>
          </cell>
          <cell r="C19">
            <v>0</v>
          </cell>
        </row>
        <row r="20">
          <cell r="B20">
            <v>0.7588295642840418</v>
          </cell>
          <cell r="C20">
            <v>0</v>
          </cell>
        </row>
        <row r="21">
          <cell r="B21">
            <v>0.10578551355570751</v>
          </cell>
          <cell r="C21">
            <v>0</v>
          </cell>
        </row>
        <row r="22">
          <cell r="B22">
            <v>0.84783833563206024</v>
          </cell>
          <cell r="C22">
            <v>0</v>
          </cell>
        </row>
        <row r="23">
          <cell r="B23">
            <v>0.90153329808348182</v>
          </cell>
          <cell r="C23">
            <v>0</v>
          </cell>
        </row>
        <row r="24">
          <cell r="B24">
            <v>0.91927652047818131</v>
          </cell>
          <cell r="C24">
            <v>0</v>
          </cell>
        </row>
        <row r="25">
          <cell r="B25">
            <v>1.636075617184418</v>
          </cell>
          <cell r="C25">
            <v>0</v>
          </cell>
        </row>
        <row r="26">
          <cell r="B26">
            <v>0.10047931537740019</v>
          </cell>
          <cell r="C26">
            <v>0</v>
          </cell>
        </row>
        <row r="27">
          <cell r="B27">
            <v>0.27094117620192532</v>
          </cell>
          <cell r="C27">
            <v>0</v>
          </cell>
        </row>
        <row r="28">
          <cell r="B28">
            <v>2.1540112820554892E-2</v>
          </cell>
          <cell r="C28">
            <v>0</v>
          </cell>
        </row>
        <row r="29">
          <cell r="B29">
            <v>3.9320915224025858E-2</v>
          </cell>
          <cell r="C29">
            <v>0</v>
          </cell>
        </row>
        <row r="30">
          <cell r="B30">
            <v>4.7418414985454183E-2</v>
          </cell>
          <cell r="C30">
            <v>0</v>
          </cell>
        </row>
        <row r="31">
          <cell r="B31">
            <v>0.1882837081881748</v>
          </cell>
          <cell r="C31">
            <v>0</v>
          </cell>
        </row>
        <row r="32">
          <cell r="B32">
            <v>9.1482008075527546E-2</v>
          </cell>
          <cell r="C32">
            <v>0</v>
          </cell>
        </row>
        <row r="33">
          <cell r="B33">
            <v>0</v>
          </cell>
          <cell r="C33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B2">
            <v>11.822827403759741</v>
          </cell>
          <cell r="C2">
            <v>21.193016269666799</v>
          </cell>
        </row>
        <row r="3">
          <cell r="B3">
            <v>4.8490783036662197</v>
          </cell>
          <cell r="C3">
            <v>8.5332942186868941</v>
          </cell>
        </row>
        <row r="4">
          <cell r="B4">
            <v>8.2669439045714732</v>
          </cell>
          <cell r="C4">
            <v>16.731913297522802</v>
          </cell>
        </row>
        <row r="5">
          <cell r="B5">
            <v>4.759802865808032</v>
          </cell>
          <cell r="C5">
            <v>6.7573802527607931</v>
          </cell>
        </row>
        <row r="6">
          <cell r="B6">
            <v>85.192283820169493</v>
          </cell>
          <cell r="C6">
            <v>134.18173293409231</v>
          </cell>
        </row>
        <row r="7">
          <cell r="B7">
            <v>1.5220194447762281</v>
          </cell>
          <cell r="C7">
            <v>3.5783730990618232</v>
          </cell>
        </row>
        <row r="8">
          <cell r="B8">
            <v>8.6429147879183681</v>
          </cell>
          <cell r="C8">
            <v>17.551115801890809</v>
          </cell>
        </row>
        <row r="9">
          <cell r="B9">
            <v>39.901624399794407</v>
          </cell>
          <cell r="C9">
            <v>68.569963409955207</v>
          </cell>
        </row>
        <row r="10">
          <cell r="B10">
            <v>61.450970898203401</v>
          </cell>
          <cell r="C10">
            <v>77.256952384189361</v>
          </cell>
        </row>
        <row r="11">
          <cell r="B11">
            <v>2.2947462308170228</v>
          </cell>
          <cell r="C11">
            <v>5.4256024048985338</v>
          </cell>
        </row>
        <row r="12">
          <cell r="B12">
            <v>40.043610805382798</v>
          </cell>
          <cell r="C12">
            <v>76.016190866398375</v>
          </cell>
        </row>
        <row r="13">
          <cell r="B13">
            <v>1.1967378700263931</v>
          </cell>
          <cell r="C13">
            <v>1.6989148051378189</v>
          </cell>
        </row>
        <row r="14">
          <cell r="B14">
            <v>1.232945236834891</v>
          </cell>
          <cell r="C14">
            <v>1.7634828274742731</v>
          </cell>
        </row>
        <row r="15">
          <cell r="B15">
            <v>9.2722473156513701</v>
          </cell>
          <cell r="C15">
            <v>12.3341345116509</v>
          </cell>
        </row>
        <row r="16">
          <cell r="B16">
            <v>9.2832454105269679</v>
          </cell>
          <cell r="C16">
            <v>12.140568611493199</v>
          </cell>
        </row>
        <row r="17">
          <cell r="B17">
            <v>11.374978051286771</v>
          </cell>
          <cell r="C17">
            <v>24.225984532341929</v>
          </cell>
        </row>
        <row r="18">
          <cell r="B18">
            <v>27.80100457679243</v>
          </cell>
          <cell r="C18">
            <v>48.375282637019922</v>
          </cell>
        </row>
        <row r="19">
          <cell r="B19">
            <v>7.0154708310635154</v>
          </cell>
          <cell r="C19">
            <v>21.804439895710789</v>
          </cell>
        </row>
        <row r="20">
          <cell r="B20">
            <v>18.55198743991776</v>
          </cell>
          <cell r="C20">
            <v>23.03421855017536</v>
          </cell>
        </row>
        <row r="21">
          <cell r="B21">
            <v>2.8789630388743341</v>
          </cell>
          <cell r="C21">
            <v>3.5398223040296659</v>
          </cell>
        </row>
        <row r="22">
          <cell r="B22">
            <v>8.5757551825396412</v>
          </cell>
          <cell r="C22">
            <v>13.99050664504977</v>
          </cell>
        </row>
        <row r="23">
          <cell r="B23">
            <v>22.98148564737096</v>
          </cell>
          <cell r="C23">
            <v>53.556525190347493</v>
          </cell>
        </row>
        <row r="24">
          <cell r="B24">
            <v>26.381789346478001</v>
          </cell>
          <cell r="C24">
            <v>50.011415560625778</v>
          </cell>
        </row>
        <row r="25">
          <cell r="B25">
            <v>31.70626356844279</v>
          </cell>
          <cell r="C25">
            <v>38.129899617946982</v>
          </cell>
        </row>
        <row r="26">
          <cell r="B26">
            <v>27.305762880785512</v>
          </cell>
          <cell r="C26">
            <v>6.0621353942491556</v>
          </cell>
        </row>
        <row r="27">
          <cell r="B27">
            <v>2.4493602951761901</v>
          </cell>
          <cell r="C27">
            <v>6.62135999637065</v>
          </cell>
        </row>
        <row r="28">
          <cell r="B28">
            <v>1.0796027815856299</v>
          </cell>
          <cell r="C28">
            <v>0.1401055501599571</v>
          </cell>
        </row>
        <row r="29">
          <cell r="B29">
            <v>0.55245396718892914</v>
          </cell>
          <cell r="C29">
            <v>1.2038957392313141</v>
          </cell>
        </row>
        <row r="30">
          <cell r="B30">
            <v>0.67712428242953793</v>
          </cell>
          <cell r="C30">
            <v>1.5967419870433941</v>
          </cell>
        </row>
        <row r="31">
          <cell r="B31">
            <v>3.0713534667052338</v>
          </cell>
          <cell r="C31">
            <v>5.8253380255010407</v>
          </cell>
        </row>
        <row r="32">
          <cell r="B32">
            <v>2.8146331611762712</v>
          </cell>
          <cell r="C32">
            <v>1.8071620313635111</v>
          </cell>
        </row>
        <row r="33">
          <cell r="B33">
            <v>12.61372399059692</v>
          </cell>
          <cell r="C33">
            <v>0.87852220807504466</v>
          </cell>
        </row>
      </sheetData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el"/>
      <sheetName val="alu_prim"/>
      <sheetName val="alu_sec"/>
      <sheetName val="chlorin"/>
      <sheetName val="methanol"/>
      <sheetName val="ethylene"/>
      <sheetName val="propylene"/>
      <sheetName val="aromate"/>
      <sheetName val="paper"/>
      <sheetName val="cement"/>
      <sheetName val="ammonia"/>
      <sheetName val="glass"/>
      <sheetName val="steel_direct"/>
      <sheetName val="Cereals"/>
      <sheetName val="Rice"/>
      <sheetName val="Pulses"/>
      <sheetName val="Roots"/>
      <sheetName val="Brassiacas"/>
      <sheetName val="Leafy"/>
      <sheetName val="Tomatoes"/>
      <sheetName val="Cucumbers"/>
      <sheetName val="Watermelons"/>
      <sheetName val="Tuber"/>
      <sheetName val="Strawberries"/>
      <sheetName val="Pome"/>
      <sheetName val="Peaches"/>
      <sheetName val="Plums"/>
      <sheetName val="Tropics"/>
      <sheetName val="Nuts"/>
      <sheetName val="Citrus"/>
      <sheetName val="Grapes"/>
    </sheetNames>
    <sheetDataSet>
      <sheetData sheetId="0"/>
      <sheetData sheetId="1"/>
      <sheetData sheetId="2"/>
      <sheetData sheetId="3"/>
      <sheetData sheetId="4">
        <row r="2">
          <cell r="B2">
            <v>5.4800669999999991</v>
          </cell>
        </row>
        <row r="3">
          <cell r="B3">
            <v>0</v>
          </cell>
        </row>
        <row r="4">
          <cell r="B4">
            <v>0.48299999999999998</v>
          </cell>
        </row>
        <row r="5">
          <cell r="B5">
            <v>0.25164999999999998</v>
          </cell>
        </row>
        <row r="6">
          <cell r="B6">
            <v>1129.557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0.8125</v>
          </cell>
        </row>
        <row r="10">
          <cell r="B10">
            <v>13.637166000000001</v>
          </cell>
        </row>
        <row r="11">
          <cell r="B11">
            <v>1.312E-3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0.10299999999999999</v>
          </cell>
        </row>
        <row r="16">
          <cell r="B16">
            <v>477.34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1.0061E-2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0.164385</v>
          </cell>
        </row>
        <row r="26">
          <cell r="B26">
            <v>720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</sheetData>
      <sheetData sheetId="5">
        <row r="2">
          <cell r="B2">
            <v>2648.9859919999999</v>
          </cell>
        </row>
        <row r="3">
          <cell r="B3">
            <v>0</v>
          </cell>
        </row>
        <row r="4">
          <cell r="B4">
            <v>217.6</v>
          </cell>
        </row>
        <row r="5">
          <cell r="B5">
            <v>0</v>
          </cell>
        </row>
        <row r="6">
          <cell r="B6">
            <v>4942.2450833333332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792</v>
          </cell>
        </row>
        <row r="10">
          <cell r="B10">
            <v>2622.9848895833329</v>
          </cell>
        </row>
        <row r="11">
          <cell r="B11">
            <v>0</v>
          </cell>
        </row>
        <row r="12">
          <cell r="B12">
            <v>1000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580.39200000000005</v>
          </cell>
        </row>
        <row r="16">
          <cell r="B16">
            <v>2496.3377500000001</v>
          </cell>
        </row>
        <row r="17">
          <cell r="B17">
            <v>200</v>
          </cell>
        </row>
        <row r="18">
          <cell r="B18">
            <v>467.83600000000001</v>
          </cell>
        </row>
        <row r="19">
          <cell r="B19">
            <v>297.15986624999999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35.9296656</v>
          </cell>
        </row>
        <row r="23">
          <cell r="B23">
            <v>178</v>
          </cell>
        </row>
        <row r="24">
          <cell r="B24">
            <v>206.7047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160</v>
          </cell>
        </row>
        <row r="32">
          <cell r="B32">
            <v>0</v>
          </cell>
        </row>
        <row r="33">
          <cell r="B33">
            <v>0</v>
          </cell>
        </row>
      </sheetData>
      <sheetData sheetId="6">
        <row r="2">
          <cell r="B2">
            <v>992.40606860000003</v>
          </cell>
        </row>
        <row r="3">
          <cell r="B3">
            <v>0</v>
          </cell>
        </row>
        <row r="4">
          <cell r="B4">
            <v>217.6</v>
          </cell>
        </row>
        <row r="5">
          <cell r="B5">
            <v>0</v>
          </cell>
        </row>
        <row r="6">
          <cell r="B6">
            <v>3838.2545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1219.6805999999999</v>
          </cell>
        </row>
        <row r="10">
          <cell r="B10">
            <v>2176.8173598333328</v>
          </cell>
        </row>
        <row r="11">
          <cell r="B11">
            <v>0</v>
          </cell>
        </row>
        <row r="12">
          <cell r="B12">
            <v>1050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360.03100000000001</v>
          </cell>
        </row>
        <row r="16">
          <cell r="B16">
            <v>2023.047875</v>
          </cell>
        </row>
        <row r="17">
          <cell r="B17">
            <v>200</v>
          </cell>
        </row>
        <row r="18">
          <cell r="B18">
            <v>357.43624999999997</v>
          </cell>
        </row>
        <row r="19">
          <cell r="B19">
            <v>142.48790049999999</v>
          </cell>
        </row>
        <row r="20">
          <cell r="B20">
            <v>240.64950899999999</v>
          </cell>
        </row>
        <row r="21">
          <cell r="B21">
            <v>0</v>
          </cell>
        </row>
        <row r="22">
          <cell r="B22">
            <v>33.812517249999999</v>
          </cell>
        </row>
        <row r="23">
          <cell r="B23">
            <v>198</v>
          </cell>
        </row>
        <row r="24">
          <cell r="B24">
            <v>267.88209999999998</v>
          </cell>
        </row>
        <row r="25">
          <cell r="B25">
            <v>0</v>
          </cell>
        </row>
        <row r="26">
          <cell r="B26">
            <v>175.26033333333339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68</v>
          </cell>
        </row>
        <row r="32">
          <cell r="B32">
            <v>0</v>
          </cell>
        </row>
        <row r="33">
          <cell r="B33">
            <v>0</v>
          </cell>
        </row>
      </sheetData>
      <sheetData sheetId="7">
        <row r="2">
          <cell r="B2">
            <v>785.42118310000001</v>
          </cell>
        </row>
        <row r="3">
          <cell r="B3">
            <v>0</v>
          </cell>
        </row>
        <row r="4">
          <cell r="B4">
            <v>448.20319999999998</v>
          </cell>
        </row>
        <row r="5">
          <cell r="B5">
            <v>0</v>
          </cell>
        </row>
        <row r="6">
          <cell r="B6">
            <v>3360.6777499999998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542.34524999999996</v>
          </cell>
        </row>
        <row r="10">
          <cell r="B10">
            <v>1104.729655666667</v>
          </cell>
        </row>
        <row r="11">
          <cell r="B11">
            <v>15.867666666666659</v>
          </cell>
        </row>
        <row r="12">
          <cell r="B12">
            <v>952.72791666666649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471.70580000000001</v>
          </cell>
        </row>
        <row r="16">
          <cell r="B16">
            <v>2320.4530333333341</v>
          </cell>
        </row>
        <row r="17">
          <cell r="B17">
            <v>0</v>
          </cell>
        </row>
        <row r="18">
          <cell r="B18">
            <v>552.78487500000006</v>
          </cell>
        </row>
        <row r="19">
          <cell r="B19">
            <v>304.94484775000001</v>
          </cell>
        </row>
        <row r="20">
          <cell r="B20">
            <v>42.774075000000003</v>
          </cell>
        </row>
        <row r="21">
          <cell r="B21">
            <v>0</v>
          </cell>
        </row>
        <row r="22">
          <cell r="B22">
            <v>123.3148508</v>
          </cell>
        </row>
        <row r="23">
          <cell r="B23">
            <v>0</v>
          </cell>
        </row>
        <row r="24">
          <cell r="B24">
            <v>10.39558888888889</v>
          </cell>
        </row>
        <row r="25">
          <cell r="B25">
            <v>66.773069125000006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</sheetData>
      <sheetData sheetId="8"/>
      <sheetData sheetId="9"/>
      <sheetData sheetId="10">
        <row r="2">
          <cell r="B2">
            <v>830</v>
          </cell>
        </row>
        <row r="3">
          <cell r="B3">
            <v>320</v>
          </cell>
        </row>
        <row r="4">
          <cell r="B4">
            <v>200</v>
          </cell>
        </row>
        <row r="5">
          <cell r="B5">
            <v>0.22306799999999999</v>
          </cell>
        </row>
        <row r="6">
          <cell r="B6">
            <v>2583.012916666667</v>
          </cell>
        </row>
        <row r="7">
          <cell r="B7">
            <v>0</v>
          </cell>
        </row>
        <row r="8">
          <cell r="B8">
            <v>52.975622000000001</v>
          </cell>
        </row>
        <row r="9">
          <cell r="B9">
            <v>417.77133333333319</v>
          </cell>
        </row>
        <row r="10">
          <cell r="B10">
            <v>785.25210533333336</v>
          </cell>
        </row>
        <row r="11">
          <cell r="B11">
            <v>325.59424999999999</v>
          </cell>
        </row>
        <row r="12">
          <cell r="B12">
            <v>304.97899999999998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300</v>
          </cell>
        </row>
        <row r="16">
          <cell r="B16">
            <v>1800</v>
          </cell>
        </row>
        <row r="17">
          <cell r="B17">
            <v>400</v>
          </cell>
        </row>
        <row r="18">
          <cell r="B18">
            <v>2028.4280000000001</v>
          </cell>
        </row>
        <row r="19">
          <cell r="B19">
            <v>0</v>
          </cell>
        </row>
        <row r="20">
          <cell r="B20">
            <v>750.92127200000004</v>
          </cell>
        </row>
        <row r="21">
          <cell r="B21">
            <v>0</v>
          </cell>
        </row>
        <row r="22">
          <cell r="B22">
            <v>399.19603999999998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313.39298350000001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70</v>
          </cell>
        </row>
        <row r="32">
          <cell r="B32">
            <v>0</v>
          </cell>
        </row>
        <row r="33">
          <cell r="B33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workbookViewId="0">
      <selection activeCell="T10" sqref="T10"/>
    </sheetView>
  </sheetViews>
  <sheetFormatPr baseColWidth="10" defaultColWidth="8.7109375" defaultRowHeight="15" x14ac:dyDescent="0.25"/>
  <cols>
    <col min="18" max="19" width="8.7109375" style="5"/>
  </cols>
  <sheetData>
    <row r="1" spans="1:25" x14ac:dyDescent="0.25">
      <c r="A1" s="1" t="s">
        <v>0</v>
      </c>
      <c r="B1" s="4" t="s">
        <v>1</v>
      </c>
      <c r="C1" s="4" t="s">
        <v>2</v>
      </c>
      <c r="D1" s="1" t="s">
        <v>3</v>
      </c>
      <c r="J1" t="s">
        <v>35</v>
      </c>
      <c r="K1" t="s">
        <v>36</v>
      </c>
      <c r="M1" t="s">
        <v>35</v>
      </c>
      <c r="N1" t="s">
        <v>70</v>
      </c>
      <c r="O1" t="s">
        <v>36</v>
      </c>
      <c r="P1" t="s">
        <v>71</v>
      </c>
      <c r="R1" s="5" t="s">
        <v>68</v>
      </c>
      <c r="S1" s="5" t="s">
        <v>69</v>
      </c>
      <c r="V1" t="s">
        <v>72</v>
      </c>
      <c r="W1" t="s">
        <v>73</v>
      </c>
      <c r="X1" t="s">
        <v>74</v>
      </c>
      <c r="Y1" t="s">
        <v>75</v>
      </c>
    </row>
    <row r="2" spans="1:25" x14ac:dyDescent="0.25">
      <c r="A2" t="s">
        <v>4</v>
      </c>
      <c r="B2">
        <f>[1]alu_prim!B2+[1]alu_sec!B2+[1]chlorin!B2+[1]paper!B2+[1]cement!B2+[1]glass!B2+[1]steel!B2*100/40 + [2]methanol!B2*0.6/1000/3600*1000 + ([2]ethylene!B2+[2]propylene!B2+[2]aromate!B2)*0.8/3600+[2]ammonia!B2*0.74/3600</f>
        <v>12.826038518629431</v>
      </c>
      <c r="C2">
        <f>[1]alu_prim!C2+[1]alu_sec!C2+[1]chlorin!C2+[1]paper!C2+[1]cement!C2+[1]glass!C2+[1]steel!C2*100/40 + [2]methanol!B2*11.9/1000/3600*1000 + ([2]ethylene!B2+[2]propylene!B2+[2]aromate!B2)*15.7/3600+[2]ammonia!B2*6.6/3600</f>
        <v>44.711738644937746</v>
      </c>
      <c r="D2">
        <v>0</v>
      </c>
      <c r="F2">
        <f>[1]forecasted!B2+[1]steel!B2*60/40 + [2]methanol!B2*0.6/1000/3600*1000 + ([2]ethylene!B2+[2]propylene!B2+[2]aromate!B2)*0.8/3600+[2]ammonia!B2*0.74/3600 - ([1]steel_direct!B2+ [1]methanol!B2 + ([1]ethylene!B2+[1]propylene!B2+[1]aromate!B2)+[1]ammonia!B2)</f>
        <v>14.663260959141326</v>
      </c>
      <c r="G2">
        <f>[1]forecasted!C2+[1]steel!C2*60/40 + [2]methanol!B2*11.9/1000/3600*1000 + ([2]ethylene!B2+[2]propylene!B2+[2]aromate!B2)*15.7/3600+[2]ammonia!B2*6.6/3600 - ([1]steel_direct!C2 + [1]methanol!B2 + ([1]ethylene!B2+[1]propylene!B2+[1]aromate!B2)+[1]ammonia!B2)</f>
        <v>46.548961085449641</v>
      </c>
      <c r="J2">
        <f>F2</f>
        <v>14.663260959141326</v>
      </c>
      <c r="K2">
        <f>G2+D2</f>
        <v>46.548961085449641</v>
      </c>
      <c r="M2" s="2" t="s">
        <v>37</v>
      </c>
      <c r="N2">
        <f>W2</f>
        <v>39.112699999999997</v>
      </c>
      <c r="O2" s="2" t="s">
        <v>37</v>
      </c>
      <c r="P2">
        <f>Y2</f>
        <v>85.529837000000001</v>
      </c>
      <c r="R2" s="3">
        <f>(N2-J2)/N2*100</f>
        <v>62.510230796796627</v>
      </c>
      <c r="S2" s="3">
        <f>(P2-K2)/P2*100</f>
        <v>45.575763127609328</v>
      </c>
      <c r="V2" s="2" t="s">
        <v>37</v>
      </c>
      <c r="W2">
        <v>39.112699999999997</v>
      </c>
      <c r="X2" s="2" t="s">
        <v>37</v>
      </c>
      <c r="Y2">
        <v>85.529837000000001</v>
      </c>
    </row>
    <row r="3" spans="1:25" x14ac:dyDescent="0.25">
      <c r="A3" t="s">
        <v>5</v>
      </c>
      <c r="B3">
        <f>[1]alu_prim!B3+[1]alu_sec!B3+[1]chlorin!B3+[1]paper!B3+[1]cement!B3+[1]glass!B3+[1]steel!B3*100/40 + [2]methanol!B3*0.6/1000/3600*1000 + ([2]ethylene!B3+[2]propylene!B3+[2]aromate!B3)*0.8/3600+[2]ammonia!B3*0.74/3600</f>
        <v>2.3374012637094617</v>
      </c>
      <c r="C3">
        <f>[1]alu_prim!C3+[1]alu_sec!C3+[1]chlorin!C3+[1]paper!C3+[1]cement!C3+[1]glass!C3+[1]steel!C3*100/40 + [2]methanol!B3*11.9/1000/3600*1000 + ([2]ethylene!B3+[2]propylene!B3+[2]aromate!B3)*15.7/3600+[2]ammonia!B3*6.6/3600</f>
        <v>6.2587233240834177</v>
      </c>
      <c r="D3">
        <v>0</v>
      </c>
      <c r="F3">
        <f>[1]forecasted!B3+[1]steel!B3*60/40 + [2]methanol!B3*0.6/1000/3600*1000 + ([2]ethylene!B3+[2]propylene!B3+[2]aromate!B3)*0.8/3600+[2]ammonia!B3*0.74/3600 - ([1]steel_direct!B3+ [1]methanol!B3 + ([1]ethylene!B3+[1]propylene!B3+[1]aromate!B3)+[1]ammonia!B3)</f>
        <v>5.5472678850145369</v>
      </c>
      <c r="G3">
        <f>[1]forecasted!C3+[1]steel!C3*60/40 + [2]methanol!B3*11.9/1000/3600*1000 + ([2]ethylene!B3+[2]propylene!B3+[2]aromate!B3)*15.7/3600+[2]ammonia!B3*6.6/3600 - ([1]steel_direct!C3 + [1]methanol!B3 + ([1]ethylene!B3+[1]propylene!B3+[1]aromate!B3)+[1]ammonia!B3)</f>
        <v>9.4685899453884925</v>
      </c>
      <c r="J3">
        <f t="shared" ref="J3:J35" si="0">F3</f>
        <v>5.5472678850145369</v>
      </c>
      <c r="K3">
        <f t="shared" ref="K3:K35" si="1">G3+D3</f>
        <v>9.4685899453884925</v>
      </c>
      <c r="M3" s="2" t="s">
        <v>38</v>
      </c>
      <c r="N3">
        <f t="shared" ref="N3:N35" si="2">W3</f>
        <v>9.8716540000000013</v>
      </c>
      <c r="O3" s="2" t="s">
        <v>38</v>
      </c>
      <c r="P3">
        <f t="shared" ref="P3:P35" si="3">Y3</f>
        <v>21.884989000000001</v>
      </c>
      <c r="R3" s="3">
        <f t="shared" ref="R3:R35" si="4">(N3-J3)/N3*100</f>
        <v>43.806094854879071</v>
      </c>
      <c r="S3" s="3">
        <f t="shared" ref="S3:S35" si="5">(P3-K3)/P3*100</f>
        <v>56.73477402529884</v>
      </c>
      <c r="V3" s="2" t="s">
        <v>38</v>
      </c>
      <c r="W3">
        <v>9.8716540000000013</v>
      </c>
      <c r="X3" s="2" t="s">
        <v>38</v>
      </c>
      <c r="Y3">
        <v>21.884989000000001</v>
      </c>
    </row>
    <row r="4" spans="1:25" x14ac:dyDescent="0.25">
      <c r="A4" t="s">
        <v>6</v>
      </c>
      <c r="B4">
        <f>[1]alu_prim!B4+[1]alu_sec!B4+[1]chlorin!B4+[1]paper!B4+[1]cement!B4+[1]glass!B4+[1]steel!B4*100/40 + [2]methanol!B4*0.6/1000/3600*1000 + ([2]ethylene!B4+[2]propylene!B4+[2]aromate!B4)*0.8/3600+[2]ammonia!B4*0.74/3600</f>
        <v>5.3190270806033464</v>
      </c>
      <c r="C4">
        <f>[1]alu_prim!C4+[1]alu_sec!C4+[1]chlorin!C4+[1]paper!C4+[1]cement!C4+[1]glass!C4+[1]steel!C4*100/40 + [2]methanol!B4*11.9/1000/3600*1000 + ([2]ethylene!B4+[2]propylene!B4+[2]aromate!B4)*15.7/3600+[2]ammonia!B4*6.6/3600</f>
        <v>22.36723079370902</v>
      </c>
      <c r="D4">
        <v>0</v>
      </c>
      <c r="F4">
        <f>[1]forecasted!B4+[1]steel!B4*60/40 + [2]methanol!B4*0.6/1000/3600*1000 + ([2]ethylene!B4+[2]propylene!B4+[2]aromate!B4)*0.8/3600+[2]ammonia!B4*0.74/3600 - ([1]steel_direct!B4+ [1]methanol!B4 + ([1]ethylene!B4+[1]propylene!B4+[1]aromate!B4)+[1]ammonia!B4)</f>
        <v>9.1104276157678292</v>
      </c>
      <c r="G4">
        <f>[1]forecasted!C4+[1]steel!C4*60/40 + [2]methanol!B4*11.9/1000/3600*1000 + ([2]ethylene!B4+[2]propylene!B4+[2]aromate!B4)*15.7/3600+[2]ammonia!B4*6.6/3600 - ([1]steel_direct!C4 + [1]methanol!B4 + ([1]ethylene!B4+[1]propylene!B4+[1]aromate!B4)+[1]ammonia!B4)</f>
        <v>26.158631328873504</v>
      </c>
      <c r="J4">
        <f t="shared" si="0"/>
        <v>9.1104276157678292</v>
      </c>
      <c r="K4">
        <f t="shared" si="1"/>
        <v>26.158631328873504</v>
      </c>
      <c r="M4" s="2" t="s">
        <v>39</v>
      </c>
      <c r="N4">
        <f t="shared" si="2"/>
        <v>24.301942</v>
      </c>
      <c r="O4" s="2" t="s">
        <v>39</v>
      </c>
      <c r="P4">
        <f t="shared" si="3"/>
        <v>53.631721000000006</v>
      </c>
      <c r="R4" s="3">
        <f>(N4-J4)/N4*100</f>
        <v>62.511524322756472</v>
      </c>
      <c r="S4" s="3">
        <f t="shared" si="5"/>
        <v>51.225448594361723</v>
      </c>
      <c r="V4" s="2" t="s">
        <v>39</v>
      </c>
      <c r="W4">
        <v>24.301942</v>
      </c>
      <c r="X4" s="2" t="s">
        <v>39</v>
      </c>
      <c r="Y4">
        <v>53.631721000000006</v>
      </c>
    </row>
    <row r="5" spans="1:25" x14ac:dyDescent="0.25">
      <c r="A5" t="s">
        <v>7</v>
      </c>
      <c r="B5">
        <f>[1]alu_prim!B5+[1]alu_sec!B5+[1]chlorin!B5+[1]paper!B5+[1]cement!B5+[1]glass!B5+[1]steel!B5*100/40 + [2]methanol!B5*0.6/1000/3600*1000 + ([2]ethylene!B5+[2]propylene!B5+[2]aromate!B5)*0.8/3600+[2]ammonia!B5*0.74/3600</f>
        <v>0.96638662903160288</v>
      </c>
      <c r="C5">
        <f>[1]alu_prim!C5+[1]alu_sec!C5+[1]chlorin!C5+[1]paper!C5+[1]cement!C5+[1]glass!C5+[1]steel!C5*100/40 + [2]methanol!B5*11.9/1000/3600*1000 + ([2]ethylene!B5+[2]propylene!B5+[2]aromate!B5)*15.7/3600+[2]ammonia!B5*6.6/3600</f>
        <v>2.9618012788491672</v>
      </c>
      <c r="D5">
        <v>0</v>
      </c>
      <c r="F5">
        <f>[1]forecasted!B5+[1]steel!B5*60/40 + [2]methanol!B5*0.6/1000/3600*1000 + ([2]ethylene!B5+[2]propylene!B5+[2]aromate!B5)*0.8/3600+[2]ammonia!B5*0.74/3600 - ([1]steel_direct!B5+ [1]methanol!B5 + ([1]ethylene!B5+[1]propylene!B5+[1]aromate!B5)+[1]ammonia!B5)</f>
        <v>4.8424778543870266</v>
      </c>
      <c r="G5">
        <f>[1]forecasted!C5+[1]steel!C5*60/40 + [2]methanol!B5*11.9/1000/3600*1000 + ([2]ethylene!B5+[2]propylene!B5+[2]aromate!B5)*15.7/3600+[2]ammonia!B5*6.6/3600 - ([1]steel_direct!C5 + [1]methanol!B5 + ([1]ethylene!B5+[1]propylene!B5+[1]aromate!B5)+[1]ammonia!B5)</f>
        <v>6.8378925042045919</v>
      </c>
      <c r="J5">
        <f t="shared" si="0"/>
        <v>4.8424778543870266</v>
      </c>
      <c r="K5">
        <f t="shared" si="1"/>
        <v>6.8378925042045919</v>
      </c>
      <c r="M5" s="2" t="s">
        <v>40</v>
      </c>
      <c r="N5">
        <f t="shared" si="2"/>
        <v>8.5734539999999999</v>
      </c>
      <c r="O5" s="2" t="s">
        <v>40</v>
      </c>
      <c r="P5">
        <f t="shared" si="3"/>
        <v>18.663412000000005</v>
      </c>
      <c r="R5" s="3">
        <f t="shared" si="4"/>
        <v>43.517771782679112</v>
      </c>
      <c r="S5" s="3">
        <f t="shared" si="5"/>
        <v>63.362044924022513</v>
      </c>
      <c r="V5" s="2" t="s">
        <v>40</v>
      </c>
      <c r="W5">
        <v>8.5734539999999999</v>
      </c>
      <c r="X5" s="2" t="s">
        <v>40</v>
      </c>
      <c r="Y5">
        <v>18.663412000000005</v>
      </c>
    </row>
    <row r="6" spans="1:25" x14ac:dyDescent="0.25">
      <c r="A6" t="s">
        <v>8</v>
      </c>
      <c r="B6">
        <f>[1]alu_prim!B6+[1]alu_sec!B6+[1]chlorin!B6+[1]paper!B6+[1]cement!B6+[1]glass!B6+[1]steel!B6*100/40 + [2]methanol!B6*0.6/1000/3600*1000 + ([2]ethylene!B6+[2]propylene!B6+[2]aromate!B6)*0.8/3600+[2]ammonia!B6*0.74/3600</f>
        <v>77.823856748288691</v>
      </c>
      <c r="C6">
        <f>[1]alu_prim!C6+[1]alu_sec!C6+[1]chlorin!C6+[1]paper!C6+[1]cement!C6+[1]glass!C6+[1]steel!C6*100/40 + [2]methanol!B6*11.9/1000/3600*1000 + ([2]ethylene!B6+[2]propylene!B6+[2]aromate!B6)*15.7/3600+[2]ammonia!B6*6.6/3600</f>
        <v>209.36919377042869</v>
      </c>
      <c r="D6">
        <v>0</v>
      </c>
      <c r="F6">
        <f>[1]forecasted!B6+[1]steel!B6*60/40 + [2]methanol!B6*0.6/1000/3600*1000 + ([2]ethylene!B6+[2]propylene!B6+[2]aromate!B6)*0.8/3600+[2]ammonia!B6*0.74/3600 - ([1]steel_direct!B6+ [1]methanol!B6 + ([1]ethylene!B6+[1]propylene!B6+[1]aromate!B6)+[1]ammonia!B6)</f>
        <v>96.959167874608227</v>
      </c>
      <c r="G6">
        <f>[1]forecasted!C6+[1]steel!C6*60/40 + [2]methanol!B6*11.9/1000/3600*1000 + ([2]ethylene!B6+[2]propylene!B6+[2]aromate!B6)*15.7/3600+[2]ammonia!B6*6.6/3600 - ([1]steel_direct!C6 + [1]methanol!B6 + ([1]ethylene!B6+[1]propylene!B6+[1]aromate!B6)+[1]ammonia!B6)</f>
        <v>228.50450489674827</v>
      </c>
      <c r="J6">
        <f t="shared" si="0"/>
        <v>96.959167874608227</v>
      </c>
      <c r="K6">
        <f t="shared" si="1"/>
        <v>228.50450489674827</v>
      </c>
      <c r="M6" s="2" t="s">
        <v>41</v>
      </c>
      <c r="N6">
        <f t="shared" si="2"/>
        <v>230.52699999999999</v>
      </c>
      <c r="O6" s="2" t="s">
        <v>41</v>
      </c>
      <c r="P6">
        <f t="shared" si="3"/>
        <v>433.43366500000002</v>
      </c>
      <c r="R6" s="3">
        <f t="shared" si="4"/>
        <v>57.940211830020679</v>
      </c>
      <c r="S6" s="3">
        <f t="shared" si="5"/>
        <v>47.280397590540581</v>
      </c>
      <c r="V6" s="2" t="s">
        <v>41</v>
      </c>
      <c r="W6">
        <v>230.52699999999999</v>
      </c>
      <c r="X6" s="2" t="s">
        <v>41</v>
      </c>
      <c r="Y6">
        <v>433.43366500000002</v>
      </c>
    </row>
    <row r="7" spans="1:25" x14ac:dyDescent="0.25">
      <c r="A7" t="s">
        <v>9</v>
      </c>
      <c r="B7">
        <f>[1]alu_prim!B7+[1]alu_sec!B7+[1]chlorin!B7+[1]paper!B7+[1]cement!B7+[1]glass!B7+[1]steel!B7*100/40 + [2]methanol!B7*0.6/1000/3600*1000 + ([2]ethylene!B7+[2]propylene!B7+[2]aromate!B7)*0.8/3600+[2]ammonia!B7*0.74/3600</f>
        <v>0.71549677582108662</v>
      </c>
      <c r="C7">
        <f>[1]alu_prim!C7+[1]alu_sec!C7+[1]chlorin!C7+[1]paper!C7+[1]cement!C7+[1]glass!C7+[1]steel!C7*100/40 + [2]methanol!B7*11.9/1000/3600*1000 + ([2]ethylene!B7+[2]propylene!B7+[2]aromate!B7)*15.7/3600+[2]ammonia!B7*6.6/3600</f>
        <v>2.7305001335514989</v>
      </c>
      <c r="D7">
        <v>0</v>
      </c>
      <c r="F7">
        <f>[1]forecasted!B7+[1]steel!B7*60/40 + [2]methanol!B7*0.6/1000/3600*1000 + ([2]ethylene!B7+[2]propylene!B7+[2]aromate!B7)*0.8/3600+[2]ammonia!B7*0.74/3600 - ([1]steel_direct!B7+ [1]methanol!B7 + ([1]ethylene!B7+[1]propylene!B7+[1]aromate!B7)+[1]ammonia!B7)</f>
        <v>1.5748648781612773</v>
      </c>
      <c r="G7">
        <f>[1]forecasted!C7+[1]steel!C7*60/40 + [2]methanol!B7*11.9/1000/3600*1000 + ([2]ethylene!B7+[2]propylene!B7+[2]aromate!B7)*15.7/3600+[2]ammonia!B7*6.6/3600 - ([1]steel_direct!C7 + [1]methanol!B7 + ([1]ethylene!B7+[1]propylene!B7+[1]aromate!B7)+[1]ammonia!B7)</f>
        <v>3.5898682358916889</v>
      </c>
      <c r="J7">
        <f t="shared" si="0"/>
        <v>1.5748648781612773</v>
      </c>
      <c r="K7">
        <f t="shared" si="1"/>
        <v>3.5898682358916889</v>
      </c>
      <c r="M7" s="2" t="s">
        <v>42</v>
      </c>
      <c r="N7">
        <f t="shared" si="2"/>
        <v>7.2293280000000006</v>
      </c>
      <c r="O7" s="2" t="s">
        <v>42</v>
      </c>
      <c r="P7">
        <f t="shared" si="3"/>
        <v>19.381664999999998</v>
      </c>
      <c r="R7" s="3">
        <f t="shared" si="4"/>
        <v>78.215611766940484</v>
      </c>
      <c r="S7" s="3">
        <f t="shared" si="5"/>
        <v>81.47801937608719</v>
      </c>
      <c r="V7" s="2" t="s">
        <v>42</v>
      </c>
      <c r="W7">
        <v>7.2293280000000006</v>
      </c>
      <c r="X7" s="2" t="s">
        <v>42</v>
      </c>
      <c r="Y7">
        <v>19.381664999999998</v>
      </c>
    </row>
    <row r="8" spans="1:25" x14ac:dyDescent="0.25">
      <c r="A8" t="s">
        <v>10</v>
      </c>
      <c r="B8">
        <f>[1]alu_prim!B8+[1]alu_sec!B8+[1]chlorin!B8+[1]paper!B8+[1]cement!B8+[1]glass!B8+[1]steel!B8*100/40 + [2]methanol!B8*0.6/1000/3600*1000 + ([2]ethylene!B8+[2]propylene!B8+[2]aromate!B8)*0.8/3600+[2]ammonia!B8*0.74/3600</f>
        <v>6.2719559865383392</v>
      </c>
      <c r="C8">
        <f>[1]alu_prim!C8+[1]alu_sec!C8+[1]chlorin!C8+[1]paper!C8+[1]cement!C8+[1]glass!C8+[1]steel!C8*100/40 + [2]methanol!B8*11.9/1000/3600*1000 + ([2]ethylene!B8+[2]propylene!B8+[2]aromate!B8)*15.7/3600+[2]ammonia!B8*6.6/3600</f>
        <v>15.14805391750679</v>
      </c>
      <c r="D8">
        <v>0</v>
      </c>
      <c r="F8">
        <f>[1]forecasted!B8+[1]steel!B8*60/40 + [2]methanol!B8*0.6/1000/3600*1000 + ([2]ethylene!B8+[2]propylene!B8+[2]aromate!B8)*0.8/3600+[2]ammonia!B8*0.74/3600 - ([1]steel_direct!B8+ [1]methanol!B8 + ([1]ethylene!B8+[1]propylene!B8+[1]aromate!B8)+[1]ammonia!B8)</f>
        <v>9.0556965291437788</v>
      </c>
      <c r="G8">
        <f>[1]forecasted!C8+[1]steel!C8*60/40 + [2]methanol!B8*11.9/1000/3600*1000 + ([2]ethylene!B8+[2]propylene!B8+[2]aromate!B8)*15.7/3600+[2]ammonia!B8*6.6/3600 - ([1]steel_direct!C8 + [1]methanol!B8 + ([1]ethylene!B8+[1]propylene!B8+[1]aromate!B8)+[1]ammonia!B8)</f>
        <v>17.931794460112236</v>
      </c>
      <c r="J8">
        <f t="shared" si="0"/>
        <v>9.0556965291437788</v>
      </c>
      <c r="K8">
        <f t="shared" si="1"/>
        <v>17.931794460112236</v>
      </c>
      <c r="M8" s="2" t="s">
        <v>43</v>
      </c>
      <c r="N8">
        <f t="shared" si="2"/>
        <v>12.413500000000001</v>
      </c>
      <c r="O8" s="2" t="s">
        <v>43</v>
      </c>
      <c r="P8">
        <f t="shared" si="3"/>
        <v>19.491579000000002</v>
      </c>
      <c r="R8" s="3">
        <f t="shared" si="4"/>
        <v>27.04961107549218</v>
      </c>
      <c r="S8" s="3">
        <f t="shared" si="5"/>
        <v>8.0023508607884715</v>
      </c>
      <c r="V8" s="2" t="s">
        <v>43</v>
      </c>
      <c r="W8">
        <v>12.413500000000001</v>
      </c>
      <c r="X8" s="2" t="s">
        <v>43</v>
      </c>
      <c r="Y8">
        <v>19.491579000000002</v>
      </c>
    </row>
    <row r="9" spans="1:25" x14ac:dyDescent="0.25">
      <c r="A9" t="s">
        <v>11</v>
      </c>
      <c r="B9">
        <f>[1]alu_prim!B9+[1]alu_sec!B9+[1]chlorin!B9+[1]paper!B9+[1]cement!B9+[1]glass!B9+[1]steel!B9*100/40 + [2]methanol!B9*0.6/1000/3600*1000 + ([2]ethylene!B9+[2]propylene!B9+[2]aromate!B9)*0.8/3600+[2]ammonia!B9*0.74/3600</f>
        <v>35.388199563940198</v>
      </c>
      <c r="C9">
        <f>[1]alu_prim!C9+[1]alu_sec!C9+[1]chlorin!C9+[1]paper!C9+[1]cement!C9+[1]glass!C9+[1]steel!C9*100/40 + [2]methanol!B9*11.9/1000/3600*1000 + ([2]ethylene!B9+[2]propylene!B9+[2]aromate!B9)*15.7/3600+[2]ammonia!B9*6.6/3600</f>
        <v>75.171818503197414</v>
      </c>
      <c r="D9">
        <v>0</v>
      </c>
      <c r="F9">
        <f>[1]forecasted!B9+[1]steel!B9*60/40 + [2]methanol!B9*0.6/1000/3600*1000 + ([2]ethylene!B9+[2]propylene!B9+[2]aromate!B9)*0.8/3600+[2]ammonia!B9*0.74/3600 - ([1]steel_direct!B9+ [1]methanol!B9 + ([1]ethylene!B9+[1]propylene!B9+[1]aromate!B9)+[1]ammonia!B9)</f>
        <v>47.684153652786655</v>
      </c>
      <c r="G9">
        <f>[1]forecasted!C9+[1]steel!C9*60/40 + [2]methanol!B9*11.9/1000/3600*1000 + ([2]ethylene!B9+[2]propylene!B9+[2]aromate!B9)*15.7/3600+[2]ammonia!B9*6.6/3600 - ([1]steel_direct!C9 + [1]methanol!B9 + ([1]ethylene!B9+[1]propylene!B9+[1]aromate!B9)+[1]ammonia!B9)</f>
        <v>87.4677725920439</v>
      </c>
      <c r="J9">
        <f t="shared" si="0"/>
        <v>47.684153652786655</v>
      </c>
      <c r="K9">
        <f t="shared" si="1"/>
        <v>87.4677725920439</v>
      </c>
      <c r="M9" s="2" t="s">
        <v>44</v>
      </c>
      <c r="N9">
        <f t="shared" si="2"/>
        <v>78.659000000000006</v>
      </c>
      <c r="O9" s="2" t="s">
        <v>44</v>
      </c>
      <c r="P9">
        <f t="shared" si="3"/>
        <v>156.48845800000001</v>
      </c>
      <c r="R9" s="3">
        <f t="shared" si="4"/>
        <v>39.378642427711199</v>
      </c>
      <c r="S9" s="3">
        <f t="shared" si="5"/>
        <v>44.105927229442123</v>
      </c>
      <c r="V9" s="2" t="s">
        <v>44</v>
      </c>
      <c r="W9">
        <v>78.659000000000006</v>
      </c>
      <c r="X9" s="2" t="s">
        <v>44</v>
      </c>
      <c r="Y9">
        <v>156.48845800000001</v>
      </c>
    </row>
    <row r="10" spans="1:25" x14ac:dyDescent="0.25">
      <c r="A10" t="s">
        <v>12</v>
      </c>
      <c r="B10">
        <f>[1]alu_prim!B10+[1]alu_sec!B10+[1]chlorin!B10+[1]paper!B10+[1]cement!B10+[1]glass!B10+[1]steel!B10*100/40 + [2]methanol!B10*0.6/1000/3600*1000 + ([2]ethylene!B10+[2]propylene!B10+[2]aromate!B10)*0.8/3600+[2]ammonia!B10*0.74/3600</f>
        <v>36.020461509083582</v>
      </c>
      <c r="C10">
        <f>[1]alu_prim!C10+[1]alu_sec!C10+[1]chlorin!C10+[1]paper!C10+[1]cement!C10+[1]glass!C10+[1]steel!C10*100/40 + [2]methanol!B10*11.9/1000/3600*1000 + ([2]ethylene!B10+[2]propylene!B10+[2]aromate!B10)*15.7/3600+[2]ammonia!B10*6.6/3600</f>
        <v>77.46291813995488</v>
      </c>
      <c r="D10">
        <v>0</v>
      </c>
      <c r="F10">
        <f>[1]forecasted!B10+[1]steel!B10*60/40 + [2]methanol!B10*0.6/1000/3600*1000 + ([2]ethylene!B10+[2]propylene!B10+[2]aromate!B10)*0.8/3600+[2]ammonia!B10*0.74/3600 - ([1]steel_direct!B10+ [1]methanol!B10 + ([1]ethylene!B10+[1]propylene!B10+[1]aromate!B10)+[1]ammonia!B10)</f>
        <v>67.690194312883762</v>
      </c>
      <c r="G10">
        <f>[1]forecasted!C10+[1]steel!C10*60/40 + [2]methanol!B10*11.9/1000/3600*1000 + ([2]ethylene!B10+[2]propylene!B10+[2]aromate!B10)*15.7/3600+[2]ammonia!B10*6.6/3600 - ([1]steel_direct!C10 + [1]methanol!B10 + ([1]ethylene!B10+[1]propylene!B10+[1]aromate!B10)+[1]ammonia!B10)</f>
        <v>109.13265094375507</v>
      </c>
      <c r="J10">
        <f t="shared" si="0"/>
        <v>67.690194312883762</v>
      </c>
      <c r="K10">
        <f t="shared" si="1"/>
        <v>109.13265094375507</v>
      </c>
      <c r="M10" s="2" t="s">
        <v>45</v>
      </c>
      <c r="N10">
        <f t="shared" si="2"/>
        <v>116.92349400000001</v>
      </c>
      <c r="O10" s="2" t="s">
        <v>45</v>
      </c>
      <c r="P10">
        <f t="shared" si="3"/>
        <v>211.22258000000002</v>
      </c>
      <c r="R10" s="3">
        <f t="shared" si="4"/>
        <v>42.107277162891009</v>
      </c>
      <c r="S10" s="3">
        <f t="shared" si="5"/>
        <v>48.332867185054241</v>
      </c>
      <c r="V10" s="2" t="s">
        <v>45</v>
      </c>
      <c r="W10">
        <v>116.92349400000001</v>
      </c>
      <c r="X10" s="2" t="s">
        <v>45</v>
      </c>
      <c r="Y10">
        <v>211.22258000000002</v>
      </c>
    </row>
    <row r="11" spans="1:25" x14ac:dyDescent="0.25">
      <c r="A11" t="s">
        <v>13</v>
      </c>
      <c r="B11">
        <f>[1]alu_prim!B11+[1]alu_sec!B11+[1]chlorin!B11+[1]paper!B11+[1]cement!B11+[1]glass!B11+[1]steel!B11*100/40 + [2]methanol!B11*0.6/1000/3600*1000 + ([2]ethylene!B11+[2]propylene!B11+[2]aromate!B11)*0.8/3600+[2]ammonia!B11*0.74/3600</f>
        <v>1.6539289031996536</v>
      </c>
      <c r="C11">
        <f>[1]alu_prim!C11+[1]alu_sec!C11+[1]chlorin!C11+[1]paper!C11+[1]cement!C11+[1]glass!C11+[1]steel!C11*100/40 + [2]methanol!B11*11.9/1000/3600*1000 + ([2]ethylene!B11+[2]propylene!B11+[2]aromate!B11)*15.7/3600+[2]ammonia!B11*6.6/3600</f>
        <v>5.2632839617964784</v>
      </c>
      <c r="D11">
        <v>0</v>
      </c>
      <c r="F11">
        <f>[1]forecasted!B11+[1]steel!B11*60/40 + [2]methanol!B11*0.6/1000/3600*1000 + ([2]ethylene!B11+[2]propylene!B11+[2]aromate!B11)*0.8/3600+[2]ammonia!B11*0.74/3600 - ([1]steel_direct!B11+ [1]methanol!B11 + ([1]ethylene!B11+[1]propylene!B11+[1]aromate!B11)+[1]ammonia!B11)</f>
        <v>2.721521767266831</v>
      </c>
      <c r="G11">
        <f>[1]forecasted!C11+[1]steel!C11*60/40 + [2]methanol!B11*11.9/1000/3600*1000 + ([2]ethylene!B11+[2]propylene!B11+[2]aromate!B11)*15.7/3600+[2]ammonia!B11*6.6/3600 - ([1]steel_direct!C11 + [1]methanol!B11 + ([1]ethylene!B11+[1]propylene!B11+[1]aromate!B11)+[1]ammonia!B11)</f>
        <v>6.3308768258636556</v>
      </c>
      <c r="J11">
        <f t="shared" si="0"/>
        <v>2.721521767266831</v>
      </c>
      <c r="K11">
        <f t="shared" si="1"/>
        <v>6.3308768258636556</v>
      </c>
      <c r="M11" s="2" t="s">
        <v>46</v>
      </c>
      <c r="N11">
        <f t="shared" si="2"/>
        <v>3.6829999999999998</v>
      </c>
      <c r="O11" s="2" t="s">
        <v>46</v>
      </c>
      <c r="P11">
        <f t="shared" si="3"/>
        <v>9.8293499999999998</v>
      </c>
      <c r="R11" s="3">
        <f t="shared" si="4"/>
        <v>26.10584395148436</v>
      </c>
      <c r="S11" s="3">
        <f t="shared" si="5"/>
        <v>35.592111117585027</v>
      </c>
      <c r="V11" s="2" t="s">
        <v>46</v>
      </c>
      <c r="W11">
        <v>3.6829999999999998</v>
      </c>
      <c r="X11" s="2" t="s">
        <v>46</v>
      </c>
      <c r="Y11">
        <v>9.8293499999999998</v>
      </c>
    </row>
    <row r="12" spans="1:25" x14ac:dyDescent="0.25">
      <c r="A12" t="s">
        <v>14</v>
      </c>
      <c r="B12">
        <f>[1]alu_prim!B12+[1]alu_sec!B12+[1]chlorin!B12+[1]paper!B12+[1]cement!B12+[1]glass!B12+[1]steel!B12*100/40 + [2]methanol!B12*0.6/1000/3600*1000 + ([2]ethylene!B12+[2]propylene!B12+[2]aromate!B12)*0.8/3600+[2]ammonia!B12*0.74/3600</f>
        <v>38.534228409694784</v>
      </c>
      <c r="C12">
        <f>[1]alu_prim!C12+[1]alu_sec!C12+[1]chlorin!C12+[1]paper!C12+[1]cement!C12+[1]glass!C12+[1]steel!C12*100/40 + [2]methanol!B12*11.9/1000/3600*1000 + ([2]ethylene!B12+[2]propylene!B12+[2]aromate!B12)*15.7/3600+[2]ammonia!B12*6.6/3600</f>
        <v>92.744111800852338</v>
      </c>
      <c r="D12">
        <v>0</v>
      </c>
      <c r="F12">
        <f>[1]forecasted!B12+[1]steel!B12*60/40 + [2]methanol!B12*0.6/1000/3600*1000 + ([2]ethylene!B12+[2]propylene!B12+[2]aromate!B12)*0.8/3600+[2]ammonia!B12*0.74/3600 - ([1]steel_direct!B12+ [1]methanol!B12 + ([1]ethylene!B12+[1]propylene!B12+[1]aromate!B12)+[1]ammonia!B12)</f>
        <v>48.253300840131502</v>
      </c>
      <c r="G12">
        <f>[1]forecasted!C12+[1]steel!C12*60/40 + [2]methanol!B12*11.9/1000/3600*1000 + ([2]ethylene!B12+[2]propylene!B12+[2]aromate!B12)*15.7/3600+[2]ammonia!B12*6.6/3600 - ([1]steel_direct!C12 + [1]methanol!B12 + ([1]ethylene!B12+[1]propylene!B12+[1]aromate!B12)+[1]ammonia!B12)</f>
        <v>102.46318423128905</v>
      </c>
      <c r="J12">
        <f t="shared" si="0"/>
        <v>48.253300840131502</v>
      </c>
      <c r="K12">
        <f t="shared" si="1"/>
        <v>102.46318423128905</v>
      </c>
      <c r="M12" s="2" t="s">
        <v>47</v>
      </c>
      <c r="N12">
        <f t="shared" si="2"/>
        <v>116.07014100000001</v>
      </c>
      <c r="O12" s="2" t="s">
        <v>47</v>
      </c>
      <c r="P12">
        <f t="shared" si="3"/>
        <v>166.56492900000001</v>
      </c>
      <c r="R12" s="3">
        <f t="shared" si="4"/>
        <v>58.42746426909958</v>
      </c>
      <c r="S12" s="3">
        <f t="shared" si="5"/>
        <v>38.484538824322954</v>
      </c>
      <c r="V12" s="2" t="s">
        <v>47</v>
      </c>
      <c r="W12">
        <v>116.07014100000001</v>
      </c>
      <c r="X12" s="2" t="s">
        <v>47</v>
      </c>
      <c r="Y12">
        <v>166.56492900000001</v>
      </c>
    </row>
    <row r="13" spans="1:25" x14ac:dyDescent="0.25">
      <c r="A13" t="s">
        <v>15</v>
      </c>
      <c r="B13">
        <f>[1]alu_prim!B13+[1]alu_sec!B13+[1]chlorin!B13+[1]paper!B13+[1]cement!B13+[1]glass!B13+[1]steel!B13*100/40 + [2]methanol!B13*0.6/1000/3600*1000 + ([2]ethylene!B13+[2]propylene!B13+[2]aromate!B13)*0.8/3600+[2]ammonia!B13*0.74/3600</f>
        <v>0.395964272031191</v>
      </c>
      <c r="C13">
        <f>[1]alu_prim!C13+[1]alu_sec!C13+[1]chlorin!C13+[1]paper!C13+[1]cement!C13+[1]glass!C13+[1]steel!C13*100/40 + [2]methanol!B13*11.9/1000/3600*1000 + ([2]ethylene!B13+[2]propylene!B13+[2]aromate!B13)*15.7/3600+[2]ammonia!B13*6.6/3600</f>
        <v>0.90890661786656035</v>
      </c>
      <c r="D13">
        <v>0</v>
      </c>
      <c r="F13">
        <f>[1]forecasted!B13+[1]steel!B13*60/40 + [2]methanol!B13*0.6/1000/3600*1000 + ([2]ethylene!B13+[2]propylene!B13+[2]aromate!B13)*0.8/3600+[2]ammonia!B13*0.74/3600 - ([1]steel_direct!B13+ [1]methanol!B13 + ([1]ethylene!B13+[1]propylene!B13+[1]aromate!B13)+[1]ammonia!B13)</f>
        <v>1.250089979055347</v>
      </c>
      <c r="G13">
        <f>[1]forecasted!C13+[1]steel!C13*60/40 + [2]methanol!B13*11.9/1000/3600*1000 + ([2]ethylene!B13+[2]propylene!B13+[2]aromate!B13)*15.7/3600+[2]ammonia!B13*6.6/3600 - ([1]steel_direct!C13 + [1]methanol!B13 + ([1]ethylene!B13+[1]propylene!B13+[1]aromate!B13)+[1]ammonia!B13)</f>
        <v>1.763032324890716</v>
      </c>
      <c r="J13">
        <f t="shared" si="0"/>
        <v>1.250089979055347</v>
      </c>
      <c r="K13">
        <f t="shared" si="1"/>
        <v>1.763032324890716</v>
      </c>
      <c r="M13" s="2" t="s">
        <v>48</v>
      </c>
      <c r="N13">
        <f t="shared" si="2"/>
        <v>3.6856999999999998</v>
      </c>
      <c r="O13" s="2" t="s">
        <v>48</v>
      </c>
      <c r="P13">
        <f t="shared" si="3"/>
        <v>9.1839130000000004</v>
      </c>
      <c r="R13" s="3">
        <f t="shared" si="4"/>
        <v>66.082698563221442</v>
      </c>
      <c r="S13" s="3">
        <f t="shared" si="5"/>
        <v>80.803037606184674</v>
      </c>
      <c r="V13" s="2" t="s">
        <v>48</v>
      </c>
      <c r="W13">
        <v>3.6856999999999998</v>
      </c>
      <c r="X13" s="2" t="s">
        <v>48</v>
      </c>
      <c r="Y13">
        <v>9.1839130000000004</v>
      </c>
    </row>
    <row r="14" spans="1:25" x14ac:dyDescent="0.25">
      <c r="A14" t="s">
        <v>16</v>
      </c>
      <c r="B14">
        <f>[1]alu_prim!B14+[1]alu_sec!B14+[1]chlorin!B14+[1]paper!B14+[1]cement!B14+[1]glass!B14+[1]steel!B14*100/40 + [2]methanol!B14*0.6/1000/3600*1000 + ([2]ethylene!B14+[2]propylene!B14+[2]aromate!B14)*0.8/3600+[2]ammonia!B14*0.74/3600</f>
        <v>1.7494288014927455</v>
      </c>
      <c r="C14">
        <f>[1]alu_prim!C14+[1]alu_sec!C14+[1]chlorin!C14+[1]paper!C14+[1]cement!C14+[1]glass!C14+[1]steel!C14*100/40 + [2]methanol!B14*11.9/1000/3600*1000 + ([2]ethylene!B14+[2]propylene!B14+[2]aromate!B14)*15.7/3600+[2]ammonia!B14*6.6/3600</f>
        <v>2.0974275086342891</v>
      </c>
      <c r="D14">
        <v>0</v>
      </c>
      <c r="F14">
        <f>[1]forecasted!B14+[1]steel!B14*60/40 + [2]methanol!B14*0.6/1000/3600*1000 + ([2]ethylene!B14+[2]propylene!B14+[2]aromate!B14)*0.8/3600+[2]ammonia!B14*0.74/3600 - ([1]steel_direct!B14+ [1]methanol!B14 + ([1]ethylene!B14+[1]propylene!B14+[1]aromate!B14)+[1]ammonia!B14)</f>
        <v>1.8093689988133521</v>
      </c>
      <c r="G14">
        <f>[1]forecasted!C14+[1]steel!C14*60/40 + [2]methanol!B14*11.9/1000/3600*1000 + ([2]ethylene!B14+[2]propylene!B14+[2]aromate!B14)*15.7/3600+[2]ammonia!B14*6.6/3600 - ([1]steel_direct!C14 + [1]methanol!B14 + ([1]ethylene!B14+[1]propylene!B14+[1]aromate!B14)+[1]ammonia!B14)</f>
        <v>2.1573677059548952</v>
      </c>
      <c r="J14">
        <f t="shared" si="0"/>
        <v>1.8093689988133521</v>
      </c>
      <c r="K14">
        <f t="shared" si="1"/>
        <v>2.1573677059548952</v>
      </c>
      <c r="M14" s="2" t="s">
        <v>49</v>
      </c>
      <c r="N14">
        <f t="shared" si="2"/>
        <v>3.0871019999999998</v>
      </c>
      <c r="O14" s="2" t="s">
        <v>49</v>
      </c>
      <c r="P14">
        <f t="shared" si="3"/>
        <v>4.2740659999999995</v>
      </c>
      <c r="R14" s="3">
        <f t="shared" si="4"/>
        <v>41.389400194313239</v>
      </c>
      <c r="S14" s="3">
        <f t="shared" si="5"/>
        <v>49.524230417712417</v>
      </c>
      <c r="V14" s="2" t="s">
        <v>49</v>
      </c>
      <c r="W14">
        <v>3.0871019999999998</v>
      </c>
      <c r="X14" s="2" t="s">
        <v>49</v>
      </c>
      <c r="Y14">
        <v>4.2740659999999995</v>
      </c>
    </row>
    <row r="15" spans="1:25" x14ac:dyDescent="0.25">
      <c r="A15" t="s">
        <v>17</v>
      </c>
      <c r="B15">
        <f>[1]alu_prim!B15+[1]alu_sec!B15+[1]chlorin!B15+[1]paper!B15+[1]cement!B15+[1]glass!B15+[1]steel!B15*100/40 + [2]methanol!B15*0.6/1000/3600*1000 + ([2]ethylene!B15+[2]propylene!B15+[2]aromate!B15)*0.8/3600+[2]ammonia!B15*0.74/3600</f>
        <v>3.6515601151765056</v>
      </c>
      <c r="C15">
        <f>[1]alu_prim!C15+[1]alu_sec!C15+[1]chlorin!C15+[1]paper!C15+[1]cement!C15+[1]glass!C15+[1]steel!C15*100/40 + [2]methanol!B15*11.9/1000/3600*1000 + ([2]ethylene!B15+[2]propylene!B15+[2]aromate!B15)*15.7/3600+[2]ammonia!B15*6.6/3600</f>
        <v>13.335972335098656</v>
      </c>
      <c r="D15">
        <v>0</v>
      </c>
      <c r="F15">
        <f>[1]forecasted!B15+[1]steel!B15*60/40 + [2]methanol!B15*0.6/1000/3600*1000 + ([2]ethylene!B15+[2]propylene!B15+[2]aromate!B15)*0.8/3600+[2]ammonia!B15*0.74/3600 - ([1]steel_direct!B15+ [1]methanol!B15 + ([1]ethylene!B15+[1]propylene!B15+[1]aromate!B15)+[1]ammonia!B15)</f>
        <v>9.7989897794338088</v>
      </c>
      <c r="G15">
        <f>[1]forecasted!C15+[1]steel!C15*60/40 + [2]methanol!B15*11.9/1000/3600*1000 + ([2]ethylene!B15+[2]propylene!B15+[2]aromate!B15)*15.7/3600+[2]ammonia!B15*6.6/3600 - ([1]steel_direct!C15 + [1]methanol!B15 + ([1]ethylene!B15+[1]propylene!B15+[1]aromate!B15)+[1]ammonia!B15)</f>
        <v>19.483401999355962</v>
      </c>
      <c r="J15">
        <f t="shared" si="0"/>
        <v>9.7989897794338088</v>
      </c>
      <c r="K15">
        <f t="shared" si="1"/>
        <v>19.483401999355962</v>
      </c>
      <c r="M15" s="2" t="s">
        <v>50</v>
      </c>
      <c r="N15">
        <f t="shared" si="2"/>
        <v>17.234000000000002</v>
      </c>
      <c r="O15" s="2" t="s">
        <v>50</v>
      </c>
      <c r="P15">
        <f t="shared" si="3"/>
        <v>34.399388000000002</v>
      </c>
      <c r="R15" s="3">
        <f>(N15-J15)/N15*100</f>
        <v>43.141523851492352</v>
      </c>
      <c r="S15" s="3">
        <f t="shared" si="5"/>
        <v>43.361195846402964</v>
      </c>
      <c r="V15" s="2" t="s">
        <v>50</v>
      </c>
      <c r="W15">
        <v>17.234000000000002</v>
      </c>
      <c r="X15" s="2" t="s">
        <v>50</v>
      </c>
      <c r="Y15">
        <v>34.399388000000002</v>
      </c>
    </row>
    <row r="16" spans="1:25" x14ac:dyDescent="0.25">
      <c r="A16" t="s">
        <v>18</v>
      </c>
      <c r="B16">
        <f>[1]alu_prim!B16+[1]alu_sec!B16+[1]chlorin!B16+[1]paper!B16+[1]cement!B16+[1]glass!B16+[1]steel!B16*100/40 + [2]methanol!B16*0.6/1000/3600*1000 + ([2]ethylene!B16+[2]propylene!B16+[2]aromate!B16)*0.8/3600+[2]ammonia!B16*0.74/3600</f>
        <v>10.104740391289473</v>
      </c>
      <c r="C16">
        <f>[1]alu_prim!C16+[1]alu_sec!C16+[1]chlorin!C16+[1]paper!C16+[1]cement!C16+[1]glass!C16+[1]steel!C16*100/40 + [2]methanol!B16*11.9/1000/3600*1000 + ([2]ethylene!B16+[2]propylene!B16+[2]aromate!B16)*15.7/3600+[2]ammonia!B16*6.6/3600</f>
        <v>49.60350261727757</v>
      </c>
      <c r="D16">
        <v>0</v>
      </c>
      <c r="F16">
        <f>[1]forecasted!B16+[1]steel!B16*60/40 + [2]methanol!B16*0.6/1000/3600*1000 + ([2]ethylene!B16+[2]propylene!B16+[2]aromate!B16)*0.8/3600+[2]ammonia!B16*0.74/3600 - ([1]steel_direct!B16+ [1]methanol!B16 + ([1]ethylene!B16+[1]propylene!B16+[1]aromate!B16)+[1]ammonia!B16)</f>
        <v>12.055723905323962</v>
      </c>
      <c r="G16">
        <f>[1]forecasted!C16+[1]steel!C16*60/40 + [2]methanol!B16*11.9/1000/3600*1000 + ([2]ethylene!B16+[2]propylene!B16+[2]aromate!B16)*15.7/3600+[2]ammonia!B16*6.6/3600 - ([1]steel_direct!C16 + [1]methanol!B16 + ([1]ethylene!B16+[1]propylene!B16+[1]aromate!B16)+[1]ammonia!B16)</f>
        <v>51.554486131312061</v>
      </c>
      <c r="J16">
        <f t="shared" si="0"/>
        <v>12.055723905323962</v>
      </c>
      <c r="K16">
        <f t="shared" si="1"/>
        <v>51.554486131312061</v>
      </c>
      <c r="M16" s="2" t="s">
        <v>51</v>
      </c>
      <c r="N16">
        <f t="shared" si="2"/>
        <v>35.911729000000001</v>
      </c>
      <c r="O16" s="2" t="s">
        <v>51</v>
      </c>
      <c r="P16">
        <f t="shared" si="3"/>
        <v>122.58898600000001</v>
      </c>
      <c r="R16" s="3">
        <f t="shared" si="4"/>
        <v>66.429564264856296</v>
      </c>
      <c r="S16" s="3">
        <f t="shared" si="5"/>
        <v>57.945254452702578</v>
      </c>
      <c r="V16" s="2" t="s">
        <v>51</v>
      </c>
      <c r="W16">
        <v>35.911729000000001</v>
      </c>
      <c r="X16" s="2" t="s">
        <v>51</v>
      </c>
      <c r="Y16">
        <v>122.58898600000001</v>
      </c>
    </row>
    <row r="17" spans="1:25" x14ac:dyDescent="0.25">
      <c r="A17" t="s">
        <v>19</v>
      </c>
      <c r="B17">
        <f>[1]alu_prim!B17+[1]alu_sec!B17+[1]chlorin!B17+[1]paper!B17+[1]cement!B17+[1]glass!B17+[1]steel!B17*100/40 + [2]methanol!B17*0.6/1000/3600*1000 + ([2]ethylene!B17+[2]propylene!B17+[2]aromate!B17)*0.8/3600+[2]ammonia!B17*0.74/3600</f>
        <v>9.7273977338643469</v>
      </c>
      <c r="C17">
        <f>[1]alu_prim!C17+[1]alu_sec!C17+[1]chlorin!C17+[1]paper!C17+[1]cement!C17+[1]glass!C17+[1]steel!C17*100/40 + [2]methanol!B17*11.9/1000/3600*1000 + ([2]ethylene!B17+[2]propylene!B17+[2]aromate!B17)*15.7/3600+[2]ammonia!B17*6.6/3600</f>
        <v>27.729650801581123</v>
      </c>
      <c r="D17">
        <v>0</v>
      </c>
      <c r="F17">
        <f>[1]forecasted!B17+[1]steel!B17*60/40 + [2]methanol!B17*0.6/1000/3600*1000 + ([2]ethylene!B17+[2]propylene!B17+[2]aromate!B17)*0.8/3600+[2]ammonia!B17*0.74/3600 - ([1]steel_direct!B17+ [1]methanol!B17 + ([1]ethylene!B17+[1]propylene!B17+[1]aromate!B17)+[1]ammonia!B17)</f>
        <v>12.394107151256113</v>
      </c>
      <c r="G17">
        <f>[1]forecasted!C17+[1]steel!C17*60/40 + [2]methanol!B17*11.9/1000/3600*1000 + ([2]ethylene!B17+[2]propylene!B17+[2]aromate!B17)*15.7/3600+[2]ammonia!B17*6.6/3600 - ([1]steel_direct!C17 + [1]methanol!B17 + ([1]ethylene!B17+[1]propylene!B17+[1]aromate!B17)+[1]ammonia!B17)</f>
        <v>30.396360218972887</v>
      </c>
      <c r="J17">
        <f t="shared" si="0"/>
        <v>12.394107151256113</v>
      </c>
      <c r="K17">
        <f t="shared" si="1"/>
        <v>30.396360218972887</v>
      </c>
      <c r="M17" s="2" t="s">
        <v>52</v>
      </c>
      <c r="N17">
        <f t="shared" si="2"/>
        <v>28.456461000000001</v>
      </c>
      <c r="O17" s="2" t="s">
        <v>52</v>
      </c>
      <c r="P17">
        <f t="shared" si="3"/>
        <v>59.282499999999999</v>
      </c>
      <c r="R17" s="3">
        <f t="shared" si="4"/>
        <v>56.445367007316506</v>
      </c>
      <c r="S17" s="3">
        <f t="shared" si="5"/>
        <v>48.726251053898054</v>
      </c>
      <c r="V17" s="2" t="s">
        <v>52</v>
      </c>
      <c r="W17">
        <v>28.456461000000001</v>
      </c>
      <c r="X17" s="2" t="s">
        <v>52</v>
      </c>
      <c r="Y17">
        <v>59.282499999999999</v>
      </c>
    </row>
    <row r="18" spans="1:25" x14ac:dyDescent="0.25">
      <c r="A18" t="s">
        <v>20</v>
      </c>
      <c r="B18">
        <f>[1]alu_prim!B18+[1]alu_sec!B18+[1]chlorin!B18+[1]paper!B18+[1]cement!B18+[1]glass!B18+[1]steel!B18*100/40 + [2]methanol!B18*0.6/1000/3600*1000 + ([2]ethylene!B18+[2]propylene!B18+[2]aromate!B18)*0.8/3600+[2]ammonia!B18*0.74/3600</f>
        <v>14.944652018718701</v>
      </c>
      <c r="C18">
        <f>[1]alu_prim!C18+[1]alu_sec!C18+[1]chlorin!C18+[1]paper!C18+[1]cement!C18+[1]glass!C18+[1]steel!C18*100/40 + [2]methanol!B18*11.9/1000/3600*1000 + ([2]ethylene!B18+[2]propylene!B18+[2]aromate!B18)*15.7/3600+[2]ammonia!B18*6.6/3600</f>
        <v>48.080972054409429</v>
      </c>
      <c r="D18">
        <v>0</v>
      </c>
      <c r="F18">
        <f>[1]forecasted!B18+[1]steel!B18*60/40 + [2]methanol!B18*0.6/1000/3600*1000 + ([2]ethylene!B18+[2]propylene!B18+[2]aromate!B18)*0.8/3600+[2]ammonia!B18*0.74/3600 - ([1]steel_direct!B18+ [1]methanol!B18 + ([1]ethylene!B18+[1]propylene!B18+[1]aromate!B18)+[1]ammonia!B18)</f>
        <v>30.584597872844206</v>
      </c>
      <c r="G18">
        <f>[1]forecasted!C18+[1]steel!C18*60/40 + [2]methanol!B18*11.9/1000/3600*1000 + ([2]ethylene!B18+[2]propylene!B18+[2]aromate!B18)*15.7/3600+[2]ammonia!B18*6.6/3600 - ([1]steel_direct!C18 + [1]methanol!B18 + ([1]ethylene!B18+[1]propylene!B18+[1]aromate!B18)+[1]ammonia!B18)</f>
        <v>63.72091790853495</v>
      </c>
      <c r="J18">
        <f t="shared" si="0"/>
        <v>30.584597872844206</v>
      </c>
      <c r="K18">
        <f t="shared" si="1"/>
        <v>63.72091790853495</v>
      </c>
      <c r="M18" s="2" t="s">
        <v>53</v>
      </c>
      <c r="N18">
        <f t="shared" si="2"/>
        <v>56.424095000000001</v>
      </c>
      <c r="O18" s="2" t="s">
        <v>53</v>
      </c>
      <c r="P18">
        <f t="shared" si="3"/>
        <v>133.89215200000001</v>
      </c>
      <c r="R18" s="3">
        <f t="shared" si="4"/>
        <v>45.795146784641908</v>
      </c>
      <c r="S18" s="3">
        <f t="shared" si="5"/>
        <v>52.408773063461602</v>
      </c>
      <c r="V18" s="2" t="s">
        <v>53</v>
      </c>
      <c r="W18">
        <v>56.424095000000001</v>
      </c>
      <c r="X18" s="2" t="s">
        <v>53</v>
      </c>
      <c r="Y18">
        <v>133.89215200000001</v>
      </c>
    </row>
    <row r="19" spans="1:25" x14ac:dyDescent="0.25">
      <c r="A19" t="s">
        <v>21</v>
      </c>
      <c r="B19">
        <f>[1]alu_prim!B19+[1]alu_sec!B19+[1]chlorin!B19+[1]paper!B19+[1]cement!B19+[1]glass!B19+[1]steel!B19*100/40 + [2]methanol!B19*0.6/1000/3600*1000 + ([2]ethylene!B19+[2]propylene!B19+[2]aromate!B19)*0.8/3600+[2]ammonia!B19*0.74/3600</f>
        <v>6.6172166199468574</v>
      </c>
      <c r="C19">
        <f>[1]alu_prim!C19+[1]alu_sec!C19+[1]chlorin!C19+[1]paper!C19+[1]cement!C19+[1]glass!C19+[1]steel!C19*100/40 + [2]methanol!B19*11.9/1000/3600*1000 + ([2]ethylene!B19+[2]propylene!B19+[2]aromate!B19)*15.7/3600+[2]ammonia!B19*6.6/3600</f>
        <v>24.24962245983432</v>
      </c>
      <c r="D19">
        <v>0</v>
      </c>
      <c r="F19">
        <f>[1]forecasted!B19+[1]steel!B19*60/40 + [2]methanol!B19*0.6/1000/3600*1000 + ([2]ethylene!B19+[2]propylene!B19+[2]aromate!B19)*0.8/3600+[2]ammonia!B19*0.74/3600 - ([1]steel_direct!B19+ [1]methanol!B19 + ([1]ethylene!B19+[1]propylene!B19+[1]aromate!B19)+[1]ammonia!B19)</f>
        <v>7.668894994575802</v>
      </c>
      <c r="G19">
        <f>[1]forecasted!C19+[1]steel!C19*60/40 + [2]methanol!B19*11.9/1000/3600*1000 + ([2]ethylene!B19+[2]propylene!B19+[2]aromate!B19)*15.7/3600+[2]ammonia!B19*6.6/3600 - ([1]steel_direct!C19 + [1]methanol!B19 + ([1]ethylene!B19+[1]propylene!B19+[1]aromate!B19)+[1]ammonia!B19)</f>
        <v>25.301300834463259</v>
      </c>
      <c r="J19">
        <f t="shared" si="0"/>
        <v>7.668894994575802</v>
      </c>
      <c r="K19">
        <f t="shared" si="1"/>
        <v>25.301300834463259</v>
      </c>
      <c r="M19" s="2" t="s">
        <v>21</v>
      </c>
      <c r="N19">
        <f t="shared" si="2"/>
        <v>16.396898</v>
      </c>
      <c r="O19" s="2" t="s">
        <v>21</v>
      </c>
      <c r="P19">
        <f t="shared" si="3"/>
        <v>36.564973999999999</v>
      </c>
      <c r="R19" s="3">
        <f t="shared" si="4"/>
        <v>53.229598704731828</v>
      </c>
      <c r="S19" s="3">
        <f t="shared" si="5"/>
        <v>30.804543073206453</v>
      </c>
      <c r="V19" s="2" t="s">
        <v>21</v>
      </c>
      <c r="W19">
        <v>16.396898</v>
      </c>
      <c r="X19" s="2" t="s">
        <v>21</v>
      </c>
      <c r="Y19">
        <v>36.564973999999999</v>
      </c>
    </row>
    <row r="20" spans="1:25" x14ac:dyDescent="0.25">
      <c r="A20" t="s">
        <v>22</v>
      </c>
      <c r="B20">
        <f>[1]alu_prim!B20+[1]alu_sec!B20+[1]chlorin!B20+[1]paper!B20+[1]cement!B20+[1]glass!B20+[1]steel!B20*100/40 + [2]methanol!B20*0.6/1000/3600*1000 + ([2]ethylene!B20+[2]propylene!B20+[2]aromate!B20)*0.8/3600+[2]ammonia!B20*0.74/3600</f>
        <v>12.764430905365797</v>
      </c>
      <c r="C20">
        <f>[1]alu_prim!C20+[1]alu_sec!C20+[1]chlorin!C20+[1]paper!C20+[1]cement!C20+[1]glass!C20+[1]steel!C20*100/40 + [2]methanol!B20*11.9/1000/3600*1000 + ([2]ethylene!B20+[2]propylene!B20+[2]aromate!B20)*15.7/3600+[2]ammonia!B20*6.6/3600</f>
        <v>23.966875457283077</v>
      </c>
      <c r="D20">
        <v>0</v>
      </c>
      <c r="F20">
        <f>[1]forecasted!B20+[1]steel!B20*60/40 + [2]methanol!B20*0.6/1000/3600*1000 + ([2]ethylene!B20+[2]propylene!B20+[2]aromate!B20)*0.8/3600+[2]ammonia!B20*0.74/3600 - ([1]steel_direct!B20+ [1]methanol!B20 + ([1]ethylene!B20+[1]propylene!B20+[1]aromate!B20)+[1]ammonia!B20)</f>
        <v>21.809966117095644</v>
      </c>
      <c r="G20">
        <f>[1]forecasted!C20+[1]steel!C20*60/40 + [2]methanol!B20*11.9/1000/3600*1000 + ([2]ethylene!B20+[2]propylene!B20+[2]aromate!B20)*15.7/3600+[2]ammonia!B20*6.6/3600 - ([1]steel_direct!C20 + [1]methanol!B20 + ([1]ethylene!B20+[1]propylene!B20+[1]aromate!B20)+[1]ammonia!B20)</f>
        <v>33.012410669012915</v>
      </c>
      <c r="J20">
        <f t="shared" si="0"/>
        <v>21.809966117095644</v>
      </c>
      <c r="K20">
        <f t="shared" si="1"/>
        <v>33.012410669012915</v>
      </c>
      <c r="M20" s="2" t="s">
        <v>54</v>
      </c>
      <c r="N20">
        <f t="shared" si="2"/>
        <v>22.224841000000001</v>
      </c>
      <c r="O20" s="2" t="s">
        <v>54</v>
      </c>
      <c r="P20">
        <f t="shared" si="3"/>
        <v>54.677755000000005</v>
      </c>
      <c r="R20" s="3">
        <f t="shared" si="4"/>
        <v>1.8667169898059424</v>
      </c>
      <c r="S20" s="3">
        <f t="shared" si="5"/>
        <v>39.623690349004065</v>
      </c>
      <c r="V20" s="2" t="s">
        <v>54</v>
      </c>
      <c r="W20">
        <v>22.224841000000001</v>
      </c>
      <c r="X20" s="2" t="s">
        <v>54</v>
      </c>
      <c r="Y20">
        <v>54.677755000000005</v>
      </c>
    </row>
    <row r="21" spans="1:25" x14ac:dyDescent="0.25">
      <c r="A21" t="s">
        <v>23</v>
      </c>
      <c r="B21">
        <f>[1]alu_prim!B21+[1]alu_sec!B21+[1]chlorin!B21+[1]paper!B21+[1]cement!B21+[1]glass!B21+[1]steel!B21*100/40 + [2]methanol!B21*0.6/1000/3600*1000 + ([2]ethylene!B21+[2]propylene!B21+[2]aromate!B21)*0.8/3600+[2]ammonia!B21*0.74/3600</f>
        <v>2.8974427391927406</v>
      </c>
      <c r="C21">
        <f>[1]alu_prim!C21+[1]alu_sec!C21+[1]chlorin!C21+[1]paper!C21+[1]cement!C21+[1]glass!C21+[1]steel!C21*100/40 + [2]methanol!B21*11.9/1000/3600*1000 + ([2]ethylene!B21+[2]propylene!B21+[2]aromate!B21)*15.7/3600+[2]ammonia!B21*6.6/3600</f>
        <v>3.6879795618746005</v>
      </c>
      <c r="D21">
        <v>0</v>
      </c>
      <c r="F21">
        <f>[1]forecasted!B21+[1]steel!B21*60/40 + [2]methanol!B21*0.6/1000/3600*1000 + ([2]ethylene!B21+[2]propylene!B21+[2]aromate!B21)*0.8/3600+[2]ammonia!B21*0.74/3600 - ([1]steel_direct!B21+ [1]methanol!B21 + ([1]ethylene!B21+[1]propylene!B21+[1]aromate!B21)+[1]ammonia!B21)</f>
        <v>3.1593723281429882</v>
      </c>
      <c r="G21">
        <f>[1]forecasted!C21+[1]steel!C21*60/40 + [2]methanol!B21*11.9/1000/3600*1000 + ([2]ethylene!B21+[2]propylene!B21+[2]aromate!B21)*15.7/3600+[2]ammonia!B21*6.6/3600 - ([1]steel_direct!C21 + [1]methanol!B21 + ([1]ethylene!B21+[1]propylene!B21+[1]aromate!B21)+[1]ammonia!B21)</f>
        <v>3.9499091508248472</v>
      </c>
      <c r="J21">
        <f t="shared" si="0"/>
        <v>3.1593723281429882</v>
      </c>
      <c r="K21">
        <f t="shared" si="1"/>
        <v>3.9499091508248472</v>
      </c>
      <c r="M21" s="2" t="s">
        <v>55</v>
      </c>
      <c r="N21">
        <f t="shared" si="2"/>
        <v>6.8124080000000005</v>
      </c>
      <c r="O21" s="2" t="s">
        <v>55</v>
      </c>
      <c r="P21">
        <f t="shared" si="3"/>
        <v>9.2711689999999987</v>
      </c>
      <c r="R21" s="3">
        <f t="shared" si="4"/>
        <v>53.623266132284087</v>
      </c>
      <c r="S21" s="3">
        <f t="shared" si="5"/>
        <v>57.395780933074917</v>
      </c>
      <c r="V21" s="2" t="s">
        <v>55</v>
      </c>
      <c r="W21">
        <v>6.8124080000000005</v>
      </c>
      <c r="X21" s="2" t="s">
        <v>55</v>
      </c>
      <c r="Y21">
        <v>9.2711689999999987</v>
      </c>
    </row>
    <row r="22" spans="1:25" x14ac:dyDescent="0.25">
      <c r="A22" t="s">
        <v>24</v>
      </c>
      <c r="B22">
        <f>[1]alu_prim!B22+[1]alu_sec!B22+[1]chlorin!B22+[1]paper!B22+[1]cement!B22+[1]glass!B22+[1]steel!B22*100/40 + [2]methanol!B22*0.6/1000/3600*1000 + ([2]ethylene!B22+[2]propylene!B22+[2]aromate!B22)*0.8/3600+[2]ammonia!B22*0.74/3600</f>
        <v>7.8270653707543056</v>
      </c>
      <c r="C22">
        <f>[1]alu_prim!C22+[1]alu_sec!C22+[1]chlorin!C22+[1]paper!C22+[1]cement!C22+[1]glass!C22+[1]steel!C22*100/40 + [2]methanol!B22*11.9/1000/3600*1000 + ([2]ethylene!B22+[2]propylene!B22+[2]aromate!B22)*15.7/3600+[2]ammonia!B22*6.6/3600</f>
        <v>18.88626061969827</v>
      </c>
      <c r="D22">
        <v>0</v>
      </c>
      <c r="F22">
        <f>[1]forecasted!B22+[1]steel!B22*60/40 + [2]methanol!B22*0.6/1000/3600*1000 + ([2]ethylene!B22+[2]propylene!B22+[2]aromate!B22)*0.8/3600+[2]ammonia!B22*0.74/3600 - ([1]steel_direct!B22+ [1]methanol!B22 + ([1]ethylene!B22+[1]propylene!B22+[1]aromate!B22)+[1]ammonia!B22)</f>
        <v>9.5826114798121491</v>
      </c>
      <c r="G22">
        <f>[1]forecasted!C22+[1]steel!C22*60/40 + [2]methanol!B22*11.9/1000/3600*1000 + ([2]ethylene!B22+[2]propylene!B22+[2]aromate!B22)*15.7/3600+[2]ammonia!B22*6.6/3600 - ([1]steel_direct!C22 + [1]methanol!B22 + ([1]ethylene!B22+[1]propylene!B22+[1]aromate!B22)+[1]ammonia!B22)</f>
        <v>20.641806728756123</v>
      </c>
      <c r="J22">
        <f t="shared" si="0"/>
        <v>9.5826114798121491</v>
      </c>
      <c r="K22">
        <f t="shared" si="1"/>
        <v>20.641806728756123</v>
      </c>
      <c r="M22" s="2" t="s">
        <v>56</v>
      </c>
      <c r="N22">
        <f t="shared" si="2"/>
        <v>12.794</v>
      </c>
      <c r="O22" s="2" t="s">
        <v>56</v>
      </c>
      <c r="P22">
        <f t="shared" si="3"/>
        <v>29.801330999999998</v>
      </c>
      <c r="R22" s="3">
        <f t="shared" si="4"/>
        <v>25.100738785273187</v>
      </c>
      <c r="S22" s="3">
        <f t="shared" si="5"/>
        <v>30.735285854326023</v>
      </c>
      <c r="V22" s="2" t="s">
        <v>56</v>
      </c>
      <c r="W22">
        <v>12.794</v>
      </c>
      <c r="X22" s="2" t="s">
        <v>56</v>
      </c>
      <c r="Y22">
        <v>29.801330999999998</v>
      </c>
    </row>
    <row r="23" spans="1:25" x14ac:dyDescent="0.25">
      <c r="A23" t="s">
        <v>25</v>
      </c>
      <c r="B23">
        <f>[1]alu_prim!B23+[1]alu_sec!B23+[1]chlorin!B23+[1]paper!B23+[1]cement!B23+[1]glass!B23+[1]steel!B23*100/40 + [2]methanol!B23*0.6/1000/3600*1000 + ([2]ethylene!B23+[2]propylene!B23+[2]aromate!B23)*0.8/3600+[2]ammonia!B23*0.74/3600</f>
        <v>23.454495077402836</v>
      </c>
      <c r="C23">
        <f>[1]alu_prim!C23+[1]alu_sec!C23+[1]chlorin!C23+[1]paper!C23+[1]cement!C23+[1]glass!C23+[1]steel!C23*100/40 + [2]methanol!B23*11.9/1000/3600*1000 + ([2]ethylene!B23+[2]propylene!B23+[2]aromate!B23)*15.7/3600+[2]ammonia!B23*6.6/3600</f>
        <v>55.179767979404147</v>
      </c>
      <c r="D23">
        <v>0</v>
      </c>
      <c r="F23">
        <f>[1]forecasted!B23+[1]steel!B23*60/40 + [2]methanol!B23*0.6/1000/3600*1000 + ([2]ethylene!B23+[2]propylene!B23+[2]aromate!B23)*0.8/3600+[2]ammonia!B23*0.74/3600 - ([1]steel_direct!B23+ [1]methanol!B23 + ([1]ethylene!B23+[1]propylene!B23+[1]aromate!B23)+[1]ammonia!B23)</f>
        <v>25.16335212519958</v>
      </c>
      <c r="G23">
        <f>[1]forecasted!C23+[1]steel!C23*60/40 + [2]methanol!B23*11.9/1000/3600*1000 + ([2]ethylene!B23+[2]propylene!B23+[2]aromate!B23)*15.7/3600+[2]ammonia!B23*6.6/3600 - ([1]steel_direct!C23 + [1]methanol!B23 + ([1]ethylene!B23+[1]propylene!B23+[1]aromate!B23)+[1]ammonia!B23)</f>
        <v>56.888625027200895</v>
      </c>
      <c r="J23">
        <f t="shared" si="0"/>
        <v>25.16335212519958</v>
      </c>
      <c r="K23">
        <f t="shared" si="1"/>
        <v>56.888625027200895</v>
      </c>
      <c r="M23" s="2" t="s">
        <v>57</v>
      </c>
      <c r="N23">
        <f t="shared" si="2"/>
        <v>39.487000000000002</v>
      </c>
      <c r="O23" s="2" t="s">
        <v>57</v>
      </c>
      <c r="P23">
        <f t="shared" si="3"/>
        <v>90.024979999999999</v>
      </c>
      <c r="R23" s="3">
        <f t="shared" si="4"/>
        <v>36.274338072784509</v>
      </c>
      <c r="S23" s="3">
        <f t="shared" si="5"/>
        <v>36.807955939339401</v>
      </c>
      <c r="V23" s="2" t="s">
        <v>57</v>
      </c>
      <c r="W23">
        <v>39.487000000000002</v>
      </c>
      <c r="X23" s="2" t="s">
        <v>57</v>
      </c>
      <c r="Y23">
        <v>90.024979999999999</v>
      </c>
    </row>
    <row r="24" spans="1:25" x14ac:dyDescent="0.25">
      <c r="A24" t="s">
        <v>26</v>
      </c>
      <c r="B24">
        <f>[1]alu_prim!B24+[1]alu_sec!B24+[1]chlorin!B24+[1]paper!B24+[1]cement!B24+[1]glass!B24+[1]steel!B24*100/40 + [2]methanol!B24*0.6/1000/3600*1000 + ([2]ethylene!B24+[2]propylene!B24+[2]aromate!B24)*0.8/3600+[2]ammonia!B24*0.74/3600</f>
        <v>25.6541600002388</v>
      </c>
      <c r="C24">
        <f>[1]alu_prim!C24+[1]alu_sec!C24+[1]chlorin!C24+[1]paper!C24+[1]cement!C24+[1]glass!C24+[1]steel!C24*100/40 + [2]methanol!B24*11.9/1000/3600*1000 + ([2]ethylene!B24+[2]propylene!B24+[2]aromate!B24)*15.7/3600+[2]ammonia!B24*6.6/3600</f>
        <v>52.895489026347505</v>
      </c>
      <c r="D24">
        <v>0</v>
      </c>
      <c r="F24">
        <f>[1]forecasted!B24+[1]steel!B24*60/40 + [2]methanol!B24*0.6/1000/3600*1000 + ([2]ethylene!B24+[2]propylene!B24+[2]aromate!B24)*0.8/3600+[2]ammonia!B24*0.74/3600 - ([1]steel_direct!B24+ [1]methanol!B24 + ([1]ethylene!B24+[1]propylene!B24+[1]aromate!B24)+[1]ammonia!B24)</f>
        <v>28.342933732081978</v>
      </c>
      <c r="G24">
        <f>[1]forecasted!C24+[1]steel!C24*60/40 + [2]methanol!B24*11.9/1000/3600*1000 + ([2]ethylene!B24+[2]propylene!B24+[2]aromate!B24)*15.7/3600+[2]ammonia!B24*6.6/3600 - ([1]steel_direct!C24 + [1]methanol!B24 + ([1]ethylene!B24+[1]propylene!B24+[1]aromate!B24)+[1]ammonia!B24)</f>
        <v>55.584262758190675</v>
      </c>
      <c r="J24">
        <f t="shared" si="0"/>
        <v>28.342933732081978</v>
      </c>
      <c r="K24">
        <f t="shared" si="1"/>
        <v>55.584262758190675</v>
      </c>
      <c r="M24" s="2" t="s">
        <v>58</v>
      </c>
      <c r="N24">
        <f t="shared" si="2"/>
        <v>50.719000000000001</v>
      </c>
      <c r="O24" s="2" t="s">
        <v>58</v>
      </c>
      <c r="P24">
        <f t="shared" si="3"/>
        <v>77.378581000000011</v>
      </c>
      <c r="R24" s="3">
        <f t="shared" si="4"/>
        <v>44.117719726173668</v>
      </c>
      <c r="S24" s="3">
        <f t="shared" si="5"/>
        <v>28.165828269465592</v>
      </c>
      <c r="V24" s="2" t="s">
        <v>58</v>
      </c>
      <c r="W24">
        <v>50.719000000000001</v>
      </c>
      <c r="X24" s="2" t="s">
        <v>58</v>
      </c>
      <c r="Y24">
        <v>77.378581000000011</v>
      </c>
    </row>
    <row r="25" spans="1:25" x14ac:dyDescent="0.25">
      <c r="A25" t="s">
        <v>27</v>
      </c>
      <c r="B25">
        <f>[1]alu_prim!B25+[1]alu_sec!B25+[1]chlorin!B25+[1]paper!B25+[1]cement!B25+[1]glass!B25+[1]steel!B25*100/40 + [2]methanol!B25*0.6/1000/3600*1000 + ([2]ethylene!B25+[2]propylene!B25+[2]aromate!B25)*0.8/3600+[2]ammonia!B25*0.74/3600</f>
        <v>22.098467112082716</v>
      </c>
      <c r="C25">
        <f>[1]alu_prim!C25+[1]alu_sec!C25+[1]chlorin!C25+[1]paper!C25+[1]cement!C25+[1]glass!C25+[1]steel!C25*100/40 + [2]methanol!B25*11.9/1000/3600*1000 + ([2]ethylene!B25+[2]propylene!B25+[2]aromate!B25)*15.7/3600+[2]ammonia!B25*6.6/3600</f>
        <v>31.818453994351952</v>
      </c>
      <c r="D25">
        <v>0</v>
      </c>
      <c r="F25">
        <f>[1]forecasted!B25+[1]steel!B25*60/40 + [2]methanol!B25*0.6/1000/3600*1000 + ([2]ethylene!B25+[2]propylene!B25+[2]aromate!B25)*0.8/3600+[2]ammonia!B25*0.74/3600 - ([1]steel_direct!B25+ [1]methanol!B25 + ([1]ethylene!B25+[1]propylene!B25+[1]aromate!B25)+[1]ammonia!B25)</f>
        <v>32.773644942233283</v>
      </c>
      <c r="G25">
        <f>[1]forecasted!C25+[1]steel!C25*60/40 + [2]methanol!B25*11.9/1000/3600*1000 + ([2]ethylene!B25+[2]propylene!B25+[2]aromate!B25)*15.7/3600+[2]ammonia!B25*6.6/3600 - ([1]steel_direct!C25 + [1]methanol!B25 + ([1]ethylene!B25+[1]propylene!B25+[1]aromate!B25)+[1]ammonia!B25)</f>
        <v>42.493631824502529</v>
      </c>
      <c r="J25">
        <f t="shared" si="0"/>
        <v>32.773644942233283</v>
      </c>
      <c r="K25">
        <f t="shared" si="1"/>
        <v>42.493631824502529</v>
      </c>
      <c r="M25" s="2" t="s">
        <v>59</v>
      </c>
      <c r="N25">
        <f t="shared" si="2"/>
        <v>93.135524000000004</v>
      </c>
      <c r="O25" s="2" t="s">
        <v>59</v>
      </c>
      <c r="P25">
        <f t="shared" si="3"/>
        <v>156.02041299999999</v>
      </c>
      <c r="R25" s="3">
        <f t="shared" si="4"/>
        <v>64.810800933236507</v>
      </c>
      <c r="S25" s="3">
        <f t="shared" si="5"/>
        <v>72.764056313257854</v>
      </c>
      <c r="V25" s="2" t="s">
        <v>59</v>
      </c>
      <c r="W25">
        <v>93.135524000000004</v>
      </c>
      <c r="X25" s="2" t="s">
        <v>59</v>
      </c>
      <c r="Y25">
        <v>156.02041299999999</v>
      </c>
    </row>
    <row r="26" spans="1:25" x14ac:dyDescent="0.25">
      <c r="A26" t="s">
        <v>28</v>
      </c>
      <c r="B26">
        <f>[1]alu_prim!B26+[1]alu_sec!B26+[1]chlorin!B26+[1]paper!B26+[1]cement!B26+[1]glass!B26+[1]steel!B26*100/40 + [2]methanol!B26*0.6/1000/3600*1000 + ([2]ethylene!B26+[2]propylene!B26+[2]aromate!B26)*0.8/3600+[2]ammonia!B26*0.74/3600</f>
        <v>28.893068232836445</v>
      </c>
      <c r="C26">
        <f>[1]alu_prim!C26+[1]alu_sec!C26+[1]chlorin!C26+[1]paper!C26+[1]cement!C26+[1]glass!C26+[1]steel!C26*100/40 + [2]methanol!B26*11.9/1000/3600*1000 + ([2]ethylene!B26+[2]propylene!B26+[2]aromate!B26)*15.7/3600+[2]ammonia!B26*6.6/3600</f>
        <v>9.5476141825591849</v>
      </c>
      <c r="D26">
        <v>0</v>
      </c>
      <c r="F26">
        <f>[1]forecasted!B26+[1]steel!B26*60/40 + [2]methanol!B26*0.6/1000/3600*1000 + ([2]ethylene!B26+[2]propylene!B26+[2]aromate!B26)*0.8/3600+[2]ammonia!B26*0.74/3600 - ([1]steel_direct!B26+ [1]methanol!B26 + ([1]ethylene!B26+[1]propylene!B26+[1]aromate!B26)+[1]ammonia!B26)</f>
        <v>29.370121195760905</v>
      </c>
      <c r="G26">
        <f>[1]forecasted!C26+[1]steel!C26*60/40 + [2]methanol!B26*11.9/1000/3600*1000 + ([2]ethylene!B26+[2]propylene!B26+[2]aromate!B26)*15.7/3600+[2]ammonia!B26*6.6/3600 - ([1]steel_direct!C26 + [1]methanol!B26 + ([1]ethylene!B26+[1]propylene!B26+[1]aromate!B26)+[1]ammonia!B26)</f>
        <v>10.024667145483638</v>
      </c>
      <c r="J26">
        <f t="shared" si="0"/>
        <v>29.370121195760905</v>
      </c>
      <c r="K26">
        <f t="shared" si="1"/>
        <v>10.024667145483638</v>
      </c>
      <c r="M26" s="2" t="s">
        <v>60</v>
      </c>
      <c r="N26">
        <f t="shared" si="2"/>
        <v>47.004317999999998</v>
      </c>
      <c r="O26" s="2" t="s">
        <v>60</v>
      </c>
      <c r="P26">
        <f t="shared" si="3"/>
        <v>24.504157000000006</v>
      </c>
      <c r="R26" s="3">
        <f t="shared" si="4"/>
        <v>37.516120974756177</v>
      </c>
      <c r="S26" s="3">
        <f t="shared" si="5"/>
        <v>59.089932595993254</v>
      </c>
      <c r="V26" s="2" t="s">
        <v>60</v>
      </c>
      <c r="W26">
        <v>47.004317999999998</v>
      </c>
      <c r="X26" s="2" t="s">
        <v>60</v>
      </c>
      <c r="Y26">
        <v>24.504157000000006</v>
      </c>
    </row>
    <row r="27" spans="1:25" x14ac:dyDescent="0.25">
      <c r="A27" t="s">
        <v>29</v>
      </c>
      <c r="B27">
        <f>[1]alu_prim!B27+[1]alu_sec!B27+[1]chlorin!B27+[1]paper!B27+[1]cement!B27+[1]glass!B27+[1]steel!B27*100/40 + [2]methanol!B27*0.6/1000/3600*1000 + ([2]ethylene!B27+[2]propylene!B27+[2]aromate!B27)*0.8/3600+[2]ammonia!B27*0.74/3600</f>
        <v>2.28872938684614</v>
      </c>
      <c r="C27">
        <f>[1]alu_prim!C27+[1]alu_sec!C27+[1]chlorin!C27+[1]paper!C27+[1]cement!C27+[1]glass!C27+[1]steel!C27*100/40 + [2]methanol!B27*11.9/1000/3600*1000 + ([2]ethylene!B27+[2]propylene!B27+[2]aromate!B27)*15.7/3600+[2]ammonia!B27*6.6/3600</f>
        <v>6.4937470091548111</v>
      </c>
      <c r="D27">
        <v>0</v>
      </c>
      <c r="F27">
        <f>[1]forecasted!B27+[1]steel!B27*60/40 + [2]methanol!B27*0.6/1000/3600*1000 + ([2]ethylene!B27+[2]propylene!B27+[2]aromate!B27)*0.8/3600+[2]ammonia!B27*0.74/3600 - ([1]steel_direct!B27+ [1]methanol!B27 + ([1]ethylene!B27+[1]propylene!B27+[1]aromate!B27)+[1]ammonia!B27)</f>
        <v>2.612993227756923</v>
      </c>
      <c r="G27">
        <f>[1]forecasted!C27+[1]steel!C27*60/40 + [2]methanol!B27*11.9/1000/3600*1000 + ([2]ethylene!B27+[2]propylene!B27+[2]aromate!B27)*15.7/3600+[2]ammonia!B27*6.6/3600 - ([1]steel_direct!C27 + [1]methanol!B27 + ([1]ethylene!B27+[1]propylene!B27+[1]aromate!B27)+[1]ammonia!B27)</f>
        <v>6.8180108500655958</v>
      </c>
      <c r="J27">
        <f t="shared" si="0"/>
        <v>2.612993227756923</v>
      </c>
      <c r="K27">
        <f t="shared" si="1"/>
        <v>6.8180108500655958</v>
      </c>
      <c r="M27" s="2"/>
      <c r="N27">
        <f t="shared" si="2"/>
        <v>0</v>
      </c>
      <c r="P27">
        <f t="shared" si="3"/>
        <v>0</v>
      </c>
      <c r="R27" s="3"/>
      <c r="S27" s="3"/>
      <c r="V27" s="2"/>
    </row>
    <row r="28" spans="1:25" x14ac:dyDescent="0.25">
      <c r="A28" t="s">
        <v>30</v>
      </c>
      <c r="B28">
        <f>[1]alu_prim!B28+[1]alu_sec!B28+[1]chlorin!B28+[1]paper!B28+[1]cement!B28+[1]glass!B28+[1]steel!B28*100/40 + [2]methanol!B28*0.6/1000/3600*1000 + ([2]ethylene!B28+[2]propylene!B28+[2]aromate!B28)*0.8/3600+[2]ammonia!B28*0.74/3600</f>
        <v>1.0868541364180837</v>
      </c>
      <c r="C28">
        <f>[1]alu_prim!C28+[1]alu_sec!C28+[1]chlorin!C28+[1]paper!C28+[1]cement!C28+[1]glass!C28+[1]steel!C28*100/40 + [2]methanol!B28*11.9/1000/3600*1000 + ([2]ethylene!B28+[2]propylene!B28+[2]aromate!B28)*15.7/3600+[2]ammonia!B28*6.6/3600</f>
        <v>0.17620238375610656</v>
      </c>
      <c r="D28">
        <v>0</v>
      </c>
      <c r="F28">
        <f>[1]forecasted!B28+[1]steel!B28*60/40 + [2]methanol!B28*0.6/1000/3600*1000 + ([2]ethylene!B28+[2]propylene!B28+[2]aromate!B28)*0.8/3600+[2]ammonia!B28*0.74/3600 - ([1]steel_direct!B28+ [1]methanol!B28 + ([1]ethylene!B28+[1]propylene!B28+[1]aromate!B28)+[1]ammonia!B28)</f>
        <v>1.0926117744539581</v>
      </c>
      <c r="G28">
        <f>[1]forecasted!C28+[1]steel!C28*60/40 + [2]methanol!B28*11.9/1000/3600*1000 + ([2]ethylene!B28+[2]propylene!B28+[2]aromate!B28)*15.7/3600+[2]ammonia!B28*6.6/3600 - ([1]steel_direct!C28 + [1]methanol!B28 + ([1]ethylene!B28+[1]propylene!B28+[1]aromate!B28)+[1]ammonia!B28)</f>
        <v>0.18196002179198051</v>
      </c>
      <c r="J28">
        <f t="shared" si="0"/>
        <v>1.0926117744539581</v>
      </c>
      <c r="K28">
        <f t="shared" si="1"/>
        <v>0.18196002179198051</v>
      </c>
      <c r="M28" s="2" t="s">
        <v>30</v>
      </c>
      <c r="N28">
        <f t="shared" si="2"/>
        <v>0.73739999999999994</v>
      </c>
      <c r="O28" s="2" t="s">
        <v>30</v>
      </c>
      <c r="P28">
        <f t="shared" si="3"/>
        <v>0.839113</v>
      </c>
      <c r="R28" s="3">
        <f>(N28-J28)/N28*100</f>
        <v>-48.170840039864139</v>
      </c>
      <c r="S28" s="3">
        <f t="shared" si="5"/>
        <v>78.315194521836688</v>
      </c>
      <c r="V28" s="2" t="s">
        <v>30</v>
      </c>
      <c r="W28">
        <v>0.73739999999999994</v>
      </c>
      <c r="X28" s="2" t="s">
        <v>30</v>
      </c>
      <c r="Y28">
        <v>0.839113</v>
      </c>
    </row>
    <row r="29" spans="1:25" x14ac:dyDescent="0.25">
      <c r="A29" t="s">
        <v>31</v>
      </c>
      <c r="B29">
        <f>[1]alu_prim!B29+[1]alu_sec!B29+[1]chlorin!B29+[1]paper!B29+[1]cement!B29+[1]glass!B29+[1]steel!B29*100/40 + [2]methanol!B29*0.6/1000/3600*1000 + ([2]ethylene!B29+[2]propylene!B29+[2]aromate!B29)*0.8/3600+[2]ammonia!B29*0.74/3600</f>
        <v>0.21249118501542291</v>
      </c>
      <c r="C29">
        <f>[1]alu_prim!C29+[1]alu_sec!C29+[1]chlorin!C29+[1]paper!C29+[1]cement!C29+[1]glass!C29+[1]steel!C29*100/40 + [2]methanol!B29*11.9/1000/3600*1000 + ([2]ethylene!B29+[2]propylene!B29+[2]aromate!B29)*15.7/3600+[2]ammonia!B29*6.6/3600</f>
        <v>0.96051489858362837</v>
      </c>
      <c r="D29">
        <v>0</v>
      </c>
      <c r="F29">
        <f>[1]forecasted!B29+[1]steel!B29*60/40 + [2]methanol!B29*0.6/1000/3600*1000 + ([2]ethylene!B29+[2]propylene!B29+[2]aromate!B29)*0.8/3600+[2]ammonia!B29*0.74/3600 - ([1]steel_direct!B29+ [1]methanol!B29 + ([1]ethylene!B29+[1]propylene!B29+[1]aromate!B29)+[1]ammonia!B29)</f>
        <v>0.57620154502136056</v>
      </c>
      <c r="G29">
        <f>[1]forecasted!C29+[1]steel!C29*60/40 + [2]methanol!B29*11.9/1000/3600*1000 + ([2]ethylene!B29+[2]propylene!B29+[2]aromate!B29)*15.7/3600+[2]ammonia!B29*6.6/3600 - ([1]steel_direct!C29 + [1]methanol!B29 + ([1]ethylene!B29+[1]propylene!B29+[1]aromate!B29)+[1]ammonia!B29)</f>
        <v>1.3242252585895664</v>
      </c>
      <c r="J29">
        <f t="shared" si="0"/>
        <v>0.57620154502136056</v>
      </c>
      <c r="K29">
        <f t="shared" si="1"/>
        <v>1.3242252585895664</v>
      </c>
      <c r="M29" s="2" t="s">
        <v>61</v>
      </c>
      <c r="N29">
        <f t="shared" si="2"/>
        <v>1.545715</v>
      </c>
      <c r="O29" s="2" t="s">
        <v>61</v>
      </c>
      <c r="P29">
        <f t="shared" si="3"/>
        <v>3.2364849999999996</v>
      </c>
      <c r="R29" s="3">
        <f t="shared" si="4"/>
        <v>62.722652945636128</v>
      </c>
      <c r="S29" s="3">
        <f t="shared" si="5"/>
        <v>59.084461735816276</v>
      </c>
      <c r="V29" s="2" t="s">
        <v>61</v>
      </c>
      <c r="W29">
        <v>1.545715</v>
      </c>
      <c r="X29" s="2" t="s">
        <v>61</v>
      </c>
      <c r="Y29">
        <v>3.2364849999999996</v>
      </c>
    </row>
    <row r="30" spans="1:25" x14ac:dyDescent="0.25">
      <c r="A30" t="s">
        <v>32</v>
      </c>
      <c r="B30">
        <f>[1]alu_prim!B30+[1]alu_sec!B30+[1]chlorin!B30+[1]paper!B30+[1]cement!B30+[1]glass!B30+[1]steel!B30*100/40 + [2]methanol!B30*0.6/1000/3600*1000 + ([2]ethylene!B30+[2]propylene!B30+[2]aromate!B30)*0.8/3600+[2]ammonia!B30*0.74/3600</f>
        <v>0.51830127850820873</v>
      </c>
      <c r="C30">
        <f>[1]alu_prim!C30+[1]alu_sec!C30+[1]chlorin!C30+[1]paper!C30+[1]cement!C30+[1]glass!C30+[1]steel!C30*100/40 + [2]methanol!B30*11.9/1000/3600*1000 + ([2]ethylene!B30+[2]propylene!B30+[2]aromate!B30)*15.7/3600+[2]ammonia!B30*6.6/3600</f>
        <v>1.4508643680815585</v>
      </c>
      <c r="D30">
        <v>0</v>
      </c>
      <c r="F30">
        <f>[1]forecasted!B30+[1]steel!B30*60/40 + [2]methanol!B30*0.6/1000/3600*1000 + ([2]ethylene!B30+[2]propylene!B30+[2]aromate!B30)*0.8/3600+[2]ammonia!B30*0.74/3600 - ([1]steel_direct!B30+ [1]methanol!B30 + ([1]ethylene!B30+[1]propylene!B30+[1]aromate!B30)+[1]ammonia!B30)</f>
        <v>0.84294800162673056</v>
      </c>
      <c r="G30">
        <f>[1]forecasted!C30+[1]steel!C30*60/40 + [2]methanol!B30*11.9/1000/3600*1000 + ([2]ethylene!B30+[2]propylene!B30+[2]aromate!B30)*15.7/3600+[2]ammonia!B30*6.6/3600 - ([1]steel_direct!C30 + [1]methanol!B30 + ([1]ethylene!B30+[1]propylene!B30+[1]aromate!B30)+[1]ammonia!B30)</f>
        <v>1.7755110912000804</v>
      </c>
      <c r="J30">
        <f t="shared" si="0"/>
        <v>0.84294800162673056</v>
      </c>
      <c r="K30">
        <f t="shared" si="1"/>
        <v>1.7755110912000804</v>
      </c>
      <c r="M30" s="2" t="s">
        <v>62</v>
      </c>
      <c r="N30">
        <f t="shared" si="2"/>
        <v>1.3160560000000001</v>
      </c>
      <c r="O30" s="2" t="s">
        <v>62</v>
      </c>
      <c r="P30">
        <f t="shared" si="3"/>
        <v>3.8276659999999998</v>
      </c>
      <c r="R30" s="3">
        <f t="shared" si="4"/>
        <v>35.948926061905382</v>
      </c>
      <c r="S30" s="3">
        <f t="shared" si="5"/>
        <v>53.613740300222631</v>
      </c>
      <c r="V30" s="2" t="s">
        <v>62</v>
      </c>
      <c r="W30">
        <v>1.3160560000000001</v>
      </c>
      <c r="X30" s="2" t="s">
        <v>62</v>
      </c>
      <c r="Y30">
        <v>3.8276659999999998</v>
      </c>
    </row>
    <row r="31" spans="1:25" x14ac:dyDescent="0.25">
      <c r="A31" t="s">
        <v>33</v>
      </c>
      <c r="B31">
        <f>[1]alu_prim!B31+[1]alu_sec!B31+[1]chlorin!B31+[1]paper!B31+[1]cement!B31+[1]glass!B31+[1]steel!B31*100/40 + [2]methanol!B31*0.6/1000/3600*1000 + ([2]ethylene!B31+[2]propylene!B31+[2]aromate!B31)*0.8/3600+[2]ammonia!B31*0.74/3600</f>
        <v>1.1754897342308754</v>
      </c>
      <c r="C31">
        <f>[1]alu_prim!C31+[1]alu_sec!C31+[1]chlorin!C31+[1]paper!C31+[1]cement!C31+[1]glass!C31+[1]steel!C31*100/40 + [2]methanol!B31*11.9/1000/3600*1000 + ([2]ethylene!B31+[2]propylene!B31+[2]aromate!B31)*15.7/3600+[2]ammonia!B31*6.6/3600</f>
        <v>6.3861077152816668</v>
      </c>
      <c r="D31">
        <v>0</v>
      </c>
      <c r="F31">
        <f>[1]forecasted!B31+[1]steel!B31*60/40 + [2]methanol!B31*0.6/1000/3600*1000 + ([2]ethylene!B31+[2]propylene!B31+[2]aromate!B31)*0.8/3600+[2]ammonia!B31*0.74/3600 - ([1]steel_direct!B31+ [1]methanol!B31 + ([1]ethylene!B31+[1]propylene!B31+[1]aromate!B31)+[1]ammonia!B31)</f>
        <v>3.3859777839928467</v>
      </c>
      <c r="G31">
        <f>[1]forecasted!C31+[1]steel!C31*60/40 + [2]methanol!B31*11.9/1000/3600*1000 + ([2]ethylene!B31+[2]propylene!B31+[2]aromate!B31)*15.7/3600+[2]ammonia!B31*6.6/3600 - ([1]steel_direct!C31 + [1]methanol!B31 + ([1]ethylene!B31+[1]propylene!B31+[1]aromate!B31)+[1]ammonia!B31)</f>
        <v>8.5965957650436398</v>
      </c>
      <c r="J31">
        <f t="shared" si="0"/>
        <v>3.3859777839928467</v>
      </c>
      <c r="K31">
        <f t="shared" si="1"/>
        <v>8.5965957650436398</v>
      </c>
      <c r="M31" s="2" t="s">
        <v>63</v>
      </c>
      <c r="N31">
        <f t="shared" si="2"/>
        <v>8.7352800000000013</v>
      </c>
      <c r="O31" s="2" t="s">
        <v>63</v>
      </c>
      <c r="P31">
        <f t="shared" si="3"/>
        <v>19.152341999999997</v>
      </c>
      <c r="R31" s="3">
        <f t="shared" si="4"/>
        <v>61.237902116556697</v>
      </c>
      <c r="S31" s="3">
        <f t="shared" si="5"/>
        <v>55.114649868702003</v>
      </c>
      <c r="V31" s="2" t="s">
        <v>63</v>
      </c>
      <c r="W31">
        <v>8.7352800000000013</v>
      </c>
      <c r="X31" s="2" t="s">
        <v>63</v>
      </c>
      <c r="Y31">
        <v>19.152341999999997</v>
      </c>
    </row>
    <row r="32" spans="1:25" x14ac:dyDescent="0.25">
      <c r="A32" t="s">
        <v>34</v>
      </c>
      <c r="B32">
        <f>[1]alu_prim!B32+[1]alu_sec!B32+[1]chlorin!B32+[1]paper!B32+[1]cement!B32+[1]glass!B32+[1]steel!B32*100/40 + [2]methanol!B32*0.6/1000/3600*1000 + ([2]ethylene!B32+[2]propylene!B32+[2]aromate!B32)*0.8/3600+[2]ammonia!B32*0.74/3600</f>
        <v>2.5652913956382681</v>
      </c>
      <c r="C32">
        <f>[1]alu_prim!C32+[1]alu_sec!C32+[1]chlorin!C32+[1]paper!C32+[1]cement!C32+[1]glass!C32+[1]steel!C32*100/40 + [2]methanol!B32*11.9/1000/3600*1000 + ([2]ethylene!B32+[2]propylene!B32+[2]aromate!B32)*15.7/3600+[2]ammonia!B32*6.6/3600</f>
        <v>1.893859871912722</v>
      </c>
      <c r="D32">
        <v>0</v>
      </c>
      <c r="F32">
        <f>[1]forecasted!B32+[1]steel!B32*60/40 + [2]methanol!B32*0.6/1000/3600*1000 + ([2]ethylene!B32+[2]propylene!B32+[2]aromate!B32)*0.8/3600+[2]ammonia!B32*0.74/3600 - ([1]steel_direct!B32+ [1]methanol!B32 + ([1]ethylene!B32+[1]propylene!B32+[1]aromate!B32)+[1]ammonia!B32)</f>
        <v>3.0648908648957782</v>
      </c>
      <c r="G32">
        <f>[1]forecasted!C32+[1]steel!C32*60/40 + [2]methanol!B32*11.9/1000/3600*1000 + ([2]ethylene!B32+[2]propylene!B32+[2]aromate!B32)*15.7/3600+[2]ammonia!B32*6.6/3600 - ([1]steel_direct!C32 + [1]methanol!B32 + ([1]ethylene!B32+[1]propylene!B32+[1]aromate!B32)+[1]ammonia!B32)</f>
        <v>2.3934593411702316</v>
      </c>
      <c r="J32">
        <f t="shared" si="0"/>
        <v>3.0648908648957782</v>
      </c>
      <c r="K32">
        <f t="shared" si="1"/>
        <v>2.3934593411702316</v>
      </c>
      <c r="M32" s="2" t="s">
        <v>64</v>
      </c>
      <c r="N32">
        <f t="shared" si="2"/>
        <v>4.367</v>
      </c>
      <c r="O32" s="2" t="s">
        <v>64</v>
      </c>
      <c r="P32">
        <f t="shared" si="3"/>
        <v>5.675484</v>
      </c>
      <c r="R32" s="3">
        <f t="shared" si="4"/>
        <v>29.817017062153006</v>
      </c>
      <c r="S32" s="3">
        <f t="shared" si="5"/>
        <v>57.828101688415799</v>
      </c>
      <c r="V32" s="2" t="s">
        <v>64</v>
      </c>
      <c r="W32">
        <v>4.367</v>
      </c>
      <c r="X32" s="2" t="s">
        <v>64</v>
      </c>
      <c r="Y32">
        <v>5.675484</v>
      </c>
    </row>
    <row r="33" spans="1:25" x14ac:dyDescent="0.25">
      <c r="A33" t="s">
        <v>76</v>
      </c>
      <c r="B33">
        <f>[1]alu_prim!B33+[1]alu_sec!B33+[1]chlorin!B33+[1]paper!B33+[1]cement!B33+[1]glass!B33+[1]steel!B33*100/40 + [2]methanol!B33*0.6/1000/3600*1000 + ([2]ethylene!B33+[2]propylene!B33+[2]aromate!B33)*0.8/3600+[2]ammonia!B33*0.74/3600</f>
        <v>12.612405064578946</v>
      </c>
      <c r="C33">
        <f>[1]alu_prim!C33+[1]alu_sec!C33+[1]chlorin!C33+[1]paper!C33+[1]cement!C33+[1]glass!C33+[1]steel!C33*100/40 + [2]methanol!B33*11.9/1000/3600*1000 + ([2]ethylene!B33+[2]propylene!B33+[2]aromate!B33)*15.7/3600+[2]ammonia!B33*6.6/3600</f>
        <v>0.87720328205707232</v>
      </c>
      <c r="D33">
        <v>0</v>
      </c>
      <c r="F33">
        <f>[1]forecasted!B33+[1]steel!B33*60/40 + [2]methanol!B33*0.6/1000/3600*1000 + ([2]ethylene!B33+[2]propylene!B33+[2]aromate!B33)*0.8/3600+[2]ammonia!B33*0.74/3600 - ([1]steel_direct!B33+ [1]methanol!B33 + ([1]ethylene!B33+[1]propylene!B33+[1]aromate!B33)+[1]ammonia!B33)</f>
        <v>12.61372399059692</v>
      </c>
      <c r="G33">
        <f>[1]forecasted!C33+[1]steel!C33*60/40 + [2]methanol!B33*11.9/1000/3600*1000 + ([2]ethylene!B33+[2]propylene!B33+[2]aromate!B33)*15.7/3600+[2]ammonia!B33*6.6/3600 - ([1]steel_direct!C33 + [1]methanol!B33 + ([1]ethylene!B33+[1]propylene!B33+[1]aromate!B33)+[1]ammonia!B33)</f>
        <v>0.87852220807504466</v>
      </c>
      <c r="J33">
        <f t="shared" si="0"/>
        <v>12.61372399059692</v>
      </c>
      <c r="K33">
        <f t="shared" si="1"/>
        <v>0.87852220807504466</v>
      </c>
      <c r="M33" s="2" t="s">
        <v>65</v>
      </c>
      <c r="N33">
        <f t="shared" si="2"/>
        <v>2.36</v>
      </c>
      <c r="O33" s="2" t="s">
        <v>65</v>
      </c>
      <c r="P33">
        <f t="shared" si="3"/>
        <v>3.3406710000000004</v>
      </c>
      <c r="R33" s="3">
        <f t="shared" si="4"/>
        <v>-434.47983011003907</v>
      </c>
      <c r="S33" s="3">
        <f t="shared" si="5"/>
        <v>73.702223054139594</v>
      </c>
      <c r="V33" s="2" t="s">
        <v>65</v>
      </c>
      <c r="W33">
        <v>2.36</v>
      </c>
      <c r="X33" s="2" t="s">
        <v>65</v>
      </c>
      <c r="Y33">
        <v>3.3406710000000004</v>
      </c>
    </row>
    <row r="34" spans="1:25" x14ac:dyDescent="0.25">
      <c r="A34" t="s">
        <v>77</v>
      </c>
      <c r="B34">
        <f>[1]alu_prim!B34+[1]alu_sec!B34+[1]chlorin!B34+[1]paper!B34+[1]cement!B34+[1]glass!B34+[1]steel!B34*100/40 + [2]methanol!B34*0.6/1000/3600*1000 + ([2]ethylene!B34+[2]propylene!B34+[2]aromate!B34)*0.8/3600+[2]ammonia!B34*0.74/3600</f>
        <v>0</v>
      </c>
      <c r="C34">
        <f>[1]alu_prim!C34+[1]alu_sec!C34+[1]chlorin!C34+[1]paper!C34+[1]cement!C34+[1]glass!C34+[1]steel!C34*100/40 + [2]methanol!B34*11.9/1000/3600*1000 + ([2]ethylene!B34+[2]propylene!B34+[2]aromate!B34)*15.7/3600+[2]ammonia!B34*6.6/3600</f>
        <v>0</v>
      </c>
      <c r="D34">
        <v>0</v>
      </c>
      <c r="F34">
        <f>[1]forecasted!B34+[1]steel!B34*60/40 + [2]methanol!B34*0.6/1000/3600*1000 + ([2]ethylene!B34+[2]propylene!B34+[2]aromate!B34)*0.8/3600+[2]ammonia!B34*0.74/3600 - ([1]steel_direct!B34+ [1]methanol!B34 + ([1]ethylene!B34+[1]propylene!B34+[1]aromate!B34)+[1]ammonia!B34)</f>
        <v>0</v>
      </c>
      <c r="G34">
        <f>[1]forecasted!C34+[1]steel!C34*60/40 + [2]methanol!B34*11.9/1000/3600*1000 + ([2]ethylene!B34+[2]propylene!B34+[2]aromate!B34)*15.7/3600+[2]ammonia!B34*6.6/3600 - ([1]steel_direct!C34 + [1]methanol!B34 + ([1]ethylene!B34+[1]propylene!B34+[1]aromate!B34)+[1]ammonia!B34)</f>
        <v>0</v>
      </c>
      <c r="J34">
        <f t="shared" si="0"/>
        <v>0</v>
      </c>
      <c r="K34">
        <f t="shared" si="1"/>
        <v>0</v>
      </c>
      <c r="M34" s="2" t="s">
        <v>66</v>
      </c>
      <c r="N34">
        <f t="shared" si="2"/>
        <v>1.8419670000000001</v>
      </c>
      <c r="O34" s="2" t="s">
        <v>66</v>
      </c>
      <c r="P34">
        <f t="shared" si="3"/>
        <v>8.6005190000000002</v>
      </c>
      <c r="R34" s="3">
        <f t="shared" si="4"/>
        <v>100</v>
      </c>
      <c r="S34" s="3">
        <f t="shared" si="5"/>
        <v>100</v>
      </c>
      <c r="V34" s="2" t="s">
        <v>66</v>
      </c>
      <c r="W34">
        <v>1.8419670000000001</v>
      </c>
      <c r="X34" s="2" t="s">
        <v>66</v>
      </c>
      <c r="Y34">
        <v>8.6005190000000002</v>
      </c>
    </row>
    <row r="35" spans="1:25" x14ac:dyDescent="0.25">
      <c r="A35" t="s">
        <v>78</v>
      </c>
      <c r="B35">
        <f>[1]alu_prim!B35+[1]alu_sec!B35+[1]chlorin!B35+[1]paper!B35+[1]cement!B35+[1]glass!B35+[1]steel!B35*100/40 + [2]methanol!B35*0.6/1000/3600*1000 + ([2]ethylene!B35+[2]propylene!B35+[2]aromate!B35)*0.8/3600+[2]ammonia!B35*0.74/3600</f>
        <v>0</v>
      </c>
      <c r="C35">
        <f>[1]alu_prim!C35+[1]alu_sec!C35+[1]chlorin!C35+[1]paper!C35+[1]cement!C35+[1]glass!C35+[1]steel!C35*100/40 + [2]methanol!B35*11.9/1000/3600*1000 + ([2]ethylene!B35+[2]propylene!B35+[2]aromate!B35)*15.7/3600+[2]ammonia!B35*6.6/3600</f>
        <v>0</v>
      </c>
      <c r="D35">
        <v>0</v>
      </c>
      <c r="F35">
        <f>[1]forecasted!B35+[1]steel!B35*60/40 + [2]methanol!B35*0.6/1000/3600*1000 + ([2]ethylene!B35+[2]propylene!B35+[2]aromate!B35)*0.8/3600+[2]ammonia!B35*0.74/3600 - ([1]steel_direct!B35+ [1]methanol!B35 + ([1]ethylene!B35+[1]propylene!B35+[1]aromate!B35)+[1]ammonia!B35)</f>
        <v>0</v>
      </c>
      <c r="G35">
        <f>[1]forecasted!C35+[1]steel!C35*60/40 + [2]methanol!B35*11.9/1000/3600*1000 + ([2]ethylene!B35+[2]propylene!B35+[2]aromate!B35)*15.7/3600+[2]ammonia!B35*6.6/3600 - ([1]steel_direct!C35 + [1]methanol!B35 + ([1]ethylene!B35+[1]propylene!B35+[1]aromate!B35)+[1]ammonia!B35)</f>
        <v>0</v>
      </c>
      <c r="J35">
        <f t="shared" si="0"/>
        <v>0</v>
      </c>
      <c r="K35">
        <f t="shared" si="1"/>
        <v>0</v>
      </c>
      <c r="M35" s="2" t="s">
        <v>67</v>
      </c>
      <c r="N35">
        <f t="shared" si="2"/>
        <v>15.524799000000002</v>
      </c>
      <c r="O35" s="2" t="s">
        <v>67</v>
      </c>
      <c r="P35">
        <f t="shared" si="3"/>
        <v>0.77343399999999929</v>
      </c>
      <c r="R35" s="3">
        <f t="shared" si="4"/>
        <v>100</v>
      </c>
      <c r="S35" s="3">
        <f t="shared" si="5"/>
        <v>100</v>
      </c>
      <c r="V35" s="2" t="s">
        <v>67</v>
      </c>
      <c r="W35">
        <v>15.524799000000002</v>
      </c>
      <c r="X35" s="2" t="s">
        <v>67</v>
      </c>
      <c r="Y35">
        <v>0.77343399999999929</v>
      </c>
    </row>
  </sheetData>
  <conditionalFormatting sqref="R2">
    <cfRule type="cellIs" dxfId="7" priority="8" operator="greaterThan">
      <formula>55</formula>
    </cfRule>
    <cfRule type="cellIs" dxfId="6" priority="7" operator="greaterThan">
      <formula>50</formula>
    </cfRule>
  </conditionalFormatting>
  <conditionalFormatting sqref="S2">
    <cfRule type="cellIs" dxfId="5" priority="5" operator="greaterThan">
      <formula>50</formula>
    </cfRule>
    <cfRule type="cellIs" dxfId="4" priority="6" operator="greaterThan">
      <formula>55</formula>
    </cfRule>
  </conditionalFormatting>
  <conditionalFormatting sqref="R3:R35">
    <cfRule type="cellIs" dxfId="3" priority="3" operator="greaterThan">
      <formula>50</formula>
    </cfRule>
    <cfRule type="cellIs" dxfId="2" priority="4" operator="greaterThan">
      <formula>55</formula>
    </cfRule>
  </conditionalFormatting>
  <conditionalFormatting sqref="S3:S35">
    <cfRule type="cellIs" dxfId="1" priority="1" operator="greaterThan">
      <formula>50</formula>
    </cfRule>
    <cfRule type="cellIs" dxfId="0" priority="2" operator="greaterThan">
      <formula>55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Kerekes, Andelka</dc:creator>
  <cp:lastModifiedBy>Kerekes, Andelka</cp:lastModifiedBy>
  <dcterms:created xsi:type="dcterms:W3CDTF">2020-12-30T20:48:49Z</dcterms:created>
  <dcterms:modified xsi:type="dcterms:W3CDTF">2022-01-13T09:07:46Z</dcterms:modified>
</cp:coreProperties>
</file>