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Projekte\IPP\08 Daten\Nachfrage\Nachfragemodell\endemo\input\traffic\"/>
    </mc:Choice>
  </mc:AlternateContent>
  <bookViews>
    <workbookView xWindow="0" yWindow="0" windowWidth="28800" windowHeight="14232" activeTab="4"/>
  </bookViews>
  <sheets>
    <sheet name="Tabelle1" sheetId="1" r:id="rId1"/>
    <sheet name="Tabelle1 (2)" sheetId="2" r:id="rId2"/>
    <sheet name="Tabelle5" sheetId="5" r:id="rId3"/>
    <sheet name="Tabelle4" sheetId="4" r:id="rId4"/>
    <sheet name="Valideirung" sheetId="3" r:id="rId5"/>
    <sheet name="Tabelle6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I31" i="3"/>
  <c r="I29" i="3"/>
  <c r="H29" i="3"/>
  <c r="J31" i="3" l="1"/>
  <c r="J29" i="3" l="1"/>
  <c r="S7" i="2"/>
  <c r="T7" i="2" s="1"/>
  <c r="U11" i="2" s="1"/>
  <c r="S6" i="2"/>
  <c r="T6" i="2" s="1"/>
  <c r="T10" i="2" s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U10" i="1"/>
  <c r="T10" i="1"/>
  <c r="T7" i="1"/>
  <c r="S7" i="1"/>
  <c r="T6" i="1"/>
  <c r="S6" i="1"/>
  <c r="U26" i="2" l="1"/>
  <c r="U34" i="2"/>
  <c r="U18" i="2"/>
  <c r="U10" i="2"/>
  <c r="U33" i="2"/>
  <c r="U25" i="2"/>
  <c r="U17" i="2"/>
  <c r="U40" i="2"/>
  <c r="U32" i="2"/>
  <c r="U24" i="2"/>
  <c r="U16" i="2"/>
  <c r="U39" i="2"/>
  <c r="U31" i="2"/>
  <c r="U23" i="2"/>
  <c r="U15" i="2"/>
  <c r="U38" i="2"/>
  <c r="U30" i="2"/>
  <c r="U22" i="2"/>
  <c r="U14" i="2"/>
  <c r="U37" i="2"/>
  <c r="U29" i="2"/>
  <c r="U21" i="2"/>
  <c r="U13" i="2"/>
  <c r="U36" i="2"/>
  <c r="U28" i="2"/>
  <c r="U20" i="2"/>
  <c r="U12" i="2"/>
  <c r="U35" i="2"/>
  <c r="U27" i="2"/>
  <c r="U19" i="2"/>
  <c r="T39" i="2"/>
  <c r="T29" i="2"/>
  <c r="T18" i="2"/>
  <c r="T38" i="2"/>
  <c r="T27" i="2"/>
  <c r="T17" i="2"/>
  <c r="T37" i="2"/>
  <c r="T26" i="2"/>
  <c r="T15" i="2"/>
  <c r="T35" i="2"/>
  <c r="T25" i="2"/>
  <c r="T14" i="2"/>
  <c r="T34" i="2"/>
  <c r="T23" i="2"/>
  <c r="T13" i="2"/>
  <c r="T33" i="2"/>
  <c r="T22" i="2"/>
  <c r="T11" i="2"/>
  <c r="T19" i="2"/>
  <c r="T31" i="2"/>
  <c r="T21" i="2"/>
  <c r="T30" i="2"/>
  <c r="T12" i="2"/>
  <c r="T16" i="2"/>
  <c r="T20" i="2"/>
  <c r="T24" i="2"/>
  <c r="T28" i="2"/>
  <c r="T32" i="2"/>
  <c r="T36" i="2"/>
  <c r="T40" i="2"/>
</calcChain>
</file>

<file path=xl/sharedStrings.xml><?xml version="1.0" encoding="utf-8"?>
<sst xmlns="http://schemas.openxmlformats.org/spreadsheetml/2006/main" count="635" uniqueCount="105">
  <si>
    <t>country_de</t>
  </si>
  <si>
    <t>country_en</t>
  </si>
  <si>
    <t>energy consumption 2050</t>
  </si>
  <si>
    <t>PJ</t>
  </si>
  <si>
    <t>Country</t>
  </si>
  <si>
    <t>Railways</t>
  </si>
  <si>
    <t>Roads</t>
  </si>
  <si>
    <t>Ship</t>
  </si>
  <si>
    <t>flight</t>
  </si>
  <si>
    <t>Gesamt</t>
  </si>
  <si>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</si>
  <si>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</si>
  <si>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</si>
  <si>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</si>
  <si>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</si>
  <si>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</si>
  <si>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</si>
  <si>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</si>
  <si>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</si>
  <si>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</si>
  <si>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</si>
  <si>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</si>
  <si>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</si>
  <si>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</si>
  <si>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</si>
  <si>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</si>
  <si>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</si>
  <si>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</si>
  <si>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</si>
  <si>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</si>
  <si>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</si>
  <si>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</si>
  <si>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</si>
  <si>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</si>
  <si>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</si>
  <si>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</si>
  <si>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</si>
  <si>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</si>
  <si>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</si>
  <si>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</si>
  <si>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</si>
  <si>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</si>
  <si>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</si>
  <si>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</si>
  <si>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</si>
  <si>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</si>
  <si>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</si>
  <si>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</si>
  <si>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</si>
  <si>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</si>
  <si>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</si>
  <si>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</si>
  <si>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</si>
  <si>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</si>
  <si>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</si>
  <si>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</si>
  <si>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</si>
  <si>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</si>
  <si>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</si>
  <si>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</si>
  <si>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</si>
  <si>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</si>
  <si>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</si>
  <si>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</si>
  <si>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</si>
  <si>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</si>
  <si>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</si>
  <si>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</si>
  <si>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</si>
  <si>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</si>
  <si>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</si>
  <si>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</si>
  <si>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</si>
  <si>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</si>
  <si>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</si>
  <si>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</si>
  <si>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</si>
  <si>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</si>
  <si>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</si>
  <si>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</si>
  <si>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</si>
  <si>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</si>
  <si>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</si>
  <si>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</si>
  <si>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</si>
  <si>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</si>
  <si>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Güterverkehr</t>
  </si>
  <si>
    <t>unit: m^2/H</t>
  </si>
  <si>
    <t>rail</t>
  </si>
  <si>
    <t>car</t>
  </si>
  <si>
    <t>bus</t>
  </si>
  <si>
    <t>Geamt</t>
  </si>
  <si>
    <t>H2</t>
  </si>
  <si>
    <t>Anteil H2</t>
  </si>
  <si>
    <t>Straße</t>
  </si>
  <si>
    <t>Schiene</t>
  </si>
  <si>
    <t>Road</t>
  </si>
  <si>
    <t>Rail</t>
  </si>
  <si>
    <t>https://www.umweltbundesamt.de/sites/default/files/medien/publikation/long/4364.pdf</t>
  </si>
  <si>
    <t>freight transport</t>
  </si>
  <si>
    <t>passenger transport</t>
  </si>
  <si>
    <t>2050*</t>
  </si>
  <si>
    <t>2030*</t>
  </si>
  <si>
    <t>https://www.bmvi.de/SharedDocs/DE/Anlage/G/verkehrsverflechtungsprognose-2030-schlussbericht-los-3.pdf?__blob=publicationFile</t>
  </si>
  <si>
    <t>gute Quelle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</si>
</sst>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Tabelle1!$T$9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Tabelle1!$R$10:$R$45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Tabelle1!$T$10:$T$45</c:f>
              <c:numCache>
                <c:formatCode>General</c:formatCode>
                <c:ptCount val="36"/>
                <c:pt idx="0">
                  <c:v>88.626864638559198</c:v>
                </c:pt>
                <c:pt idx="1">
                  <c:v>4.0018976885382154</c:v>
                </c:pt>
                <c:pt idx="2">
                  <c:v>14.63511032579464</c:v>
                </c:pt>
                <c:pt idx="3">
                  <c:v>48.957456481354157</c:v>
                </c:pt>
                <c:pt idx="4">
                  <c:v>720</c:v>
                </c:pt>
                <c:pt idx="5">
                  <c:v>3.1060871027951888</c:v>
                </c:pt>
                <c:pt idx="6">
                  <c:v>5.9647937741378927</c:v>
                </c:pt>
                <c:pt idx="7">
                  <c:v>23.375433117489138</c:v>
                </c:pt>
                <c:pt idx="8">
                  <c:v>335.06899944891728</c:v>
                </c:pt>
                <c:pt idx="9">
                  <c:v>622.14345949772428</c:v>
                </c:pt>
                <c:pt idx="10">
                  <c:v>6.1642899199203178</c:v>
                </c:pt>
                <c:pt idx="11">
                  <c:v>491.81512264180304</c:v>
                </c:pt>
                <c:pt idx="12">
                  <c:v>0</c:v>
                </c:pt>
                <c:pt idx="13">
                  <c:v>3.4608833300577393</c:v>
                </c:pt>
                <c:pt idx="14">
                  <c:v>2.5271058028149627</c:v>
                </c:pt>
                <c:pt idx="15">
                  <c:v>0</c:v>
                </c:pt>
                <c:pt idx="16">
                  <c:v>39.290859108585863</c:v>
                </c:pt>
                <c:pt idx="17">
                  <c:v>0</c:v>
                </c:pt>
                <c:pt idx="18">
                  <c:v>118.14453921542443</c:v>
                </c:pt>
                <c:pt idx="19">
                  <c:v>30.430922635772607</c:v>
                </c:pt>
                <c:pt idx="20">
                  <c:v>193.35028031346357</c:v>
                </c:pt>
                <c:pt idx="21">
                  <c:v>56.351604121502653</c:v>
                </c:pt>
                <c:pt idx="22">
                  <c:v>5.2932732163553995</c:v>
                </c:pt>
                <c:pt idx="23">
                  <c:v>20.264323712930452</c:v>
                </c:pt>
                <c:pt idx="24">
                  <c:v>21.304463390855449</c:v>
                </c:pt>
                <c:pt idx="25">
                  <c:v>43.404151187903089</c:v>
                </c:pt>
                <c:pt idx="26">
                  <c:v>110.85745354172957</c:v>
                </c:pt>
                <c:pt idx="27">
                  <c:v>474.10195310942396</c:v>
                </c:pt>
                <c:pt idx="28">
                  <c:v>0</c:v>
                </c:pt>
                <c:pt idx="29">
                  <c:v>62.322193703691553</c:v>
                </c:pt>
                <c:pt idx="30">
                  <c:v>71.132901865071304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F-4098-AA24-E7584CFCB095}"/>
            </c:ext>
          </c:extLst>
        </c:ser>
        <c:ser>
          <c:idx val="2"/>
          <c:order val="2"/>
          <c:tx>
            <c:strRef>
              <c:f>Tabelle1!$U$9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Tabelle1!$R$10:$R$45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Tabelle1!$U$10:$U$45</c:f>
              <c:numCache>
                <c:formatCode>General</c:formatCode>
                <c:ptCount val="36"/>
                <c:pt idx="0">
                  <c:v>0.14148781457767837</c:v>
                </c:pt>
                <c:pt idx="1">
                  <c:v>0.57437903579102711</c:v>
                </c:pt>
                <c:pt idx="2">
                  <c:v>0.92877823120872316</c:v>
                </c:pt>
                <c:pt idx="3">
                  <c:v>14.4</c:v>
                </c:pt>
                <c:pt idx="4">
                  <c:v>0.16518677471814261</c:v>
                </c:pt>
                <c:pt idx="5">
                  <c:v>4.9522870701514928E-3</c:v>
                </c:pt>
                <c:pt idx="6">
                  <c:v>3.8539283834631524E-2</c:v>
                </c:pt>
                <c:pt idx="7">
                  <c:v>2.7334587929387317</c:v>
                </c:pt>
                <c:pt idx="8">
                  <c:v>10.553750785972513</c:v>
                </c:pt>
                <c:pt idx="9">
                  <c:v>0.18279872684053661</c:v>
                </c:pt>
                <c:pt idx="10">
                  <c:v>6.2351023416181963</c:v>
                </c:pt>
                <c:pt idx="11">
                  <c:v>0</c:v>
                </c:pt>
                <c:pt idx="12">
                  <c:v>1.1160222736727283</c:v>
                </c:pt>
                <c:pt idx="13">
                  <c:v>0.55032625235044996</c:v>
                </c:pt>
                <c:pt idx="14">
                  <c:v>0</c:v>
                </c:pt>
                <c:pt idx="15">
                  <c:v>1.0345407512514209</c:v>
                </c:pt>
                <c:pt idx="16">
                  <c:v>0</c:v>
                </c:pt>
                <c:pt idx="17">
                  <c:v>1.8340755970992424</c:v>
                </c:pt>
                <c:pt idx="18">
                  <c:v>1.3187027199023431</c:v>
                </c:pt>
                <c:pt idx="19">
                  <c:v>3.714626646682134</c:v>
                </c:pt>
                <c:pt idx="20">
                  <c:v>0.54723911567775851</c:v>
                </c:pt>
                <c:pt idx="21">
                  <c:v>0.35793283559434053</c:v>
                </c:pt>
                <c:pt idx="22">
                  <c:v>0.33122024613406803</c:v>
                </c:pt>
                <c:pt idx="23">
                  <c:v>0.53758529062811755</c:v>
                </c:pt>
                <c:pt idx="24">
                  <c:v>0.43014967561702988</c:v>
                </c:pt>
                <c:pt idx="25">
                  <c:v>2.549534207251908</c:v>
                </c:pt>
                <c:pt idx="26">
                  <c:v>7.1578058696092866</c:v>
                </c:pt>
                <c:pt idx="27">
                  <c:v>0</c:v>
                </c:pt>
                <c:pt idx="28">
                  <c:v>0.59873856514992052</c:v>
                </c:pt>
                <c:pt idx="29">
                  <c:v>2.528219987485028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F-4098-AA24-E7584CFC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76655"/>
        <c:axId val="116578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Tabelle1!$S$9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Tabelle1!$R$10:$R$45</c15:sqref>
                        </c15:formulaRef>
                      </c:ext>
                    </c:extLst>
                    <c:strCache>
                      <c:ptCount val="36"/>
                      <c:pt idx="0">
                        <c:v>Belgium</c:v>
                      </c:pt>
                      <c:pt idx="1">
                        <c:v>Bulgaria</c:v>
                      </c:pt>
                      <c:pt idx="2">
                        <c:v>Czechia</c:v>
                      </c:pt>
                      <c:pt idx="3">
                        <c:v>Denmark</c:v>
                      </c:pt>
                      <c:pt idx="4">
                        <c:v>Germany</c:v>
                      </c:pt>
                      <c:pt idx="5">
                        <c:v>Estonia</c:v>
                      </c:pt>
                      <c:pt idx="6">
                        <c:v>Ireland</c:v>
                      </c:pt>
                      <c:pt idx="7">
                        <c:v>Greece</c:v>
                      </c:pt>
                      <c:pt idx="8">
                        <c:v>Spain</c:v>
                      </c:pt>
                      <c:pt idx="9">
                        <c:v>France</c:v>
                      </c:pt>
                      <c:pt idx="10">
                        <c:v>Croatia</c:v>
                      </c:pt>
                      <c:pt idx="11">
                        <c:v>Italy</c:v>
                      </c:pt>
                      <c:pt idx="12">
                        <c:v>Cyprus</c:v>
                      </c:pt>
                      <c:pt idx="13">
                        <c:v>Latvia</c:v>
                      </c:pt>
                      <c:pt idx="14">
                        <c:v>Lithuania</c:v>
                      </c:pt>
                      <c:pt idx="15">
                        <c:v>Luxembourg</c:v>
                      </c:pt>
                      <c:pt idx="16">
                        <c:v>Hungary</c:v>
                      </c:pt>
                      <c:pt idx="17">
                        <c:v>Malta</c:v>
                      </c:pt>
                      <c:pt idx="18">
                        <c:v>Netherlands</c:v>
                      </c:pt>
                      <c:pt idx="19">
                        <c:v>Austria</c:v>
                      </c:pt>
                      <c:pt idx="20">
                        <c:v>Poland</c:v>
                      </c:pt>
                      <c:pt idx="21">
                        <c:v>Portugal</c:v>
                      </c:pt>
                      <c:pt idx="22">
                        <c:v>Romania</c:v>
                      </c:pt>
                      <c:pt idx="23">
                        <c:v>Slovenia</c:v>
                      </c:pt>
                      <c:pt idx="24">
                        <c:v>Slovakia</c:v>
                      </c:pt>
                      <c:pt idx="25">
                        <c:v>Finland</c:v>
                      </c:pt>
                      <c:pt idx="26">
                        <c:v>Sweden</c:v>
                      </c:pt>
                      <c:pt idx="27">
                        <c:v>United Kingdom</c:v>
                      </c:pt>
                      <c:pt idx="28">
                        <c:v>Iceland</c:v>
                      </c:pt>
                      <c:pt idx="29">
                        <c:v>Norway</c:v>
                      </c:pt>
                      <c:pt idx="30">
                        <c:v>Switzerland</c:v>
                      </c:pt>
                      <c:pt idx="31">
                        <c:v>Montenegro</c:v>
                      </c:pt>
                      <c:pt idx="32">
                        <c:v>North Macedonia</c:v>
                      </c:pt>
                      <c:pt idx="33">
                        <c:v>Serbia</c:v>
                      </c:pt>
                      <c:pt idx="34">
                        <c:v>Albania</c:v>
                      </c:pt>
                      <c:pt idx="35">
                        <c:v>Bosnia and Herzegovina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Tabelle1!$S$10:$S$45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CF-4098-AA24-E7584CFCB095}"/>
                  </c:ext>
                </c:extLst>
              </c15:ser>
            </c15:filteredBarSeries>
          </c:ext>
        </c:extLst>
      </c:barChart>
      <c:catAx>
        <c:axId val="1165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78319"/>
        <c:crosses val="autoZero"/>
        <c:auto val="1"/>
        <c:lblAlgn val="ctr"/>
        <c:lblOffset val="100"/>
        <c:noMultiLvlLbl val="0"/>
      </c:catAx>
      <c:valAx>
        <c:axId val="1165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'Tabelle1 (2)'!$C$45</c:f>
              <c:strCache>
                <c:ptCount val="1"/>
                <c:pt idx="0">
                  <c:v>freight 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'Tabelle1 (2)'!$B$46:$B$73</c:f>
              <c:strCache>
                <c:ptCount val="28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Latvia</c:v>
                </c:pt>
                <c:pt idx="13">
                  <c:v>Lithuania</c:v>
                </c:pt>
                <c:pt idx="14">
                  <c:v>Luxembourg</c:v>
                </c:pt>
                <c:pt idx="15">
                  <c:v>Hungary</c:v>
                </c:pt>
                <c:pt idx="16">
                  <c:v>Netherlands</c:v>
                </c:pt>
                <c:pt idx="17">
                  <c:v>Austria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Slovenia</c:v>
                </c:pt>
                <c:pt idx="22">
                  <c:v>Slovakia</c:v>
                </c:pt>
                <c:pt idx="23">
                  <c:v>Finland</c:v>
                </c:pt>
                <c:pt idx="24">
                  <c:v>Sweden</c:v>
                </c:pt>
                <c:pt idx="25">
                  <c:v>United Kingdom</c:v>
                </c:pt>
                <c:pt idx="26">
                  <c:v>Norway</c:v>
                </c:pt>
                <c:pt idx="27">
                  <c:v>Switzerland</c:v>
                </c:pt>
              </c:strCache>
            </c:strRef>
          </c:cat>
          <c:val>
            <c:numRef>
              <c:f>'Tabelle1 (2)'!$C$46:$C$73</c:f>
              <c:numCache>
                <c:formatCode>General</c:formatCode>
                <c:ptCount val="28"/>
                <c:pt idx="0">
                  <c:v>2.7034085617964967E-2</c:v>
                </c:pt>
                <c:pt idx="1">
                  <c:v>16.712573661674583</c:v>
                </c:pt>
                <c:pt idx="2">
                  <c:v>55.177717329125862</c:v>
                </c:pt>
                <c:pt idx="3">
                  <c:v>28.788979146378257</c:v>
                </c:pt>
                <c:pt idx="4">
                  <c:v>759.17264888589239</c:v>
                </c:pt>
                <c:pt idx="5">
                  <c:v>7.7110917330641895</c:v>
                </c:pt>
                <c:pt idx="6">
                  <c:v>21.204541704690516</c:v>
                </c:pt>
                <c:pt idx="7">
                  <c:v>30.137766340046724</c:v>
                </c:pt>
                <c:pt idx="8">
                  <c:v>599.44586203021004</c:v>
                </c:pt>
                <c:pt idx="9">
                  <c:v>342.88745324953663</c:v>
                </c:pt>
                <c:pt idx="10">
                  <c:v>23.245419227257493</c:v>
                </c:pt>
                <c:pt idx="11">
                  <c:v>310.22610289163515</c:v>
                </c:pt>
                <c:pt idx="12">
                  <c:v>21.015726445638485</c:v>
                </c:pt>
                <c:pt idx="13">
                  <c:v>12.801074885233927</c:v>
                </c:pt>
                <c:pt idx="14">
                  <c:v>0</c:v>
                </c:pt>
                <c:pt idx="15">
                  <c:v>31.710734125747642</c:v>
                </c:pt>
                <c:pt idx="16">
                  <c:v>104.82273964972958</c:v>
                </c:pt>
                <c:pt idx="17">
                  <c:v>92.266878023607035</c:v>
                </c:pt>
                <c:pt idx="18">
                  <c:v>258.57360312417427</c:v>
                </c:pt>
                <c:pt idx="19">
                  <c:v>50.394672958858784</c:v>
                </c:pt>
                <c:pt idx="20">
                  <c:v>24.293035741918711</c:v>
                </c:pt>
                <c:pt idx="21">
                  <c:v>18.873742836498902</c:v>
                </c:pt>
                <c:pt idx="22">
                  <c:v>24.186636639530644</c:v>
                </c:pt>
                <c:pt idx="23">
                  <c:v>2.9801187270663167E-4</c:v>
                </c:pt>
                <c:pt idx="24">
                  <c:v>83.045877680506962</c:v>
                </c:pt>
                <c:pt idx="25">
                  <c:v>75.309074552814238</c:v>
                </c:pt>
                <c:pt idx="26">
                  <c:v>26.131251234925713</c:v>
                </c:pt>
                <c:pt idx="27">
                  <c:v>4.0931727488615057E-3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97A-AE21-B76C171B7CB5}"/>
            </c:ext>
          </c:extLst>
        </c:ser>
        <c:ser>
          <c:idx val="1"/>
          <c:order val="1"/>
          <c:tx>
            <c:strRef>
              <c:f>'Tabelle1 (2)'!$D$45</c:f>
              <c:strCache>
                <c:ptCount val="1"/>
                <c:pt idx="0">
                  <c:v>passenger 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'Tabelle1 (2)'!$B$46:$B$73</c:f>
              <c:strCache>
                <c:ptCount val="28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Latvia</c:v>
                </c:pt>
                <c:pt idx="13">
                  <c:v>Lithuania</c:v>
                </c:pt>
                <c:pt idx="14">
                  <c:v>Luxembourg</c:v>
                </c:pt>
                <c:pt idx="15">
                  <c:v>Hungary</c:v>
                </c:pt>
                <c:pt idx="16">
                  <c:v>Netherlands</c:v>
                </c:pt>
                <c:pt idx="17">
                  <c:v>Austria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Slovenia</c:v>
                </c:pt>
                <c:pt idx="22">
                  <c:v>Slovakia</c:v>
                </c:pt>
                <c:pt idx="23">
                  <c:v>Finland</c:v>
                </c:pt>
                <c:pt idx="24">
                  <c:v>Sweden</c:v>
                </c:pt>
                <c:pt idx="25">
                  <c:v>United Kingdom</c:v>
                </c:pt>
                <c:pt idx="26">
                  <c:v>Norway</c:v>
                </c:pt>
                <c:pt idx="27">
                  <c:v>Switzerland</c:v>
                </c:pt>
              </c:strCache>
            </c:strRef>
          </c:cat>
          <c:val>
            <c:numRef>
              <c:f>'Tabelle1 (2)'!$D$46:$D$73</c:f>
              <c:numCache>
                <c:formatCode>General</c:formatCode>
                <c:ptCount val="28"/>
                <c:pt idx="0">
                  <c:v>349.7056653577485</c:v>
                </c:pt>
                <c:pt idx="1">
                  <c:v>20.672749852265152</c:v>
                </c:pt>
                <c:pt idx="2">
                  <c:v>35.235190015880825</c:v>
                </c:pt>
                <c:pt idx="3">
                  <c:v>165.31836041859466</c:v>
                </c:pt>
                <c:pt idx="4">
                  <c:v>2039.7651794395856</c:v>
                </c:pt>
                <c:pt idx="5">
                  <c:v>8.5872239537950712</c:v>
                </c:pt>
                <c:pt idx="6">
                  <c:v>19.787407730171818</c:v>
                </c:pt>
                <c:pt idx="7">
                  <c:v>79.679663528414892</c:v>
                </c:pt>
                <c:pt idx="8">
                  <c:v>716.49333779476785</c:v>
                </c:pt>
                <c:pt idx="9">
                  <c:v>2161.8815896319702</c:v>
                </c:pt>
                <c:pt idx="10">
                  <c:v>19.887557681739978</c:v>
                </c:pt>
                <c:pt idx="11">
                  <c:v>1545.4785110240273</c:v>
                </c:pt>
                <c:pt idx="12">
                  <c:v>4.3714669788475149</c:v>
                </c:pt>
                <c:pt idx="13">
                  <c:v>3.5490670288806498</c:v>
                </c:pt>
                <c:pt idx="14">
                  <c:v>2.5904859571531511</c:v>
                </c:pt>
                <c:pt idx="15">
                  <c:v>138.97832399645199</c:v>
                </c:pt>
                <c:pt idx="16">
                  <c:v>366.04965560124356</c:v>
                </c:pt>
                <c:pt idx="17">
                  <c:v>65.475649552970538</c:v>
                </c:pt>
                <c:pt idx="18">
                  <c:v>487.09690170883948</c:v>
                </c:pt>
                <c:pt idx="19">
                  <c:v>169.30424483933052</c:v>
                </c:pt>
                <c:pt idx="20">
                  <c:v>36.810281601265096</c:v>
                </c:pt>
                <c:pt idx="21">
                  <c:v>61.526780011858307</c:v>
                </c:pt>
                <c:pt idx="22">
                  <c:v>63.291689664114124</c:v>
                </c:pt>
                <c:pt idx="23">
                  <c:v>164.5673242834726</c:v>
                </c:pt>
                <c:pt idx="24">
                  <c:v>360.74776102811592</c:v>
                </c:pt>
                <c:pt idx="25">
                  <c:v>1751.2454223630903</c:v>
                </c:pt>
                <c:pt idx="26">
                  <c:v>214.2941015199429</c:v>
                </c:pt>
                <c:pt idx="27">
                  <c:v>292.74877387930832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5-497A-AE21-B76C171B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53103"/>
        <c:axId val="116442703"/>
      </c:barChart>
      <c:catAx>
        <c:axId val="11645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42703"/>
        <c:crosses val="autoZero"/>
        <c:auto val="1"/>
        <c:lblAlgn val="ctr"/>
        <c:lblOffset val="100"/>
        <c:noMultiLvlLbl val="0"/>
      </c:catAx>
      <c:valAx>
        <c:axId val="1164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'Tabelle1 (2)'!$D$75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'Tabelle1 (2)'!$B$76:$B$103</c:f>
              <c:strCache>
                <c:ptCount val="28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Latvia</c:v>
                </c:pt>
                <c:pt idx="13">
                  <c:v>Lithuania</c:v>
                </c:pt>
                <c:pt idx="14">
                  <c:v>Luxembourg</c:v>
                </c:pt>
                <c:pt idx="15">
                  <c:v>Hungary</c:v>
                </c:pt>
                <c:pt idx="16">
                  <c:v>Netherlands</c:v>
                </c:pt>
                <c:pt idx="17">
                  <c:v>Austria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Slovenia</c:v>
                </c:pt>
                <c:pt idx="22">
                  <c:v>Slovakia</c:v>
                </c:pt>
                <c:pt idx="23">
                  <c:v>Finland</c:v>
                </c:pt>
                <c:pt idx="24">
                  <c:v>Sweden</c:v>
                </c:pt>
                <c:pt idx="25">
                  <c:v>United Kingdom</c:v>
                </c:pt>
                <c:pt idx="26">
                  <c:v>Norway</c:v>
                </c:pt>
                <c:pt idx="27">
                  <c:v>Switzerland</c:v>
                </c:pt>
              </c:strCache>
            </c:strRef>
          </c:cat>
          <c:val>
            <c:numRef>
              <c:f>'Tabelle1 (2)'!$D$76:$D$103</c:f>
              <c:numCache>
                <c:formatCode>General</c:formatCode>
                <c:ptCount val="28"/>
                <c:pt idx="0">
                  <c:v>88.626864638559198</c:v>
                </c:pt>
                <c:pt idx="1">
                  <c:v>4.0018976885382154</c:v>
                </c:pt>
                <c:pt idx="2">
                  <c:v>14.63511032579464</c:v>
                </c:pt>
                <c:pt idx="3">
                  <c:v>48.957456481354157</c:v>
                </c:pt>
                <c:pt idx="4">
                  <c:v>720</c:v>
                </c:pt>
                <c:pt idx="5">
                  <c:v>3.1060871027951888</c:v>
                </c:pt>
                <c:pt idx="6">
                  <c:v>5.9647937741378927</c:v>
                </c:pt>
                <c:pt idx="7">
                  <c:v>23.375433117489138</c:v>
                </c:pt>
                <c:pt idx="8">
                  <c:v>335.06899944891728</c:v>
                </c:pt>
                <c:pt idx="9">
                  <c:v>622.14345949772428</c:v>
                </c:pt>
                <c:pt idx="10">
                  <c:v>6.1642899199203178</c:v>
                </c:pt>
                <c:pt idx="11">
                  <c:v>491.81512264180304</c:v>
                </c:pt>
                <c:pt idx="12">
                  <c:v>3.4608833300577393</c:v>
                </c:pt>
                <c:pt idx="13">
                  <c:v>2.5271058028149627</c:v>
                </c:pt>
                <c:pt idx="14">
                  <c:v>0</c:v>
                </c:pt>
                <c:pt idx="15">
                  <c:v>39.290859108585863</c:v>
                </c:pt>
                <c:pt idx="16">
                  <c:v>118.14453921542443</c:v>
                </c:pt>
                <c:pt idx="17">
                  <c:v>30.430922635772607</c:v>
                </c:pt>
                <c:pt idx="18">
                  <c:v>193.35028031346357</c:v>
                </c:pt>
                <c:pt idx="19">
                  <c:v>56.351604121502653</c:v>
                </c:pt>
                <c:pt idx="20">
                  <c:v>5.2932732163553995</c:v>
                </c:pt>
                <c:pt idx="21">
                  <c:v>20.264323712930452</c:v>
                </c:pt>
                <c:pt idx="22">
                  <c:v>21.304463390855449</c:v>
                </c:pt>
                <c:pt idx="23">
                  <c:v>43.404151187903089</c:v>
                </c:pt>
                <c:pt idx="24">
                  <c:v>110.85745354172957</c:v>
                </c:pt>
                <c:pt idx="25">
                  <c:v>474.10195310942396</c:v>
                </c:pt>
                <c:pt idx="26">
                  <c:v>62.322193703691553</c:v>
                </c:pt>
                <c:pt idx="27">
                  <c:v>71.132901865071304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2-47ED-BB48-727289A5E00D}"/>
            </c:ext>
          </c:extLst>
        </c:ser>
        <c:ser>
          <c:idx val="2"/>
          <c:order val="2"/>
          <c:tx>
            <c:strRef>
              <c:f>'Tabelle1 (2)'!$E$75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'Tabelle1 (2)'!$B$76:$B$103</c:f>
              <c:strCache>
                <c:ptCount val="28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Latvia</c:v>
                </c:pt>
                <c:pt idx="13">
                  <c:v>Lithuania</c:v>
                </c:pt>
                <c:pt idx="14">
                  <c:v>Luxembourg</c:v>
                </c:pt>
                <c:pt idx="15">
                  <c:v>Hungary</c:v>
                </c:pt>
                <c:pt idx="16">
                  <c:v>Netherlands</c:v>
                </c:pt>
                <c:pt idx="17">
                  <c:v>Austria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Slovenia</c:v>
                </c:pt>
                <c:pt idx="22">
                  <c:v>Slovakia</c:v>
                </c:pt>
                <c:pt idx="23">
                  <c:v>Finland</c:v>
                </c:pt>
                <c:pt idx="24">
                  <c:v>Sweden</c:v>
                </c:pt>
                <c:pt idx="25">
                  <c:v>United Kingdom</c:v>
                </c:pt>
                <c:pt idx="26">
                  <c:v>Norway</c:v>
                </c:pt>
                <c:pt idx="27">
                  <c:v>Switzerland</c:v>
                </c:pt>
              </c:strCache>
            </c:strRef>
          </c:cat>
          <c:val>
            <c:numRef>
              <c:f>'Tabelle1 (2)'!$E$76:$E$103</c:f>
              <c:numCache>
                <c:formatCode>General</c:formatCode>
                <c:ptCount val="28"/>
                <c:pt idx="0">
                  <c:v>1.2316714827599862</c:v>
                </c:pt>
                <c:pt idx="1">
                  <c:v>0.14148781457767837</c:v>
                </c:pt>
                <c:pt idx="2">
                  <c:v>0.57437903579102711</c:v>
                </c:pt>
                <c:pt idx="3">
                  <c:v>0.92877823120872316</c:v>
                </c:pt>
                <c:pt idx="4">
                  <c:v>14.4</c:v>
                </c:pt>
                <c:pt idx="5">
                  <c:v>0.16518677471814261</c:v>
                </c:pt>
                <c:pt idx="6">
                  <c:v>4.9522870701514928E-3</c:v>
                </c:pt>
                <c:pt idx="7">
                  <c:v>3.8539283834631524E-2</c:v>
                </c:pt>
                <c:pt idx="8">
                  <c:v>2.7334587929387317</c:v>
                </c:pt>
                <c:pt idx="9">
                  <c:v>10.553750785972513</c:v>
                </c:pt>
                <c:pt idx="10">
                  <c:v>0.18279872684053661</c:v>
                </c:pt>
                <c:pt idx="11">
                  <c:v>6.2351023416181963</c:v>
                </c:pt>
                <c:pt idx="12">
                  <c:v>1.1160222736727283</c:v>
                </c:pt>
                <c:pt idx="13">
                  <c:v>0.55032625235044996</c:v>
                </c:pt>
                <c:pt idx="14">
                  <c:v>0</c:v>
                </c:pt>
                <c:pt idx="15">
                  <c:v>1.0345407512514209</c:v>
                </c:pt>
                <c:pt idx="16">
                  <c:v>1.8340755970992424</c:v>
                </c:pt>
                <c:pt idx="17">
                  <c:v>1.3187027199023431</c:v>
                </c:pt>
                <c:pt idx="18">
                  <c:v>3.714626646682134</c:v>
                </c:pt>
                <c:pt idx="19">
                  <c:v>0.54723911567775851</c:v>
                </c:pt>
                <c:pt idx="20">
                  <c:v>0.35793283559434053</c:v>
                </c:pt>
                <c:pt idx="21">
                  <c:v>0.33122024613406803</c:v>
                </c:pt>
                <c:pt idx="22">
                  <c:v>0.53758529062811755</c:v>
                </c:pt>
                <c:pt idx="23">
                  <c:v>0.43014967561702988</c:v>
                </c:pt>
                <c:pt idx="24">
                  <c:v>2.549534207251908</c:v>
                </c:pt>
                <c:pt idx="25">
                  <c:v>7.1578058696092866</c:v>
                </c:pt>
                <c:pt idx="26">
                  <c:v>0.59873856514992052</c:v>
                </c:pt>
                <c:pt idx="27">
                  <c:v>2.528219987485028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2-47ED-BB48-727289A5E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026783"/>
        <c:axId val="3980255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'Tabelle1 (2)'!$C$75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'Tabelle1 (2)'!$B$76:$B$103</c15:sqref>
                        </c15:formulaRef>
                      </c:ext>
                    </c:extLst>
                    <c:strCache>
                      <c:ptCount val="28"/>
                      <c:pt idx="0">
                        <c:v>Belgium</c:v>
                      </c:pt>
                      <c:pt idx="1">
                        <c:v>Bulgaria</c:v>
                      </c:pt>
                      <c:pt idx="2">
                        <c:v>Czechia</c:v>
                      </c:pt>
                      <c:pt idx="3">
                        <c:v>Denmark</c:v>
                      </c:pt>
                      <c:pt idx="4">
                        <c:v>Germany</c:v>
                      </c:pt>
                      <c:pt idx="5">
                        <c:v>Estonia</c:v>
                      </c:pt>
                      <c:pt idx="6">
                        <c:v>Ireland</c:v>
                      </c:pt>
                      <c:pt idx="7">
                        <c:v>Greece</c:v>
                      </c:pt>
                      <c:pt idx="8">
                        <c:v>Spain</c:v>
                      </c:pt>
                      <c:pt idx="9">
                        <c:v>France</c:v>
                      </c:pt>
                      <c:pt idx="10">
                        <c:v>Croatia</c:v>
                      </c:pt>
                      <c:pt idx="11">
                        <c:v>Italy</c:v>
                      </c:pt>
                      <c:pt idx="12">
                        <c:v>Latvia</c:v>
                      </c:pt>
                      <c:pt idx="13">
                        <c:v>Lithuania</c:v>
                      </c:pt>
                      <c:pt idx="14">
                        <c:v>Luxembourg</c:v>
                      </c:pt>
                      <c:pt idx="15">
                        <c:v>Hungary</c:v>
                      </c:pt>
                      <c:pt idx="16">
                        <c:v>Netherlands</c:v>
                      </c:pt>
                      <c:pt idx="17">
                        <c:v>Austria</c:v>
                      </c:pt>
                      <c:pt idx="18">
                        <c:v>Poland</c:v>
                      </c:pt>
                      <c:pt idx="19">
                        <c:v>Portugal</c:v>
                      </c:pt>
                      <c:pt idx="20">
                        <c:v>Romania</c:v>
                      </c:pt>
                      <c:pt idx="21">
                        <c:v>Slovenia</c:v>
                      </c:pt>
                      <c:pt idx="22">
                        <c:v>Slovakia</c:v>
                      </c:pt>
                      <c:pt idx="23">
                        <c:v>Finland</c:v>
                      </c:pt>
                      <c:pt idx="24">
                        <c:v>Sweden</c:v>
                      </c:pt>
                      <c:pt idx="25">
                        <c:v>United Kingdom</c:v>
                      </c:pt>
                      <c:pt idx="26">
                        <c:v>Norway</c:v>
                      </c:pt>
                      <c:pt idx="27">
                        <c:v>Switzerland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'Tabelle1 (2)'!$C$76:$C$103</c15:sqref>
                        </c15:formulaRef>
                      </c:ext>
                    </c:extLst>
                    <c:numCache>
                      <c:formatCode>General</c:formatCode>
                      <c:ptCount val="2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F2-47ED-BB48-727289A5E00D}"/>
                  </c:ext>
                </c:extLst>
              </c15:ser>
            </c15:filteredBarSeries>
          </c:ext>
        </c:extLst>
      </c:barChart>
      <c:catAx>
        <c:axId val="3980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25535"/>
        <c:crosses val="autoZero"/>
        <c:auto val="1"/>
        <c:lblAlgn val="ctr"/>
        <c:lblOffset val="100"/>
        <c:noMultiLvlLbl val="0"/>
      </c:catAx>
      <c:valAx>
        <c:axId val="3980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Tabelle5!$B$2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Tabelle5!$A$3:$A$26</c:f>
              <c:strCache>
                <c:ptCount val="24"/>
                <c:pt idx="0">
                  <c:v>Bulgaria</c:v>
                </c:pt>
                <c:pt idx="1">
                  <c:v>Czechia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Ireland</c:v>
                </c:pt>
                <c:pt idx="6">
                  <c:v>Greece</c:v>
                </c:pt>
                <c:pt idx="7">
                  <c:v>Spain</c:v>
                </c:pt>
                <c:pt idx="8">
                  <c:v>France</c:v>
                </c:pt>
                <c:pt idx="9">
                  <c:v>Croatia</c:v>
                </c:pt>
                <c:pt idx="10">
                  <c:v>Italy</c:v>
                </c:pt>
                <c:pt idx="11">
                  <c:v>Latvia</c:v>
                </c:pt>
                <c:pt idx="12">
                  <c:v>Lithuania</c:v>
                </c:pt>
                <c:pt idx="13">
                  <c:v>Hungary</c:v>
                </c:pt>
                <c:pt idx="14">
                  <c:v>Netherlands</c:v>
                </c:pt>
                <c:pt idx="15">
                  <c:v>Austria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Slovenia</c:v>
                </c:pt>
                <c:pt idx="20">
                  <c:v>Slovakia</c:v>
                </c:pt>
                <c:pt idx="21">
                  <c:v>Sweden</c:v>
                </c:pt>
                <c:pt idx="22">
                  <c:v>United Kingdom</c:v>
                </c:pt>
                <c:pt idx="23">
                  <c:v>Norway</c:v>
                </c:pt>
              </c:strCache>
            </c:strRef>
          </c:cat>
          <c:val>
            <c:numRef>
              <c:f>Tabelle5!$B$3:$B$26</c:f>
              <c:numCache>
                <c:formatCode>General</c:formatCode>
                <c:ptCount val="24"/>
                <c:pt idx="0">
                  <c:v>3542956.372</c:v>
                </c:pt>
                <c:pt idx="1">
                  <c:v>9981085.847000001</c:v>
                </c:pt>
                <c:pt idx="2">
                  <c:v>2786996.361333333</c:v>
                </c:pt>
                <c:pt idx="3">
                  <c:v>104551922.3823529</c:v>
                </c:pt>
                <c:pt idx="4">
                  <c:v>693231.06883333332</c:v>
                </c:pt>
                <c:pt idx="5">
                  <c:v>3247464.16</c:v>
                </c:pt>
                <c:pt idx="6">
                  <c:v>20685861.695266671</c:v>
                </c:pt>
                <c:pt idx="7">
                  <c:v>39656658.482941173</c:v>
                </c:pt>
                <c:pt idx="8">
                  <c:v>44669406.18588236</c:v>
                </c:pt>
                <c:pt idx="9">
                  <c:v>3342281.037</c:v>
                </c:pt>
                <c:pt idx="10">
                  <c:v>59102480.529411763</c:v>
                </c:pt>
                <c:pt idx="11">
                  <c:v>1271925.4856005879</c:v>
                </c:pt>
                <c:pt idx="12">
                  <c:v>1305323.7650000001</c:v>
                </c:pt>
                <c:pt idx="13">
                  <c:v>5695019.5243333327</c:v>
                </c:pt>
                <c:pt idx="14">
                  <c:v>12183888.088</c:v>
                </c:pt>
                <c:pt idx="15">
                  <c:v>16483740.878</c:v>
                </c:pt>
                <c:pt idx="16">
                  <c:v>33490591.189999998</c:v>
                </c:pt>
                <c:pt idx="17">
                  <c:v>10428737.226</c:v>
                </c:pt>
                <c:pt idx="18">
                  <c:v>13063616.12633333</c:v>
                </c:pt>
                <c:pt idx="19">
                  <c:v>2631003.2516000001</c:v>
                </c:pt>
                <c:pt idx="20">
                  <c:v>10533034.6537451</c:v>
                </c:pt>
                <c:pt idx="21">
                  <c:v>18513492.193333331</c:v>
                </c:pt>
                <c:pt idx="22">
                  <c:v>25188077.122941181</c:v>
                </c:pt>
                <c:pt idx="23">
                  <c:v>4957383.5529999994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7-484E-A3DF-2584BD7ECAC6}"/>
            </c:ext>
          </c:extLst>
        </c:ser>
        <c:ser>
          <c:idx val="1"/>
          <c:order val="1"/>
          <c:tx>
            <c:strRef>
              <c:f>Tabelle5!$C$2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Tabelle5!$A$3:$A$26</c:f>
              <c:strCache>
                <c:ptCount val="24"/>
                <c:pt idx="0">
                  <c:v>Bulgaria</c:v>
                </c:pt>
                <c:pt idx="1">
                  <c:v>Czechia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Ireland</c:v>
                </c:pt>
                <c:pt idx="6">
                  <c:v>Greece</c:v>
                </c:pt>
                <c:pt idx="7">
                  <c:v>Spain</c:v>
                </c:pt>
                <c:pt idx="8">
                  <c:v>France</c:v>
                </c:pt>
                <c:pt idx="9">
                  <c:v>Croatia</c:v>
                </c:pt>
                <c:pt idx="10">
                  <c:v>Italy</c:v>
                </c:pt>
                <c:pt idx="11">
                  <c:v>Latvia</c:v>
                </c:pt>
                <c:pt idx="12">
                  <c:v>Lithuania</c:v>
                </c:pt>
                <c:pt idx="13">
                  <c:v>Hungary</c:v>
                </c:pt>
                <c:pt idx="14">
                  <c:v>Netherlands</c:v>
                </c:pt>
                <c:pt idx="15">
                  <c:v>Austria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Slovenia</c:v>
                </c:pt>
                <c:pt idx="20">
                  <c:v>Slovakia</c:v>
                </c:pt>
                <c:pt idx="21">
                  <c:v>Sweden</c:v>
                </c:pt>
                <c:pt idx="22">
                  <c:v>United Kingdom</c:v>
                </c:pt>
                <c:pt idx="23">
                  <c:v>Norway</c:v>
                </c:pt>
              </c:strCache>
            </c:strRef>
          </c:cat>
          <c:val>
            <c:numRef>
              <c:f>Tabelle5!$C$3:$C$26</c:f>
              <c:numCache>
                <c:formatCode>General</c:formatCode>
                <c:ptCount val="24"/>
                <c:pt idx="0">
                  <c:v>3168070.3394193929</c:v>
                </c:pt>
                <c:pt idx="1">
                  <c:v>8366353.725753488</c:v>
                </c:pt>
                <c:pt idx="2">
                  <c:v>2829458.0420706179</c:v>
                </c:pt>
                <c:pt idx="3">
                  <c:v>113663714.4740715</c:v>
                </c:pt>
                <c:pt idx="4">
                  <c:v>1041855.611117443</c:v>
                </c:pt>
                <c:pt idx="5">
                  <c:v>4455107.803043697</c:v>
                </c:pt>
                <c:pt idx="6">
                  <c:v>22490371.901490372</c:v>
                </c:pt>
                <c:pt idx="7">
                  <c:v>81032277.495443851</c:v>
                </c:pt>
                <c:pt idx="8">
                  <c:v>37425830.084576093</c:v>
                </c:pt>
                <c:pt idx="9">
                  <c:v>5384944.8334650453</c:v>
                </c:pt>
                <c:pt idx="10">
                  <c:v>86883470.865068793</c:v>
                </c:pt>
                <c:pt idx="11">
                  <c:v>1923315.669203029</c:v>
                </c:pt>
                <c:pt idx="12">
                  <c:v>1029005.164873556</c:v>
                </c:pt>
                <c:pt idx="13">
                  <c:v>4339188.8818211947</c:v>
                </c:pt>
                <c:pt idx="14">
                  <c:v>12994608.754077191</c:v>
                </c:pt>
                <c:pt idx="15">
                  <c:v>21146772.84506616</c:v>
                </c:pt>
                <c:pt idx="16">
                  <c:v>35417067.968210123</c:v>
                </c:pt>
                <c:pt idx="17">
                  <c:v>21333676.351856489</c:v>
                </c:pt>
                <c:pt idx="18">
                  <c:v>8639836.6110029221</c:v>
                </c:pt>
                <c:pt idx="19">
                  <c:v>3281220.406912501</c:v>
                </c:pt>
                <c:pt idx="20">
                  <c:v>9812124.1929280944</c:v>
                </c:pt>
                <c:pt idx="21">
                  <c:v>18945335.67829524</c:v>
                </c:pt>
                <c:pt idx="22">
                  <c:v>8011274.3531157412</c:v>
                </c:pt>
                <c:pt idx="23">
                  <c:v>3882279.490127983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7-484E-A3DF-2584BD7E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33295"/>
        <c:axId val="142134543"/>
      </c:barChart>
      <c:catAx>
        <c:axId val="1421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134543"/>
        <c:crosses val="autoZero"/>
        <c:auto val="1"/>
        <c:lblAlgn val="ctr"/>
        <c:lblOffset val="100"/>
        <c:noMultiLvlLbl val="0"/>
      </c:catAx>
      <c:valAx>
        <c:axId val="1421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1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Tabelle4!$B$2</c:f>
              <c:strCache>
                <c:ptCount val="1"/>
                <c:pt idx="0">
                  <c:v>Railways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Tabelle4!$A$3:$A$26</c:f>
              <c:strCache>
                <c:ptCount val="24"/>
                <c:pt idx="0">
                  <c:v>Bulgaria</c:v>
                </c:pt>
                <c:pt idx="1">
                  <c:v>Czechia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Ireland</c:v>
                </c:pt>
                <c:pt idx="6">
                  <c:v>Greece</c:v>
                </c:pt>
                <c:pt idx="7">
                  <c:v>Spain</c:v>
                </c:pt>
                <c:pt idx="8">
                  <c:v>France</c:v>
                </c:pt>
                <c:pt idx="9">
                  <c:v>Croatia</c:v>
                </c:pt>
                <c:pt idx="10">
                  <c:v>Italy</c:v>
                </c:pt>
                <c:pt idx="11">
                  <c:v>Latvia</c:v>
                </c:pt>
                <c:pt idx="12">
                  <c:v>Lithuania</c:v>
                </c:pt>
                <c:pt idx="13">
                  <c:v>Hungary</c:v>
                </c:pt>
                <c:pt idx="14">
                  <c:v>Netherlands</c:v>
                </c:pt>
                <c:pt idx="15">
                  <c:v>Austria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Slovenia</c:v>
                </c:pt>
                <c:pt idx="20">
                  <c:v>Slovakia</c:v>
                </c:pt>
                <c:pt idx="21">
                  <c:v>Sweden</c:v>
                </c:pt>
                <c:pt idx="22">
                  <c:v>United Kingdom</c:v>
                </c:pt>
                <c:pt idx="23">
                  <c:v>Norway</c:v>
                </c:pt>
              </c:strCache>
            </c:strRef>
          </c:cat>
          <c:val>
            <c:numRef>
              <c:f>Tabelle4!$B$3:$B$26</c:f>
              <c:numCache>
                <c:formatCode>General</c:formatCode>
                <c:ptCount val="24"/>
                <c:pt idx="0">
                  <c:v>1.0264615281032148</c:v>
                </c:pt>
                <c:pt idx="1">
                  <c:v>4.1669876981867153</c:v>
                </c:pt>
                <c:pt idx="2">
                  <c:v>0.78699970566770161</c:v>
                </c:pt>
                <c:pt idx="3">
                  <c:v>40.687880622762314</c:v>
                </c:pt>
                <c:pt idx="4">
                  <c:v>1.1669059421438031</c:v>
                </c:pt>
                <c:pt idx="5">
                  <c:v>3.5927702811768915E-2</c:v>
                </c:pt>
                <c:pt idx="6">
                  <c:v>0.13553252317135511</c:v>
                </c:pt>
                <c:pt idx="7">
                  <c:v>6.5680294591518065</c:v>
                </c:pt>
                <c:pt idx="8">
                  <c:v>8.0298218554431422</c:v>
                </c:pt>
                <c:pt idx="9">
                  <c:v>1.3261626879185784</c:v>
                </c:pt>
                <c:pt idx="10">
                  <c:v>9.7184380138153976</c:v>
                </c:pt>
                <c:pt idx="11">
                  <c:v>8.0964847174341728</c:v>
                </c:pt>
                <c:pt idx="12">
                  <c:v>3.9924902906237776</c:v>
                </c:pt>
                <c:pt idx="13">
                  <c:v>2.4185298728326803</c:v>
                </c:pt>
                <c:pt idx="14">
                  <c:v>2.2397348191698274</c:v>
                </c:pt>
                <c:pt idx="15">
                  <c:v>8.4561089174676489</c:v>
                </c:pt>
                <c:pt idx="16">
                  <c:v>18.827476154250146</c:v>
                </c:pt>
                <c:pt idx="17">
                  <c:v>1.693318793496134</c:v>
                </c:pt>
                <c:pt idx="18">
                  <c:v>2.5967203358051343</c:v>
                </c:pt>
                <c:pt idx="19">
                  <c:v>1.9298326186974744</c:v>
                </c:pt>
                <c:pt idx="20">
                  <c:v>2.3387896591189952</c:v>
                </c:pt>
                <c:pt idx="21">
                  <c:v>7.3240827977143734</c:v>
                </c:pt>
                <c:pt idx="22">
                  <c:v>1.6378282724923066</c:v>
                </c:pt>
                <c:pt idx="23">
                  <c:v>0.96934631825306139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1-4EC0-865B-45FEBFE35DEF}"/>
            </c:ext>
          </c:extLst>
        </c:ser>
        <c:ser>
          <c:idx val="1"/>
          <c:order val="1"/>
          <c:tx>
            <c:strRef>
              <c:f>Tabelle4!$C$2</c:f>
              <c:strCache>
                <c:ptCount val="1"/>
                <c:pt idx="0">
                  <c:v>Roads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Tabelle4!$A$3:$A$26</c:f>
              <c:strCache>
                <c:ptCount val="24"/>
                <c:pt idx="0">
                  <c:v>Bulgaria</c:v>
                </c:pt>
                <c:pt idx="1">
                  <c:v>Czechia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Ireland</c:v>
                </c:pt>
                <c:pt idx="6">
                  <c:v>Greece</c:v>
                </c:pt>
                <c:pt idx="7">
                  <c:v>Spain</c:v>
                </c:pt>
                <c:pt idx="8">
                  <c:v>France</c:v>
                </c:pt>
                <c:pt idx="9">
                  <c:v>Croatia</c:v>
                </c:pt>
                <c:pt idx="10">
                  <c:v>Italy</c:v>
                </c:pt>
                <c:pt idx="11">
                  <c:v>Latvia</c:v>
                </c:pt>
                <c:pt idx="12">
                  <c:v>Lithuania</c:v>
                </c:pt>
                <c:pt idx="13">
                  <c:v>Hungary</c:v>
                </c:pt>
                <c:pt idx="14">
                  <c:v>Netherlands</c:v>
                </c:pt>
                <c:pt idx="15">
                  <c:v>Austria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Slovenia</c:v>
                </c:pt>
                <c:pt idx="20">
                  <c:v>Slovakia</c:v>
                </c:pt>
                <c:pt idx="21">
                  <c:v>Sweden</c:v>
                </c:pt>
                <c:pt idx="22">
                  <c:v>United Kingdom</c:v>
                </c:pt>
                <c:pt idx="23">
                  <c:v>Norway</c:v>
                </c:pt>
              </c:strCache>
            </c:strRef>
          </c:cat>
          <c:val>
            <c:numRef>
              <c:f>Tabelle4!$C$3:$C$26</c:f>
              <c:numCache>
                <c:formatCode>General</c:formatCode>
                <c:ptCount val="24"/>
                <c:pt idx="0">
                  <c:v>13.948530748041614</c:v>
                </c:pt>
                <c:pt idx="1">
                  <c:v>51.010371145918533</c:v>
                </c:pt>
                <c:pt idx="2">
                  <c:v>27.451616851934403</c:v>
                </c:pt>
                <c:pt idx="3">
                  <c:v>698.13279344645377</c:v>
                </c:pt>
                <c:pt idx="4">
                  <c:v>6.3413676451855139</c:v>
                </c:pt>
                <c:pt idx="5">
                  <c:v>20.790164027076944</c:v>
                </c:pt>
                <c:pt idx="6">
                  <c:v>29.485853374390366</c:v>
                </c:pt>
                <c:pt idx="7">
                  <c:v>582.36527871145995</c:v>
                </c:pt>
                <c:pt idx="8">
                  <c:v>332.33188635389598</c:v>
                </c:pt>
                <c:pt idx="9">
                  <c:v>21.485503673448161</c:v>
                </c:pt>
                <c:pt idx="10">
                  <c:v>300.50498408113157</c:v>
                </c:pt>
                <c:pt idx="11">
                  <c:v>12.062836509528132</c:v>
                </c:pt>
                <c:pt idx="12">
                  <c:v>8.8081744556029733</c:v>
                </c:pt>
                <c:pt idx="13">
                  <c:v>28.801406362153131</c:v>
                </c:pt>
                <c:pt idx="14">
                  <c:v>82.310254604491163</c:v>
                </c:pt>
                <c:pt idx="15">
                  <c:v>83.057780922682227</c:v>
                </c:pt>
                <c:pt idx="16">
                  <c:v>239.65222756541783</c:v>
                </c:pt>
                <c:pt idx="17">
                  <c:v>47.746820064496625</c:v>
                </c:pt>
                <c:pt idx="18">
                  <c:v>18.449593158661621</c:v>
                </c:pt>
                <c:pt idx="19">
                  <c:v>16.506538111578589</c:v>
                </c:pt>
                <c:pt idx="20">
                  <c:v>21.560866632532576</c:v>
                </c:pt>
                <c:pt idx="21">
                  <c:v>75.72143908548</c:v>
                </c:pt>
                <c:pt idx="22">
                  <c:v>73.586114228643694</c:v>
                </c:pt>
                <c:pt idx="23">
                  <c:v>24.661004182653151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1-4EC0-865B-45FEBFE35DEF}"/>
            </c:ext>
          </c:extLst>
        </c:ser>
        <c:ser>
          <c:idx val="2"/>
          <c:order val="2"/>
          <c:tx>
            <c:strRef>
              <c:f>Tabelle4!$D$2</c:f>
              <c:strCache>
                <c:ptCount val="1"/>
                <c:pt idx="0">
                  <c:v>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Tabelle4!$A$3:$A$26</c:f>
              <c:strCache>
                <c:ptCount val="24"/>
                <c:pt idx="0">
                  <c:v>Bulgaria</c:v>
                </c:pt>
                <c:pt idx="1">
                  <c:v>Czechia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Ireland</c:v>
                </c:pt>
                <c:pt idx="6">
                  <c:v>Greece</c:v>
                </c:pt>
                <c:pt idx="7">
                  <c:v>Spain</c:v>
                </c:pt>
                <c:pt idx="8">
                  <c:v>France</c:v>
                </c:pt>
                <c:pt idx="9">
                  <c:v>Croatia</c:v>
                </c:pt>
                <c:pt idx="10">
                  <c:v>Italy</c:v>
                </c:pt>
                <c:pt idx="11">
                  <c:v>Latvia</c:v>
                </c:pt>
                <c:pt idx="12">
                  <c:v>Lithuania</c:v>
                </c:pt>
                <c:pt idx="13">
                  <c:v>Hungary</c:v>
                </c:pt>
                <c:pt idx="14">
                  <c:v>Netherlands</c:v>
                </c:pt>
                <c:pt idx="15">
                  <c:v>Austria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Slovenia</c:v>
                </c:pt>
                <c:pt idx="20">
                  <c:v>Slovakia</c:v>
                </c:pt>
                <c:pt idx="21">
                  <c:v>Sweden</c:v>
                </c:pt>
                <c:pt idx="22">
                  <c:v>United Kingdom</c:v>
                </c:pt>
                <c:pt idx="23">
                  <c:v>Norway</c:v>
                </c:pt>
              </c:strCache>
            </c:strRef>
          </c:cat>
          <c:val>
            <c:numRef>
              <c:f>Tabelle4!$D$3:$D$26</c:f>
              <c:numCache>
                <c:formatCode>General</c:formatCode>
                <c:ptCount val="24"/>
                <c:pt idx="0">
                  <c:v>1.7373614810727991</c:v>
                </c:pt>
                <c:pt idx="1">
                  <c:v>0</c:v>
                </c:pt>
                <c:pt idx="2">
                  <c:v>0.53355912248657744</c:v>
                </c:pt>
                <c:pt idx="3">
                  <c:v>20.275442195854627</c:v>
                </c:pt>
                <c:pt idx="4">
                  <c:v>0.20206163500325591</c:v>
                </c:pt>
                <c:pt idx="5">
                  <c:v>0.35927702811768913</c:v>
                </c:pt>
                <c:pt idx="6">
                  <c:v>0.51631437398611479</c:v>
                </c:pt>
                <c:pt idx="7">
                  <c:v>10.50884713464289</c:v>
                </c:pt>
                <c:pt idx="8">
                  <c:v>2.4873522245817141</c:v>
                </c:pt>
                <c:pt idx="9">
                  <c:v>0.43371358347022693</c:v>
                </c:pt>
                <c:pt idx="10">
                  <c:v>0</c:v>
                </c:pt>
                <c:pt idx="11">
                  <c:v>0.85451026041521605</c:v>
                </c:pt>
                <c:pt idx="12">
                  <c:v>0</c:v>
                </c:pt>
                <c:pt idx="13">
                  <c:v>0.48967765326488832</c:v>
                </c:pt>
                <c:pt idx="14">
                  <c:v>20.157613372528456</c:v>
                </c:pt>
                <c:pt idx="15">
                  <c:v>0.75165412599712444</c:v>
                </c:pt>
                <c:pt idx="16">
                  <c:v>9.3669035593284308E-2</c:v>
                </c:pt>
                <c:pt idx="17">
                  <c:v>0.95398241887106139</c:v>
                </c:pt>
                <c:pt idx="18">
                  <c:v>3.2466491857125326</c:v>
                </c:pt>
                <c:pt idx="19">
                  <c:v>0.43735583426571656</c:v>
                </c:pt>
                <c:pt idx="20">
                  <c:v>0.28696805633361899</c:v>
                </c:pt>
                <c:pt idx="21">
                  <c:v>0</c:v>
                </c:pt>
                <c:pt idx="22">
                  <c:v>2.3231606702018535E-2</c:v>
                </c:pt>
                <c:pt idx="23">
                  <c:v>0.50030777716287045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1-4EC0-865B-45FEBFE35DEF}"/>
            </c:ext>
          </c:extLst>
        </c:ser>
        <c:ser>
          <c:idx val="3"/>
          <c:order val="3"/>
          <c:tx>
            <c:strRef>
              <c:f>Tabelle4!$E$2</c:f>
              <c:strCache>
                <c:ptCount val="1"/>
                <c:pt idx="0">
                  <c:v>flight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Tabelle4!$A$3:$A$26</c:f>
              <c:strCache>
                <c:ptCount val="24"/>
                <c:pt idx="0">
                  <c:v>Bulgaria</c:v>
                </c:pt>
                <c:pt idx="1">
                  <c:v>Czechia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Ireland</c:v>
                </c:pt>
                <c:pt idx="6">
                  <c:v>Greece</c:v>
                </c:pt>
                <c:pt idx="7">
                  <c:v>Spain</c:v>
                </c:pt>
                <c:pt idx="8">
                  <c:v>France</c:v>
                </c:pt>
                <c:pt idx="9">
                  <c:v>Croatia</c:v>
                </c:pt>
                <c:pt idx="10">
                  <c:v>Italy</c:v>
                </c:pt>
                <c:pt idx="11">
                  <c:v>Latvia</c:v>
                </c:pt>
                <c:pt idx="12">
                  <c:v>Lithuania</c:v>
                </c:pt>
                <c:pt idx="13">
                  <c:v>Hungary</c:v>
                </c:pt>
                <c:pt idx="14">
                  <c:v>Netherlands</c:v>
                </c:pt>
                <c:pt idx="15">
                  <c:v>Austria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Slovenia</c:v>
                </c:pt>
                <c:pt idx="20">
                  <c:v>Slovakia</c:v>
                </c:pt>
                <c:pt idx="21">
                  <c:v>Sweden</c:v>
                </c:pt>
                <c:pt idx="22">
                  <c:v>United Kingdom</c:v>
                </c:pt>
                <c:pt idx="23">
                  <c:v>Norway</c:v>
                </c:pt>
              </c:strCache>
            </c:strRef>
          </c:cat>
          <c:val>
            <c:numRef>
              <c:f>Tabelle4!$E$3:$E$26</c:f>
              <c:numCache>
                <c:formatCode>General</c:formatCode>
                <c:ptCount val="24"/>
                <c:pt idx="0">
                  <c:v>2.1990445695617284E-4</c:v>
                </c:pt>
                <c:pt idx="1">
                  <c:v>3.5848502061467037E-4</c:v>
                </c:pt>
                <c:pt idx="2">
                  <c:v>1.6803466289576435E-2</c:v>
                </c:pt>
                <c:pt idx="3">
                  <c:v>7.6532620821550185E-2</c:v>
                </c:pt>
                <c:pt idx="4">
                  <c:v>7.5651073161658031E-4</c:v>
                </c:pt>
                <c:pt idx="5">
                  <c:v>1.9172946684116218E-2</c:v>
                </c:pt>
                <c:pt idx="6">
                  <c:v>6.6068498884628763E-5</c:v>
                </c:pt>
                <c:pt idx="7">
                  <c:v>3.7067249553449037E-3</c:v>
                </c:pt>
                <c:pt idx="8">
                  <c:v>3.8392815615789742E-2</c:v>
                </c:pt>
                <c:pt idx="9">
                  <c:v>3.928242052668883E-5</c:v>
                </c:pt>
                <c:pt idx="10">
                  <c:v>2.6807966881940417E-3</c:v>
                </c:pt>
                <c:pt idx="11">
                  <c:v>1.8949582609619213E-3</c:v>
                </c:pt>
                <c:pt idx="12">
                  <c:v>4.1013900717688269E-4</c:v>
                </c:pt>
                <c:pt idx="13">
                  <c:v>1.1202374969464214E-3</c:v>
                </c:pt>
                <c:pt idx="14">
                  <c:v>0.11513685354013711</c:v>
                </c:pt>
                <c:pt idx="15">
                  <c:v>1.334057460041083E-3</c:v>
                </c:pt>
                <c:pt idx="16">
                  <c:v>2.3036891300981031E-4</c:v>
                </c:pt>
                <c:pt idx="17">
                  <c:v>5.5168199495988753E-4</c:v>
                </c:pt>
                <c:pt idx="18">
                  <c:v>7.306173942421501E-5</c:v>
                </c:pt>
                <c:pt idx="19">
                  <c:v>1.6271957123066601E-5</c:v>
                </c:pt>
                <c:pt idx="20">
                  <c:v>1.2291545451012238E-5</c:v>
                </c:pt>
                <c:pt idx="21">
                  <c:v>3.5579731259677104E-4</c:v>
                </c:pt>
                <c:pt idx="22">
                  <c:v>6.1900444976232795E-2</c:v>
                </c:pt>
                <c:pt idx="23">
                  <c:v>5.9295685662919082E-4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1-4EC0-865B-45FEBFE3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5967"/>
        <c:axId val="56928463"/>
      </c:barChart>
      <c:catAx>
        <c:axId val="5692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28463"/>
        <c:crosses val="autoZero"/>
        <c:auto val="1"/>
        <c:lblAlgn val="ctr"/>
        <c:lblOffset val="100"/>
        <c:noMultiLvlLbl val="0"/>
      </c:catAx>
      <c:valAx>
        <c:axId val="569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2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'Tabelle1 (2)'!$C$45</c:f>
              <c:strCache>
                <c:ptCount val="1"/>
                <c:pt idx="0">
                  <c:v>freight 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'Tabelle1 (2)'!$B$46:$B$73</c:f>
              <c:strCache>
                <c:ptCount val="28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Latvia</c:v>
                </c:pt>
                <c:pt idx="13">
                  <c:v>Lithuania</c:v>
                </c:pt>
                <c:pt idx="14">
                  <c:v>Luxembourg</c:v>
                </c:pt>
                <c:pt idx="15">
                  <c:v>Hungary</c:v>
                </c:pt>
                <c:pt idx="16">
                  <c:v>Netherlands</c:v>
                </c:pt>
                <c:pt idx="17">
                  <c:v>Austria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Slovenia</c:v>
                </c:pt>
                <c:pt idx="22">
                  <c:v>Slovakia</c:v>
                </c:pt>
                <c:pt idx="23">
                  <c:v>Finland</c:v>
                </c:pt>
                <c:pt idx="24">
                  <c:v>Sweden</c:v>
                </c:pt>
                <c:pt idx="25">
                  <c:v>United Kingdom</c:v>
                </c:pt>
                <c:pt idx="26">
                  <c:v>Norway</c:v>
                </c:pt>
                <c:pt idx="27">
                  <c:v>Switzerland</c:v>
                </c:pt>
              </c:strCache>
            </c:strRef>
          </c:cat>
          <c:val>
            <c:numRef>
              <c:f>'Tabelle1 (2)'!$C$46:$C$73</c:f>
              <c:numCache>
                <c:formatCode>General</c:formatCode>
                <c:ptCount val="28"/>
                <c:pt idx="0">
                  <c:v>2.7034085617964967E-2</c:v>
                </c:pt>
                <c:pt idx="1">
                  <c:v>16.712573661674583</c:v>
                </c:pt>
                <c:pt idx="2">
                  <c:v>55.177717329125862</c:v>
                </c:pt>
                <c:pt idx="3">
                  <c:v>28.788979146378257</c:v>
                </c:pt>
                <c:pt idx="4">
                  <c:v>759.17264888589239</c:v>
                </c:pt>
                <c:pt idx="5">
                  <c:v>7.7110917330641895</c:v>
                </c:pt>
                <c:pt idx="6">
                  <c:v>21.204541704690516</c:v>
                </c:pt>
                <c:pt idx="7">
                  <c:v>30.137766340046724</c:v>
                </c:pt>
                <c:pt idx="8">
                  <c:v>599.44586203021004</c:v>
                </c:pt>
                <c:pt idx="9">
                  <c:v>342.88745324953663</c:v>
                </c:pt>
                <c:pt idx="10">
                  <c:v>23.245419227257493</c:v>
                </c:pt>
                <c:pt idx="11">
                  <c:v>310.22610289163515</c:v>
                </c:pt>
                <c:pt idx="12">
                  <c:v>21.015726445638485</c:v>
                </c:pt>
                <c:pt idx="13">
                  <c:v>12.801074885233927</c:v>
                </c:pt>
                <c:pt idx="14">
                  <c:v>0</c:v>
                </c:pt>
                <c:pt idx="15">
                  <c:v>31.710734125747642</c:v>
                </c:pt>
                <c:pt idx="16">
                  <c:v>104.82273964972958</c:v>
                </c:pt>
                <c:pt idx="17">
                  <c:v>92.266878023607035</c:v>
                </c:pt>
                <c:pt idx="18">
                  <c:v>258.57360312417427</c:v>
                </c:pt>
                <c:pt idx="19">
                  <c:v>50.394672958858784</c:v>
                </c:pt>
                <c:pt idx="20">
                  <c:v>24.293035741918711</c:v>
                </c:pt>
                <c:pt idx="21">
                  <c:v>18.873742836498902</c:v>
                </c:pt>
                <c:pt idx="22">
                  <c:v>24.186636639530644</c:v>
                </c:pt>
                <c:pt idx="23">
                  <c:v>2.9801187270663167E-4</c:v>
                </c:pt>
                <c:pt idx="24">
                  <c:v>83.045877680506962</c:v>
                </c:pt>
                <c:pt idx="25">
                  <c:v>75.309074552814238</c:v>
                </c:pt>
                <c:pt idx="26">
                  <c:v>26.131251234925713</c:v>
                </c:pt>
                <c:pt idx="27">
                  <c:v>4.0931727488615057E-3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4-427F-9C89-52A5EFC7C6CD}"/>
            </c:ext>
          </c:extLst>
        </c:ser>
        <c:ser>
          <c:idx val="1"/>
          <c:order val="1"/>
          <c:tx>
            <c:strRef>
              <c:f>'Tabelle1 (2)'!$D$45</c:f>
              <c:strCache>
                <c:ptCount val="1"/>
                <c:pt idx="0">
                  <c:v>passenger 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'Tabelle1 (2)'!$B$46:$B$73</c:f>
              <c:strCache>
                <c:ptCount val="28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Latvia</c:v>
                </c:pt>
                <c:pt idx="13">
                  <c:v>Lithuania</c:v>
                </c:pt>
                <c:pt idx="14">
                  <c:v>Luxembourg</c:v>
                </c:pt>
                <c:pt idx="15">
                  <c:v>Hungary</c:v>
                </c:pt>
                <c:pt idx="16">
                  <c:v>Netherlands</c:v>
                </c:pt>
                <c:pt idx="17">
                  <c:v>Austria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Slovenia</c:v>
                </c:pt>
                <c:pt idx="22">
                  <c:v>Slovakia</c:v>
                </c:pt>
                <c:pt idx="23">
                  <c:v>Finland</c:v>
                </c:pt>
                <c:pt idx="24">
                  <c:v>Sweden</c:v>
                </c:pt>
                <c:pt idx="25">
                  <c:v>United Kingdom</c:v>
                </c:pt>
                <c:pt idx="26">
                  <c:v>Norway</c:v>
                </c:pt>
                <c:pt idx="27">
                  <c:v>Switzerland</c:v>
                </c:pt>
              </c:strCache>
            </c:strRef>
          </c:cat>
          <c:val>
            <c:numRef>
              <c:f>'Tabelle1 (2)'!$D$46:$D$73</c:f>
              <c:numCache>
                <c:formatCode>General</c:formatCode>
                <c:ptCount val="28"/>
                <c:pt idx="0">
                  <c:v>349.7056653577485</c:v>
                </c:pt>
                <c:pt idx="1">
                  <c:v>20.672749852265152</c:v>
                </c:pt>
                <c:pt idx="2">
                  <c:v>35.235190015880825</c:v>
                </c:pt>
                <c:pt idx="3">
                  <c:v>165.31836041859466</c:v>
                </c:pt>
                <c:pt idx="4">
                  <c:v>2039.7651794395856</c:v>
                </c:pt>
                <c:pt idx="5">
                  <c:v>8.5872239537950712</c:v>
                </c:pt>
                <c:pt idx="6">
                  <c:v>19.787407730171818</c:v>
                </c:pt>
                <c:pt idx="7">
                  <c:v>79.679663528414892</c:v>
                </c:pt>
                <c:pt idx="8">
                  <c:v>716.49333779476785</c:v>
                </c:pt>
                <c:pt idx="9">
                  <c:v>2161.8815896319702</c:v>
                </c:pt>
                <c:pt idx="10">
                  <c:v>19.887557681739978</c:v>
                </c:pt>
                <c:pt idx="11">
                  <c:v>1545.4785110240273</c:v>
                </c:pt>
                <c:pt idx="12">
                  <c:v>4.3714669788475149</c:v>
                </c:pt>
                <c:pt idx="13">
                  <c:v>3.5490670288806498</c:v>
                </c:pt>
                <c:pt idx="14">
                  <c:v>2.5904859571531511</c:v>
                </c:pt>
                <c:pt idx="15">
                  <c:v>138.97832399645199</c:v>
                </c:pt>
                <c:pt idx="16">
                  <c:v>366.04965560124356</c:v>
                </c:pt>
                <c:pt idx="17">
                  <c:v>65.475649552970538</c:v>
                </c:pt>
                <c:pt idx="18">
                  <c:v>487.09690170883948</c:v>
                </c:pt>
                <c:pt idx="19">
                  <c:v>169.30424483933052</c:v>
                </c:pt>
                <c:pt idx="20">
                  <c:v>36.810281601265096</c:v>
                </c:pt>
                <c:pt idx="21">
                  <c:v>61.526780011858307</c:v>
                </c:pt>
                <c:pt idx="22">
                  <c:v>63.291689664114124</c:v>
                </c:pt>
                <c:pt idx="23">
                  <c:v>164.5673242834726</c:v>
                </c:pt>
                <c:pt idx="24">
                  <c:v>360.74776102811592</c:v>
                </c:pt>
                <c:pt idx="25">
                  <c:v>1751.2454223630903</c:v>
                </c:pt>
                <c:pt idx="26">
                  <c:v>214.2941015199429</c:v>
                </c:pt>
                <c:pt idx="27">
                  <c:v>292.74877387930832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4-427F-9C89-52A5EFC7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53103"/>
        <c:axId val="116442703"/>
      </c:barChart>
      <c:catAx>
        <c:axId val="11645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42703"/>
        <c:crosses val="autoZero"/>
        <c:auto val="1"/>
        <c:lblAlgn val="ctr"/>
        <c:lblOffset val="100"/>
        <c:noMultiLvlLbl val="0"/>
      </c:catAx>
      <c:valAx>
        <c:axId val="1164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Valideirung!$D$26</c:f>
              <c:strCache>
                <c:ptCount val="1"/>
                <c:pt idx="0">
                  <c:v>freight 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Valideirung!$C$27:$C$31</c:f>
              <c:strCache>
                <c:ptCount val="5"/>
                <c:pt idx="0">
                  <c:v>2005</c:v>
                </c:pt>
                <c:pt idx="1">
                  <c:v>2006</c:v>
                </c:pt>
                <c:pt idx="2">
                  <c:v>2010</c:v>
                </c:pt>
                <c:pt idx="3">
                  <c:v>2030*</c:v>
                </c:pt>
                <c:pt idx="4">
                  <c:v>2050*</c:v>
                </c:pt>
              </c:strCache>
            </c:strRef>
          </c:cat>
          <c:val>
            <c:numRef>
              <c:f>Valideirung!$D$27:$D$31</c:f>
              <c:numCache>
                <c:formatCode>General</c:formatCode>
                <c:ptCount val="5"/>
                <c:pt idx="0">
                  <c:v>884</c:v>
                </c:pt>
                <c:pt idx="1">
                  <c:v>925.8</c:v>
                </c:pt>
                <c:pt idx="2">
                  <c:v>914.5</c:v>
                </c:pt>
                <c:pt idx="3">
                  <c:v>733.73075995117767</c:v>
                </c:pt>
                <c:pt idx="4">
                  <c:v>759.17264888589239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2-46CC-ADEA-E91765D9407A}"/>
            </c:ext>
          </c:extLst>
        </c:ser>
        <c:ser>
          <c:idx val="1"/>
          <c:order val="1"/>
          <c:tx>
            <c:strRef>
              <c:f>Valideirung!$E$26</c:f>
              <c:strCache>
                <c:ptCount val="1"/>
                <c:pt idx="0">
                  <c:v>passenger 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Valideirung!$C$27:$C$31</c:f>
              <c:strCache>
                <c:ptCount val="5"/>
                <c:pt idx="0">
                  <c:v>2005</c:v>
                </c:pt>
                <c:pt idx="1">
                  <c:v>2006</c:v>
                </c:pt>
                <c:pt idx="2">
                  <c:v>2010</c:v>
                </c:pt>
                <c:pt idx="3">
                  <c:v>2030*</c:v>
                </c:pt>
                <c:pt idx="4">
                  <c:v>2050*</c:v>
                </c:pt>
              </c:strCache>
            </c:strRef>
          </c:cat>
          <c:val>
            <c:numRef>
              <c:f>Valideirung!$E$27:$E$31</c:f>
              <c:numCache>
                <c:formatCode>General</c:formatCode>
                <c:ptCount val="5"/>
                <c:pt idx="0">
                  <c:v>2318</c:v>
                </c:pt>
                <c:pt idx="1">
                  <c:v>2320</c:v>
                </c:pt>
                <c:pt idx="2">
                  <c:v>2246.8000000000002</c:v>
                </c:pt>
                <c:pt idx="3">
                  <c:v>2130.4703173314042</c:v>
                </c:pt>
                <c:pt idx="4">
                  <c:v>2039.7651794395856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2-46CC-ADEA-E91765D9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6830255"/>
        <c:axId val="896830671"/>
      </c:barChart>
      <c:catAx>
        <c:axId val="8968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830671"/>
        <c:crosses val="autoZero"/>
        <c:auto val="1"/>
        <c:lblAlgn val="ctr"/>
        <c:lblOffset val="100"/>
        <c:noMultiLvlLbl val="0"/>
      </c:catAx>
      <c:valAx>
        <c:axId val="8968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83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702733</xdr:colOff>
      <xdr:row>7</xdr:row>
      <xdr:rowOff>148166</xdr:rowOff>
    </xdr:from>
    <xdr:to>
      <xdr:col>24</xdr:col>
      <xdr:colOff>524934</xdr:colOff>
      <xdr:row>24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575734</xdr:colOff>
      <xdr:row>44</xdr:row>
      <xdr:rowOff>12701</xdr:rowOff>
    </xdr:from>
    <xdr:to>
      <xdr:col>11</xdr:col>
      <xdr:colOff>736600</xdr:colOff>
      <xdr:row>61</xdr:row>
      <xdr:rowOff>67734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33866</xdr:colOff>
      <xdr:row>43</xdr:row>
      <xdr:rowOff>156632</xdr:rowOff>
    </xdr:from>
    <xdr:to>
      <xdr:col>18</xdr:col>
      <xdr:colOff>186266</xdr:colOff>
      <xdr:row>61</xdr:row>
      <xdr:rowOff>84665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16</xdr:row>
      <xdr:rowOff>110490</xdr:rowOff>
    </xdr:from>
    <xdr:to>
      <xdr:col>14</xdr:col>
      <xdr:colOff>236220</xdr:colOff>
      <xdr:row>31</xdr:row>
      <xdr:rowOff>110490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10</xdr:row>
      <xdr:rowOff>3810</xdr:rowOff>
    </xdr:from>
    <xdr:to>
      <xdr:col>15</xdr:col>
      <xdr:colOff>411480</xdr:colOff>
      <xdr:row>31</xdr:row>
      <xdr:rowOff>144780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8</xdr:row>
      <xdr:rowOff>15240</xdr:rowOff>
    </xdr:from>
    <xdr:to>
      <xdr:col>17</xdr:col>
      <xdr:colOff>656505</xdr:colOff>
      <xdr:row>20</xdr:row>
      <xdr:rowOff>20680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6760" y="1478280"/>
          <a:ext cx="5761905" cy="2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510540</xdr:colOff>
      <xdr:row>23</xdr:row>
      <xdr:rowOff>53340</xdr:rowOff>
    </xdr:from>
    <xdr:to>
      <xdr:col>16</xdr:col>
      <xdr:colOff>784231</xdr:colOff>
      <xdr:row>36</xdr:row>
      <xdr:rowOff>133043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5340" y="4259580"/>
          <a:ext cx="5028571" cy="2457143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2</xdr:row>
      <xdr:rowOff>60960</xdr:rowOff>
    </xdr:from>
    <xdr:to>
      <xdr:col>8</xdr:col>
      <xdr:colOff>524086</xdr:colOff>
      <xdr:row>19</xdr:row>
      <xdr:rowOff>173567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346710</xdr:colOff>
      <xdr:row>33</xdr:row>
      <xdr:rowOff>91440</xdr:rowOff>
    </xdr:from>
    <xdr:to>
      <xdr:col>8</xdr:col>
      <xdr:colOff>163830</xdr:colOff>
      <xdr:row>48</xdr:row>
      <xdr:rowOff>91440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dstraff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nenkm_road_train"/>
      <sheetName val="Tonnenkm_fligth"/>
      <sheetName val="Tonnenkm_transportperformance"/>
      <sheetName val="production_volume_his"/>
      <sheetName val="productionvolume_2050"/>
      <sheetName val="Results_2050"/>
      <sheetName val="ModalSplit_Railways"/>
      <sheetName val="ModalSplit_Roads"/>
      <sheetName val="ModalSplit_ship"/>
      <sheetName val="flight_tkm"/>
      <sheetName val="EnergyperModal"/>
      <sheetName val="literatur"/>
      <sheetName val="Validierung"/>
    </sheetNames>
    <sheetDataSet>
      <sheetData sheetId="0"/>
      <sheetData sheetId="1"/>
      <sheetData sheetId="2" refreshError="1"/>
      <sheetData sheetId="3" refreshError="1"/>
      <sheetData sheetId="4"/>
      <sheetData sheetId="5">
        <row r="4">
          <cell r="W4">
            <v>720</v>
          </cell>
        </row>
        <row r="5">
          <cell r="W5">
            <v>14.4</v>
          </cell>
        </row>
      </sheetData>
      <sheetData sheetId="6"/>
      <sheetData sheetId="7"/>
      <sheetData sheetId="8"/>
      <sheetData sheetId="9" refreshError="1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opLeftCell="B37" zoomScale="90" zoomScaleNormal="90" workbookViewId="0">
      <selection activeCell="R41" sqref="R41"/>
    </sheetView>
  </sheetViews>
  <sheetFormatPr baseColWidth="10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G1" t="s">
        <v>3</v>
      </c>
      <c r="I1" t="s">
        <v>0</v>
      </c>
      <c r="J1" t="s">
        <v>1</v>
      </c>
      <c r="K1" t="s">
        <v>2</v>
      </c>
      <c r="O1" t="s">
        <v>3</v>
      </c>
    </row>
    <row r="2" spans="1:21" x14ac:dyDescent="0.3">
      <c r="A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4</v>
      </c>
      <c r="J2" t="s">
        <v>87</v>
      </c>
      <c r="K2" t="s">
        <v>88</v>
      </c>
      <c r="L2" t="s">
        <v>89</v>
      </c>
      <c r="M2" t="s">
        <v>90</v>
      </c>
      <c r="N2" t="s">
        <v>8</v>
      </c>
      <c r="O2" t="s">
        <v>91</v>
      </c>
    </row>
    <row r="3" spans="1:21" x14ac:dyDescent="0.3">
      <c r="A3" t="s">
        <v>10</v>
      </c>
      <c r="I3" t="s">
        <v>10</v>
      </c>
    </row>
    <row r="4" spans="1:21" x14ac:dyDescent="0.3">
      <c r="A4" t="s">
        <v>11</v>
      </c>
      <c r="I4" t="s">
        <v>11</v>
      </c>
    </row>
    <row r="5" spans="1:21" x14ac:dyDescent="0.3">
      <c r="A5" t="s">
        <v>12</v>
      </c>
      <c r="I5" t="s">
        <v>12</v>
      </c>
      <c r="T5" t="s">
        <v>93</v>
      </c>
    </row>
    <row r="6" spans="1:21" x14ac:dyDescent="0.3">
      <c r="A6" t="s">
        <v>13</v>
      </c>
      <c r="I6" t="s">
        <v>13</v>
      </c>
      <c r="R6" t="s">
        <v>94</v>
      </c>
      <c r="S6">
        <f>D14+L14+M14</f>
        <v>2509.5449509750897</v>
      </c>
      <c r="T6">
        <f>[1]Results_2050!$W$4/S6*100</f>
        <v>28.690460384869464</v>
      </c>
    </row>
    <row r="7" spans="1:21" x14ac:dyDescent="0.3">
      <c r="A7" t="s">
        <v>14</v>
      </c>
      <c r="I7" t="s">
        <v>14</v>
      </c>
      <c r="R7" t="s">
        <v>95</v>
      </c>
      <c r="S7">
        <f>C14+K14</f>
        <v>104.46868551052032</v>
      </c>
      <c r="T7">
        <f>[1]Results_2050!$W$5/S7*100</f>
        <v>13.784034832667514</v>
      </c>
    </row>
    <row r="8" spans="1:21" x14ac:dyDescent="0.3">
      <c r="A8" t="s">
        <v>15</v>
      </c>
      <c r="I8" t="s">
        <v>15</v>
      </c>
      <c r="R8" t="s">
        <v>92</v>
      </c>
      <c r="S8">
        <v>2050</v>
      </c>
      <c r="T8" t="s">
        <v>3</v>
      </c>
      <c r="U8" t="s">
        <v>3</v>
      </c>
    </row>
    <row r="9" spans="1:21" x14ac:dyDescent="0.3">
      <c r="A9" t="s">
        <v>16</v>
      </c>
      <c r="I9" t="s">
        <v>16</v>
      </c>
      <c r="T9" t="s">
        <v>96</v>
      </c>
      <c r="U9" t="s">
        <v>97</v>
      </c>
    </row>
    <row r="10" spans="1:21" x14ac:dyDescent="0.3">
      <c r="A10" t="s">
        <v>17</v>
      </c>
      <c r="B10" t="s">
        <v>18</v>
      </c>
      <c r="C10">
        <v>0</v>
      </c>
      <c r="D10">
        <v>0</v>
      </c>
      <c r="E10">
        <v>0</v>
      </c>
      <c r="F10">
        <v>2.7034085617964967E-2</v>
      </c>
      <c r="G10">
        <v>2.7034085617964967E-2</v>
      </c>
      <c r="I10" t="s">
        <v>17</v>
      </c>
      <c r="J10" t="s">
        <v>18</v>
      </c>
      <c r="K10">
        <v>8.9354931100506416</v>
      </c>
      <c r="L10">
        <v>298.22953431202382</v>
      </c>
      <c r="M10">
        <v>10.677549958044207</v>
      </c>
      <c r="N10">
        <v>31.86308797762986</v>
      </c>
      <c r="O10">
        <v>349.7056653577485</v>
      </c>
      <c r="R10" t="s">
        <v>18</v>
      </c>
      <c r="T10">
        <f>(D10+L10+M10)*($T$6/100)</f>
        <v>88.626864638559198</v>
      </c>
      <c r="U10">
        <f>(C11+K11)*$T$7/100</f>
        <v>0.14148781457767837</v>
      </c>
    </row>
    <row r="11" spans="1:21" x14ac:dyDescent="0.3">
      <c r="A11" t="s">
        <v>19</v>
      </c>
      <c r="B11" t="s">
        <v>20</v>
      </c>
      <c r="C11">
        <v>1.0264615281032148</v>
      </c>
      <c r="D11">
        <v>13.948530748041614</v>
      </c>
      <c r="E11">
        <v>1.7373614810727991</v>
      </c>
      <c r="F11">
        <v>2.1990445695617284E-4</v>
      </c>
      <c r="G11">
        <v>16.712573661674583</v>
      </c>
      <c r="I11" t="s">
        <v>19</v>
      </c>
      <c r="J11" t="s">
        <v>20</v>
      </c>
      <c r="K11">
        <v>0</v>
      </c>
      <c r="L11">
        <v>0</v>
      </c>
      <c r="M11">
        <v>0</v>
      </c>
      <c r="N11">
        <v>20.672749852265152</v>
      </c>
      <c r="O11">
        <v>20.672749852265152</v>
      </c>
      <c r="R11" t="s">
        <v>20</v>
      </c>
      <c r="T11">
        <f t="shared" ref="T11:T45" si="0">(D11+L11+M11)*($T$6/100)</f>
        <v>4.0018976885382154</v>
      </c>
      <c r="U11">
        <f t="shared" ref="U11:U45" si="1">(C12+K12)*$T$7/100</f>
        <v>0.57437903579102711</v>
      </c>
    </row>
    <row r="12" spans="1:21" x14ac:dyDescent="0.3">
      <c r="A12" t="s">
        <v>21</v>
      </c>
      <c r="B12" t="s">
        <v>22</v>
      </c>
      <c r="C12">
        <v>4.1669876981867153</v>
      </c>
      <c r="D12">
        <v>51.010371145918533</v>
      </c>
      <c r="E12">
        <v>0</v>
      </c>
      <c r="F12">
        <v>3.5848502061467037E-4</v>
      </c>
      <c r="G12">
        <v>55.177717329125862</v>
      </c>
      <c r="I12" t="s">
        <v>21</v>
      </c>
      <c r="J12" t="s">
        <v>22</v>
      </c>
      <c r="K12">
        <v>0</v>
      </c>
      <c r="L12">
        <v>0</v>
      </c>
      <c r="M12">
        <v>0</v>
      </c>
      <c r="N12">
        <v>35.235190015880825</v>
      </c>
      <c r="O12">
        <v>35.235190015880825</v>
      </c>
      <c r="R12" t="s">
        <v>22</v>
      </c>
      <c r="T12">
        <f t="shared" si="0"/>
        <v>14.63511032579464</v>
      </c>
      <c r="U12">
        <f t="shared" si="1"/>
        <v>0.92877823120872316</v>
      </c>
    </row>
    <row r="13" spans="1:21" x14ac:dyDescent="0.3">
      <c r="A13" t="s">
        <v>23</v>
      </c>
      <c r="B13" t="s">
        <v>24</v>
      </c>
      <c r="C13">
        <v>0.78699970566770161</v>
      </c>
      <c r="D13">
        <v>27.451616851934403</v>
      </c>
      <c r="E13">
        <v>0.53355912248657744</v>
      </c>
      <c r="F13">
        <v>1.6803466289576435E-2</v>
      </c>
      <c r="G13">
        <v>28.788979146378257</v>
      </c>
      <c r="I13" t="s">
        <v>23</v>
      </c>
      <c r="J13" t="s">
        <v>24</v>
      </c>
      <c r="K13">
        <v>5.9510725821907311</v>
      </c>
      <c r="L13">
        <v>139.27804680112047</v>
      </c>
      <c r="M13">
        <v>3.9105276321743156</v>
      </c>
      <c r="N13">
        <v>16.17871340310916</v>
      </c>
      <c r="O13">
        <v>165.31836041859466</v>
      </c>
      <c r="R13" t="s">
        <v>24</v>
      </c>
      <c r="T13">
        <f t="shared" si="0"/>
        <v>48.957456481354157</v>
      </c>
      <c r="U13">
        <f t="shared" si="1"/>
        <v>14.4</v>
      </c>
    </row>
    <row r="14" spans="1:21" x14ac:dyDescent="0.3">
      <c r="A14" t="s">
        <v>25</v>
      </c>
      <c r="B14" t="s">
        <v>26</v>
      </c>
      <c r="C14">
        <v>40.687880622762314</v>
      </c>
      <c r="D14">
        <v>698.13279344645377</v>
      </c>
      <c r="E14">
        <v>20.275442195854627</v>
      </c>
      <c r="F14">
        <v>7.6532620821550185E-2</v>
      </c>
      <c r="G14">
        <v>759.17264888589239</v>
      </c>
      <c r="I14" t="s">
        <v>25</v>
      </c>
      <c r="J14" t="s">
        <v>26</v>
      </c>
      <c r="K14">
        <v>63.780804887757995</v>
      </c>
      <c r="L14">
        <v>1783.7738087439409</v>
      </c>
      <c r="M14">
        <v>27.638348784695136</v>
      </c>
      <c r="N14">
        <v>164.57221702319146</v>
      </c>
      <c r="O14">
        <v>2039.7651794395856</v>
      </c>
      <c r="R14" t="s">
        <v>26</v>
      </c>
      <c r="T14">
        <f t="shared" si="0"/>
        <v>720</v>
      </c>
      <c r="U14">
        <f t="shared" si="1"/>
        <v>0.16518677471814261</v>
      </c>
    </row>
    <row r="15" spans="1:21" x14ac:dyDescent="0.3">
      <c r="A15" t="s">
        <v>27</v>
      </c>
      <c r="B15" t="s">
        <v>28</v>
      </c>
      <c r="C15">
        <v>1.1669059421438031</v>
      </c>
      <c r="D15">
        <v>6.3413676451855139</v>
      </c>
      <c r="E15">
        <v>0.20206163500325591</v>
      </c>
      <c r="F15">
        <v>7.5651073161658031E-4</v>
      </c>
      <c r="G15">
        <v>7.7110917330641895</v>
      </c>
      <c r="I15" t="s">
        <v>27</v>
      </c>
      <c r="J15" t="s">
        <v>28</v>
      </c>
      <c r="K15">
        <v>3.1486086920558716E-2</v>
      </c>
      <c r="L15">
        <v>4.3100954540142595</v>
      </c>
      <c r="M15">
        <v>0.17473857595093692</v>
      </c>
      <c r="N15">
        <v>4.0709038369093156</v>
      </c>
      <c r="O15">
        <v>8.5872239537950712</v>
      </c>
      <c r="R15" t="s">
        <v>28</v>
      </c>
      <c r="T15">
        <f t="shared" si="0"/>
        <v>3.1060871027951888</v>
      </c>
      <c r="U15">
        <f t="shared" si="1"/>
        <v>4.9522870701514928E-3</v>
      </c>
    </row>
    <row r="16" spans="1:21" x14ac:dyDescent="0.3">
      <c r="A16" t="s">
        <v>29</v>
      </c>
      <c r="B16" t="s">
        <v>30</v>
      </c>
      <c r="C16">
        <v>3.5927702811768915E-2</v>
      </c>
      <c r="D16">
        <v>20.790164027076944</v>
      </c>
      <c r="E16">
        <v>0.35927702811768913</v>
      </c>
      <c r="F16">
        <v>1.9172946684116218E-2</v>
      </c>
      <c r="G16">
        <v>21.204541704690516</v>
      </c>
      <c r="I16" t="s">
        <v>29</v>
      </c>
      <c r="J16" t="s">
        <v>30</v>
      </c>
      <c r="K16">
        <v>0</v>
      </c>
      <c r="L16">
        <v>0</v>
      </c>
      <c r="M16">
        <v>0</v>
      </c>
      <c r="N16">
        <v>19.787407730171818</v>
      </c>
      <c r="O16">
        <v>19.787407730171818</v>
      </c>
      <c r="R16" t="s">
        <v>30</v>
      </c>
      <c r="T16">
        <f t="shared" si="0"/>
        <v>5.9647937741378927</v>
      </c>
      <c r="U16">
        <f t="shared" si="1"/>
        <v>3.8539283834631524E-2</v>
      </c>
    </row>
    <row r="17" spans="1:21" x14ac:dyDescent="0.3">
      <c r="A17" t="s">
        <v>31</v>
      </c>
      <c r="B17" t="s">
        <v>32</v>
      </c>
      <c r="C17">
        <v>0.13553252317135511</v>
      </c>
      <c r="D17">
        <v>29.485853374390366</v>
      </c>
      <c r="E17">
        <v>0.51631437398611479</v>
      </c>
      <c r="F17">
        <v>6.6068498884628763E-5</v>
      </c>
      <c r="G17">
        <v>30.137766340046724</v>
      </c>
      <c r="I17" t="s">
        <v>31</v>
      </c>
      <c r="J17" t="s">
        <v>32</v>
      </c>
      <c r="K17">
        <v>0.14406111035092267</v>
      </c>
      <c r="L17">
        <v>49.496364651095966</v>
      </c>
      <c r="M17">
        <v>2.4923655256952864</v>
      </c>
      <c r="N17">
        <v>27.54687224127272</v>
      </c>
      <c r="O17">
        <v>79.679663528414892</v>
      </c>
      <c r="R17" t="s">
        <v>32</v>
      </c>
      <c r="T17">
        <f t="shared" si="0"/>
        <v>23.375433117489138</v>
      </c>
      <c r="U17">
        <f t="shared" si="1"/>
        <v>2.7334587929387317</v>
      </c>
    </row>
    <row r="18" spans="1:21" x14ac:dyDescent="0.3">
      <c r="A18" t="s">
        <v>33</v>
      </c>
      <c r="B18" t="s">
        <v>34</v>
      </c>
      <c r="C18">
        <v>6.5680294591518065</v>
      </c>
      <c r="D18">
        <v>582.36527871145995</v>
      </c>
      <c r="E18">
        <v>10.50884713464289</v>
      </c>
      <c r="F18">
        <v>3.7067249553449037E-3</v>
      </c>
      <c r="G18">
        <v>599.44586203021004</v>
      </c>
      <c r="I18" t="s">
        <v>33</v>
      </c>
      <c r="J18" t="s">
        <v>34</v>
      </c>
      <c r="K18">
        <v>13.262584915534504</v>
      </c>
      <c r="L18">
        <v>563.31084351770244</v>
      </c>
      <c r="M18">
        <v>22.199871930983974</v>
      </c>
      <c r="N18">
        <v>117.72003743054698</v>
      </c>
      <c r="O18">
        <v>716.49333779476785</v>
      </c>
      <c r="R18" t="s">
        <v>34</v>
      </c>
      <c r="T18">
        <f t="shared" si="0"/>
        <v>335.06899944891728</v>
      </c>
      <c r="U18">
        <f t="shared" si="1"/>
        <v>10.553750785972513</v>
      </c>
    </row>
    <row r="19" spans="1:21" x14ac:dyDescent="0.3">
      <c r="A19" t="s">
        <v>35</v>
      </c>
      <c r="B19" t="s">
        <v>36</v>
      </c>
      <c r="C19">
        <v>8.0298218554431422</v>
      </c>
      <c r="D19">
        <v>332.33188635389598</v>
      </c>
      <c r="E19">
        <v>2.4873522245817141</v>
      </c>
      <c r="F19">
        <v>3.8392815615789742E-2</v>
      </c>
      <c r="G19">
        <v>342.88745324953663</v>
      </c>
      <c r="I19" t="s">
        <v>35</v>
      </c>
      <c r="J19" t="s">
        <v>36</v>
      </c>
      <c r="K19">
        <v>68.53521090956859</v>
      </c>
      <c r="L19">
        <v>1809.4814465963439</v>
      </c>
      <c r="M19">
        <v>26.654691445161856</v>
      </c>
      <c r="N19">
        <v>257.21024068089565</v>
      </c>
      <c r="O19">
        <v>2161.8815896319702</v>
      </c>
      <c r="R19" t="s">
        <v>36</v>
      </c>
      <c r="T19">
        <f t="shared" si="0"/>
        <v>622.14345949772428</v>
      </c>
      <c r="U19">
        <f t="shared" si="1"/>
        <v>0.18279872684053661</v>
      </c>
    </row>
    <row r="20" spans="1:21" x14ac:dyDescent="0.3">
      <c r="A20" t="s">
        <v>37</v>
      </c>
      <c r="B20" t="s">
        <v>38</v>
      </c>
      <c r="C20">
        <v>1.3261626879185784</v>
      </c>
      <c r="D20">
        <v>21.485503673448161</v>
      </c>
      <c r="E20">
        <v>0.43371358347022693</v>
      </c>
      <c r="F20">
        <v>3.928242052668883E-5</v>
      </c>
      <c r="G20">
        <v>23.245419227257493</v>
      </c>
      <c r="I20" t="s">
        <v>37</v>
      </c>
      <c r="J20" t="s">
        <v>38</v>
      </c>
      <c r="K20">
        <v>0</v>
      </c>
      <c r="L20">
        <v>0</v>
      </c>
      <c r="M20">
        <v>0</v>
      </c>
      <c r="N20">
        <v>19.887557681739978</v>
      </c>
      <c r="O20">
        <v>19.887557681739978</v>
      </c>
      <c r="R20" t="s">
        <v>38</v>
      </c>
      <c r="T20">
        <f t="shared" si="0"/>
        <v>6.1642899199203178</v>
      </c>
      <c r="U20">
        <f t="shared" si="1"/>
        <v>6.2351023416181963</v>
      </c>
    </row>
    <row r="21" spans="1:21" x14ac:dyDescent="0.3">
      <c r="A21" t="s">
        <v>39</v>
      </c>
      <c r="B21" t="s">
        <v>40</v>
      </c>
      <c r="C21">
        <v>9.7184380138153976</v>
      </c>
      <c r="D21">
        <v>300.50498408113157</v>
      </c>
      <c r="E21">
        <v>0</v>
      </c>
      <c r="F21">
        <v>2.6807966881940417E-3</v>
      </c>
      <c r="G21">
        <v>310.22610289163515</v>
      </c>
      <c r="I21" t="s">
        <v>39</v>
      </c>
      <c r="J21" t="s">
        <v>40</v>
      </c>
      <c r="K21">
        <v>35.515794323158218</v>
      </c>
      <c r="L21">
        <v>1353.951558562919</v>
      </c>
      <c r="M21">
        <v>59.754787687798562</v>
      </c>
      <c r="N21">
        <v>96.256370450151607</v>
      </c>
      <c r="O21">
        <v>1545.4785110240273</v>
      </c>
      <c r="R21" t="s">
        <v>40</v>
      </c>
      <c r="T21">
        <f t="shared" si="0"/>
        <v>491.81512264180304</v>
      </c>
      <c r="U21">
        <f t="shared" si="1"/>
        <v>0</v>
      </c>
    </row>
    <row r="22" spans="1:21" x14ac:dyDescent="0.3">
      <c r="A22" t="s">
        <v>41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I22" t="s">
        <v>41</v>
      </c>
      <c r="J22" t="s">
        <v>42</v>
      </c>
      <c r="K22">
        <v>0</v>
      </c>
      <c r="L22">
        <v>0</v>
      </c>
      <c r="M22">
        <v>0</v>
      </c>
      <c r="N22">
        <v>0</v>
      </c>
      <c r="O22">
        <v>0</v>
      </c>
      <c r="R22" t="s">
        <v>42</v>
      </c>
      <c r="T22">
        <f t="shared" si="0"/>
        <v>0</v>
      </c>
      <c r="U22">
        <f t="shared" si="1"/>
        <v>1.1160222736727283</v>
      </c>
    </row>
    <row r="23" spans="1:21" x14ac:dyDescent="0.3">
      <c r="A23" t="s">
        <v>43</v>
      </c>
      <c r="B23" t="s">
        <v>44</v>
      </c>
      <c r="C23">
        <v>8.0964847174341728</v>
      </c>
      <c r="D23">
        <v>12.062836509528132</v>
      </c>
      <c r="E23">
        <v>0.85451026041521605</v>
      </c>
      <c r="F23">
        <v>1.8949582609619213E-3</v>
      </c>
      <c r="G23">
        <v>21.015726445638485</v>
      </c>
      <c r="I23" t="s">
        <v>43</v>
      </c>
      <c r="J23" t="s">
        <v>44</v>
      </c>
      <c r="K23">
        <v>0</v>
      </c>
      <c r="L23">
        <v>0</v>
      </c>
      <c r="M23">
        <v>0</v>
      </c>
      <c r="N23">
        <v>4.3714669788475149</v>
      </c>
      <c r="O23">
        <v>4.3714669788475149</v>
      </c>
      <c r="R23" t="s">
        <v>44</v>
      </c>
      <c r="T23">
        <f t="shared" si="0"/>
        <v>3.4608833300577393</v>
      </c>
      <c r="U23">
        <f t="shared" si="1"/>
        <v>0.55032625235044996</v>
      </c>
    </row>
    <row r="24" spans="1:21" x14ac:dyDescent="0.3">
      <c r="A24" t="s">
        <v>45</v>
      </c>
      <c r="B24" t="s">
        <v>46</v>
      </c>
      <c r="C24">
        <v>3.9924902906237776</v>
      </c>
      <c r="D24">
        <v>8.8081744556029733</v>
      </c>
      <c r="E24">
        <v>0</v>
      </c>
      <c r="F24">
        <v>4.1013900717688269E-4</v>
      </c>
      <c r="G24">
        <v>12.801074885233927</v>
      </c>
      <c r="I24" t="s">
        <v>45</v>
      </c>
      <c r="J24" t="s">
        <v>46</v>
      </c>
      <c r="K24">
        <v>0</v>
      </c>
      <c r="L24">
        <v>0</v>
      </c>
      <c r="M24">
        <v>0</v>
      </c>
      <c r="N24">
        <v>3.5490670288806498</v>
      </c>
      <c r="O24">
        <v>3.5490670288806498</v>
      </c>
      <c r="R24" t="s">
        <v>46</v>
      </c>
      <c r="T24">
        <f t="shared" si="0"/>
        <v>2.5271058028149627</v>
      </c>
      <c r="U24">
        <f t="shared" si="1"/>
        <v>0</v>
      </c>
    </row>
    <row r="25" spans="1:21" x14ac:dyDescent="0.3">
      <c r="A25" t="s">
        <v>47</v>
      </c>
      <c r="B25" t="s">
        <v>48</v>
      </c>
      <c r="C25">
        <v>0</v>
      </c>
      <c r="D25">
        <v>0</v>
      </c>
      <c r="E25">
        <v>0</v>
      </c>
      <c r="F25">
        <v>0</v>
      </c>
      <c r="G25">
        <v>0</v>
      </c>
      <c r="I25" t="s">
        <v>47</v>
      </c>
      <c r="J25" t="s">
        <v>48</v>
      </c>
      <c r="K25">
        <v>0</v>
      </c>
      <c r="L25">
        <v>0</v>
      </c>
      <c r="M25">
        <v>0</v>
      </c>
      <c r="N25">
        <v>2.5904859571531511</v>
      </c>
      <c r="O25">
        <v>2.5904859571531511</v>
      </c>
      <c r="R25" t="s">
        <v>48</v>
      </c>
      <c r="T25">
        <f t="shared" si="0"/>
        <v>0</v>
      </c>
      <c r="U25">
        <f t="shared" si="1"/>
        <v>1.0345407512514209</v>
      </c>
    </row>
    <row r="26" spans="1:21" x14ac:dyDescent="0.3">
      <c r="A26" t="s">
        <v>49</v>
      </c>
      <c r="B26" t="s">
        <v>50</v>
      </c>
      <c r="C26">
        <v>2.4185298728326803</v>
      </c>
      <c r="D26">
        <v>28.801406362153131</v>
      </c>
      <c r="E26">
        <v>0.48967765326488832</v>
      </c>
      <c r="F26">
        <v>1.1202374969464214E-3</v>
      </c>
      <c r="G26">
        <v>31.710734125747642</v>
      </c>
      <c r="I26" t="s">
        <v>49</v>
      </c>
      <c r="J26" t="s">
        <v>50</v>
      </c>
      <c r="K26">
        <v>5.086825154271633</v>
      </c>
      <c r="L26">
        <v>100.49594332920591</v>
      </c>
      <c r="M26">
        <v>7.6501184967315972</v>
      </c>
      <c r="N26">
        <v>25.745437016242832</v>
      </c>
      <c r="O26">
        <v>138.97832399645199</v>
      </c>
      <c r="R26" t="s">
        <v>50</v>
      </c>
      <c r="T26">
        <f t="shared" si="0"/>
        <v>39.290859108585863</v>
      </c>
      <c r="U26" t="e">
        <f t="shared" si="1"/>
        <v>#DIV/0!</v>
      </c>
    </row>
    <row r="27" spans="1:21" x14ac:dyDescent="0.3">
      <c r="A27" t="s">
        <v>51</v>
      </c>
      <c r="B27" t="s">
        <v>51</v>
      </c>
      <c r="C27" t="e">
        <v>#DIV/0!</v>
      </c>
      <c r="D27" t="e">
        <v>#DIV/0!</v>
      </c>
      <c r="E27" t="e">
        <v>#DIV/0!</v>
      </c>
      <c r="F27" t="e">
        <v>#DIV/0!</v>
      </c>
      <c r="G27" t="e">
        <v>#DIV/0!</v>
      </c>
      <c r="I27" t="s">
        <v>51</v>
      </c>
      <c r="J27" t="s">
        <v>51</v>
      </c>
      <c r="K27">
        <v>0</v>
      </c>
      <c r="L27">
        <v>0</v>
      </c>
      <c r="M27">
        <v>0</v>
      </c>
      <c r="N27">
        <v>0</v>
      </c>
      <c r="O27">
        <v>0</v>
      </c>
      <c r="R27" t="s">
        <v>51</v>
      </c>
      <c r="T27" t="e">
        <f t="shared" si="0"/>
        <v>#DIV/0!</v>
      </c>
      <c r="U27">
        <f t="shared" si="1"/>
        <v>1.8340755970992424</v>
      </c>
    </row>
    <row r="28" spans="1:21" x14ac:dyDescent="0.3">
      <c r="A28" t="s">
        <v>52</v>
      </c>
      <c r="B28" t="s">
        <v>53</v>
      </c>
      <c r="C28">
        <v>2.2397348191698274</v>
      </c>
      <c r="D28">
        <v>82.310254604491163</v>
      </c>
      <c r="E28">
        <v>20.157613372528456</v>
      </c>
      <c r="F28">
        <v>0.11513685354013711</v>
      </c>
      <c r="G28">
        <v>104.82273964972958</v>
      </c>
      <c r="I28" t="s">
        <v>52</v>
      </c>
      <c r="J28" t="s">
        <v>53</v>
      </c>
      <c r="K28">
        <v>11.066061483321876</v>
      </c>
      <c r="L28">
        <v>326.89886889009216</v>
      </c>
      <c r="M28">
        <v>2.5811985517317768</v>
      </c>
      <c r="N28">
        <v>25.503526676097671</v>
      </c>
      <c r="O28">
        <v>366.04965560124356</v>
      </c>
      <c r="R28" t="s">
        <v>53</v>
      </c>
      <c r="T28">
        <f t="shared" si="0"/>
        <v>118.14453921542443</v>
      </c>
      <c r="U28">
        <f t="shared" si="1"/>
        <v>1.3187027199023431</v>
      </c>
    </row>
    <row r="29" spans="1:21" x14ac:dyDescent="0.3">
      <c r="A29" t="s">
        <v>54</v>
      </c>
      <c r="B29" t="s">
        <v>55</v>
      </c>
      <c r="C29">
        <v>8.4561089174676489</v>
      </c>
      <c r="D29">
        <v>83.057780922682227</v>
      </c>
      <c r="E29">
        <v>0.75165412599712444</v>
      </c>
      <c r="F29">
        <v>1.334057460041083E-3</v>
      </c>
      <c r="G29">
        <v>92.266878023607035</v>
      </c>
      <c r="I29" t="s">
        <v>54</v>
      </c>
      <c r="J29" t="s">
        <v>55</v>
      </c>
      <c r="K29">
        <v>1.1107757858202405</v>
      </c>
      <c r="L29">
        <v>22.347690409454358</v>
      </c>
      <c r="M29">
        <v>0.66087346524774038</v>
      </c>
      <c r="N29">
        <v>41.356309892448202</v>
      </c>
      <c r="O29">
        <v>65.475649552970538</v>
      </c>
      <c r="R29" t="s">
        <v>55</v>
      </c>
      <c r="T29">
        <f t="shared" si="0"/>
        <v>30.430922635772607</v>
      </c>
      <c r="U29">
        <f t="shared" si="1"/>
        <v>3.714626646682134</v>
      </c>
    </row>
    <row r="30" spans="1:21" x14ac:dyDescent="0.3">
      <c r="A30" t="s">
        <v>56</v>
      </c>
      <c r="B30" t="s">
        <v>57</v>
      </c>
      <c r="C30">
        <v>18.827476154250146</v>
      </c>
      <c r="D30">
        <v>239.65222756541783</v>
      </c>
      <c r="E30">
        <v>9.3669035593284308E-2</v>
      </c>
      <c r="F30">
        <v>2.3036891300981031E-4</v>
      </c>
      <c r="G30">
        <v>258.57360312417427</v>
      </c>
      <c r="I30" t="s">
        <v>56</v>
      </c>
      <c r="J30" t="s">
        <v>57</v>
      </c>
      <c r="K30">
        <v>8.121285161113363</v>
      </c>
      <c r="L30">
        <v>421.87939231678359</v>
      </c>
      <c r="M30">
        <v>12.38674085428584</v>
      </c>
      <c r="N30">
        <v>44.709483376656678</v>
      </c>
      <c r="O30">
        <v>487.09690170883948</v>
      </c>
      <c r="R30" t="s">
        <v>57</v>
      </c>
      <c r="T30">
        <f t="shared" si="0"/>
        <v>193.35028031346357</v>
      </c>
      <c r="U30">
        <f t="shared" si="1"/>
        <v>0.54723911567775851</v>
      </c>
    </row>
    <row r="31" spans="1:21" x14ac:dyDescent="0.3">
      <c r="A31" t="s">
        <v>58</v>
      </c>
      <c r="B31" t="s">
        <v>58</v>
      </c>
      <c r="C31">
        <v>1.693318793496134</v>
      </c>
      <c r="D31">
        <v>47.746820064496625</v>
      </c>
      <c r="E31">
        <v>0.95398241887106139</v>
      </c>
      <c r="F31">
        <v>5.5168199495988753E-4</v>
      </c>
      <c r="G31">
        <v>50.394672958858784</v>
      </c>
      <c r="I31" t="s">
        <v>58</v>
      </c>
      <c r="J31" t="s">
        <v>58</v>
      </c>
      <c r="K31">
        <v>2.276775031142408</v>
      </c>
      <c r="L31">
        <v>146.15785077967851</v>
      </c>
      <c r="M31">
        <v>2.5076674925804703</v>
      </c>
      <c r="N31">
        <v>18.361951535929112</v>
      </c>
      <c r="O31">
        <v>169.30424483933052</v>
      </c>
      <c r="R31" t="s">
        <v>58</v>
      </c>
      <c r="T31">
        <f t="shared" si="0"/>
        <v>56.351604121502653</v>
      </c>
      <c r="U31">
        <f t="shared" si="1"/>
        <v>0.35793283559434053</v>
      </c>
    </row>
    <row r="32" spans="1:21" x14ac:dyDescent="0.3">
      <c r="A32" t="s">
        <v>59</v>
      </c>
      <c r="B32" t="s">
        <v>60</v>
      </c>
      <c r="C32">
        <v>2.5967203358051343</v>
      </c>
      <c r="D32">
        <v>18.449593158661621</v>
      </c>
      <c r="E32">
        <v>3.2466491857125326</v>
      </c>
      <c r="F32">
        <v>7.306173942421501E-5</v>
      </c>
      <c r="G32">
        <v>24.293035741918711</v>
      </c>
      <c r="I32" t="s">
        <v>59</v>
      </c>
      <c r="J32" t="s">
        <v>60</v>
      </c>
      <c r="K32">
        <v>0</v>
      </c>
      <c r="L32">
        <v>0</v>
      </c>
      <c r="M32">
        <v>0</v>
      </c>
      <c r="N32">
        <v>36.810281601265096</v>
      </c>
      <c r="O32">
        <v>36.810281601265096</v>
      </c>
      <c r="R32" t="s">
        <v>60</v>
      </c>
      <c r="T32">
        <f t="shared" si="0"/>
        <v>5.2932732163553995</v>
      </c>
      <c r="U32">
        <f t="shared" si="1"/>
        <v>0.33122024613406803</v>
      </c>
    </row>
    <row r="33" spans="1:21" x14ac:dyDescent="0.3">
      <c r="A33" t="s">
        <v>61</v>
      </c>
      <c r="B33" t="s">
        <v>62</v>
      </c>
      <c r="C33">
        <v>1.9298326186974744</v>
      </c>
      <c r="D33">
        <v>16.506538111578589</v>
      </c>
      <c r="E33">
        <v>0.43735583426571656</v>
      </c>
      <c r="F33">
        <v>1.6271957123066601E-5</v>
      </c>
      <c r="G33">
        <v>18.873742836498902</v>
      </c>
      <c r="I33" t="s">
        <v>61</v>
      </c>
      <c r="J33" t="s">
        <v>62</v>
      </c>
      <c r="K33">
        <v>0.47309402908704534</v>
      </c>
      <c r="L33">
        <v>52.562154005112646</v>
      </c>
      <c r="M33">
        <v>1.562184631516262</v>
      </c>
      <c r="N33">
        <v>6.9293473461423556</v>
      </c>
      <c r="O33">
        <v>61.526780011858307</v>
      </c>
      <c r="R33" t="s">
        <v>62</v>
      </c>
      <c r="T33">
        <f t="shared" si="0"/>
        <v>20.264323712930452</v>
      </c>
      <c r="U33">
        <f t="shared" si="1"/>
        <v>0.53758529062811755</v>
      </c>
    </row>
    <row r="34" spans="1:21" x14ac:dyDescent="0.3">
      <c r="A34" t="s">
        <v>63</v>
      </c>
      <c r="B34" t="s">
        <v>64</v>
      </c>
      <c r="C34">
        <v>2.3387896591189952</v>
      </c>
      <c r="D34">
        <v>21.560866632532576</v>
      </c>
      <c r="E34">
        <v>0.28696805633361899</v>
      </c>
      <c r="F34">
        <v>1.2291545451012238E-5</v>
      </c>
      <c r="G34">
        <v>24.186636639530644</v>
      </c>
      <c r="I34" t="s">
        <v>63</v>
      </c>
      <c r="J34" t="s">
        <v>64</v>
      </c>
      <c r="K34">
        <v>1.5612678868331211</v>
      </c>
      <c r="L34">
        <v>50.423513190174525</v>
      </c>
      <c r="M34">
        <v>2.2718820325080924</v>
      </c>
      <c r="N34">
        <v>9.0350265545983834</v>
      </c>
      <c r="O34">
        <v>63.291689664114124</v>
      </c>
      <c r="R34" t="s">
        <v>64</v>
      </c>
      <c r="T34">
        <f t="shared" si="0"/>
        <v>21.304463390855449</v>
      </c>
      <c r="U34">
        <f t="shared" si="1"/>
        <v>0.43014967561702988</v>
      </c>
    </row>
    <row r="35" spans="1:21" x14ac:dyDescent="0.3">
      <c r="A35" t="s">
        <v>65</v>
      </c>
      <c r="B35" t="s">
        <v>66</v>
      </c>
      <c r="C35">
        <v>0</v>
      </c>
      <c r="D35">
        <v>0</v>
      </c>
      <c r="E35">
        <v>0</v>
      </c>
      <c r="F35">
        <v>2.9801187270663167E-4</v>
      </c>
      <c r="G35">
        <v>2.9801187270663167E-4</v>
      </c>
      <c r="I35" t="s">
        <v>65</v>
      </c>
      <c r="J35" t="s">
        <v>66</v>
      </c>
      <c r="K35">
        <v>3.1206368878116542</v>
      </c>
      <c r="L35">
        <v>147.33620674688913</v>
      </c>
      <c r="M35">
        <v>3.948055010002034</v>
      </c>
      <c r="N35">
        <v>10.162425638769772</v>
      </c>
      <c r="O35">
        <v>164.5673242834726</v>
      </c>
      <c r="R35" t="s">
        <v>66</v>
      </c>
      <c r="T35">
        <f t="shared" si="0"/>
        <v>43.404151187903089</v>
      </c>
      <c r="U35">
        <f t="shared" si="1"/>
        <v>2.549534207251908</v>
      </c>
    </row>
    <row r="36" spans="1:21" x14ac:dyDescent="0.3">
      <c r="A36" t="s">
        <v>67</v>
      </c>
      <c r="B36" t="s">
        <v>68</v>
      </c>
      <c r="C36">
        <v>7.3240827977143734</v>
      </c>
      <c r="D36">
        <v>75.72143908548</v>
      </c>
      <c r="E36">
        <v>0</v>
      </c>
      <c r="F36">
        <v>3.5579731259677104E-4</v>
      </c>
      <c r="G36">
        <v>83.045877680506962</v>
      </c>
      <c r="I36" t="s">
        <v>67</v>
      </c>
      <c r="J36" t="s">
        <v>68</v>
      </c>
      <c r="K36">
        <v>11.172201042265717</v>
      </c>
      <c r="L36">
        <v>305.04179687870447</v>
      </c>
      <c r="M36">
        <v>5.6281012769308507</v>
      </c>
      <c r="N36">
        <v>38.905661830214854</v>
      </c>
      <c r="O36">
        <v>360.74776102811592</v>
      </c>
      <c r="R36" t="s">
        <v>68</v>
      </c>
      <c r="T36">
        <f t="shared" si="0"/>
        <v>110.85745354172957</v>
      </c>
      <c r="U36">
        <f t="shared" si="1"/>
        <v>7.1578058696092866</v>
      </c>
    </row>
    <row r="37" spans="1:21" x14ac:dyDescent="0.3">
      <c r="A37" t="s">
        <v>69</v>
      </c>
      <c r="B37" t="s">
        <v>70</v>
      </c>
      <c r="C37">
        <v>1.6378282724923066</v>
      </c>
      <c r="D37">
        <v>73.586114228643694</v>
      </c>
      <c r="E37">
        <v>2.3231606702018535E-2</v>
      </c>
      <c r="F37">
        <v>6.1900444976232795E-2</v>
      </c>
      <c r="G37">
        <v>75.309074552814238</v>
      </c>
      <c r="I37" t="s">
        <v>69</v>
      </c>
      <c r="J37" t="s">
        <v>70</v>
      </c>
      <c r="K37">
        <v>50.290405778727759</v>
      </c>
      <c r="L37">
        <v>1554.5481016068866</v>
      </c>
      <c r="M37">
        <v>24.338232321669274</v>
      </c>
      <c r="N37">
        <v>122.06868265580664</v>
      </c>
      <c r="O37">
        <v>1751.2454223630903</v>
      </c>
      <c r="R37" t="s">
        <v>70</v>
      </c>
      <c r="T37">
        <f t="shared" si="0"/>
        <v>474.10195310942396</v>
      </c>
      <c r="U37">
        <f t="shared" si="1"/>
        <v>0</v>
      </c>
    </row>
    <row r="38" spans="1:21" x14ac:dyDescent="0.3">
      <c r="A38" t="s">
        <v>71</v>
      </c>
      <c r="B38" t="s">
        <v>72</v>
      </c>
      <c r="C38">
        <v>0</v>
      </c>
      <c r="D38">
        <v>0</v>
      </c>
      <c r="E38">
        <v>0</v>
      </c>
      <c r="F38">
        <v>0</v>
      </c>
      <c r="G38">
        <v>0</v>
      </c>
      <c r="I38" t="s">
        <v>71</v>
      </c>
      <c r="J38" t="s">
        <v>72</v>
      </c>
      <c r="K38">
        <v>0</v>
      </c>
      <c r="L38">
        <v>0</v>
      </c>
      <c r="M38">
        <v>0</v>
      </c>
      <c r="N38">
        <v>0</v>
      </c>
      <c r="O38">
        <v>0</v>
      </c>
      <c r="R38" t="s">
        <v>72</v>
      </c>
      <c r="T38">
        <f t="shared" si="0"/>
        <v>0</v>
      </c>
      <c r="U38">
        <f t="shared" si="1"/>
        <v>0.59873856514992052</v>
      </c>
    </row>
    <row r="39" spans="1:21" x14ac:dyDescent="0.3">
      <c r="A39" t="s">
        <v>73</v>
      </c>
      <c r="B39" t="s">
        <v>74</v>
      </c>
      <c r="C39">
        <v>0.96934631825306139</v>
      </c>
      <c r="D39">
        <v>24.661004182653151</v>
      </c>
      <c r="E39">
        <v>0.50030777716287045</v>
      </c>
      <c r="F39">
        <v>5.9295685662919082E-4</v>
      </c>
      <c r="G39">
        <v>26.131251234925713</v>
      </c>
      <c r="I39" t="s">
        <v>73</v>
      </c>
      <c r="J39" t="s">
        <v>74</v>
      </c>
      <c r="K39">
        <v>3.3743641585293851</v>
      </c>
      <c r="L39">
        <v>189.81081792972913</v>
      </c>
      <c r="M39">
        <v>2.7508814192714359</v>
      </c>
      <c r="N39">
        <v>18.358038012412965</v>
      </c>
      <c r="O39">
        <v>214.2941015199429</v>
      </c>
      <c r="R39" t="s">
        <v>74</v>
      </c>
      <c r="T39">
        <f t="shared" si="0"/>
        <v>62.322193703691553</v>
      </c>
      <c r="U39">
        <f t="shared" si="1"/>
        <v>2.528219987485028</v>
      </c>
    </row>
    <row r="40" spans="1:21" x14ac:dyDescent="0.3">
      <c r="A40" t="s">
        <v>75</v>
      </c>
      <c r="B40" t="s">
        <v>76</v>
      </c>
      <c r="C40">
        <v>0</v>
      </c>
      <c r="D40">
        <v>0</v>
      </c>
      <c r="E40">
        <v>0</v>
      </c>
      <c r="F40">
        <v>4.0931727488615057E-3</v>
      </c>
      <c r="G40">
        <v>4.0931727488615057E-3</v>
      </c>
      <c r="I40" t="s">
        <v>75</v>
      </c>
      <c r="J40" t="s">
        <v>76</v>
      </c>
      <c r="K40">
        <v>18.341654081526734</v>
      </c>
      <c r="L40">
        <v>244.21115434375497</v>
      </c>
      <c r="M40">
        <v>3.7210883280453562</v>
      </c>
      <c r="N40">
        <v>26.474877125981255</v>
      </c>
      <c r="O40">
        <v>292.74877387930832</v>
      </c>
      <c r="R40" t="s">
        <v>76</v>
      </c>
      <c r="T40">
        <f t="shared" si="0"/>
        <v>71.132901865071304</v>
      </c>
      <c r="U40">
        <f t="shared" si="1"/>
        <v>0</v>
      </c>
    </row>
    <row r="41" spans="1:21" x14ac:dyDescent="0.3">
      <c r="A41" t="s">
        <v>77</v>
      </c>
      <c r="B41" t="s">
        <v>77</v>
      </c>
      <c r="C41">
        <v>0</v>
      </c>
      <c r="D41">
        <v>0</v>
      </c>
      <c r="E41">
        <v>0</v>
      </c>
      <c r="F41">
        <v>0</v>
      </c>
      <c r="G41">
        <v>0</v>
      </c>
      <c r="I41" t="s">
        <v>77</v>
      </c>
      <c r="J41" t="s">
        <v>77</v>
      </c>
      <c r="K41">
        <v>0</v>
      </c>
      <c r="L41">
        <v>0</v>
      </c>
      <c r="M41">
        <v>0</v>
      </c>
      <c r="N41">
        <v>1.9074400311923978</v>
      </c>
      <c r="O41">
        <v>1.9074400311923978</v>
      </c>
      <c r="R41" t="s">
        <v>77</v>
      </c>
      <c r="T41">
        <f t="shared" si="0"/>
        <v>0</v>
      </c>
      <c r="U41">
        <f t="shared" si="1"/>
        <v>0</v>
      </c>
    </row>
    <row r="42" spans="1:21" x14ac:dyDescent="0.3">
      <c r="A42" t="s">
        <v>78</v>
      </c>
      <c r="B42" t="s">
        <v>79</v>
      </c>
      <c r="C42">
        <v>0</v>
      </c>
      <c r="D42">
        <v>0</v>
      </c>
      <c r="E42">
        <v>0</v>
      </c>
      <c r="F42">
        <v>0</v>
      </c>
      <c r="G42">
        <v>0</v>
      </c>
      <c r="I42" t="s">
        <v>78</v>
      </c>
      <c r="J42" t="s">
        <v>79</v>
      </c>
      <c r="K42">
        <v>0</v>
      </c>
      <c r="L42">
        <v>0</v>
      </c>
      <c r="M42">
        <v>0</v>
      </c>
      <c r="N42">
        <v>6.308360885672311</v>
      </c>
      <c r="O42">
        <v>6.308360885672311</v>
      </c>
      <c r="R42" t="s">
        <v>79</v>
      </c>
      <c r="T42">
        <f t="shared" si="0"/>
        <v>0</v>
      </c>
      <c r="U42">
        <f t="shared" si="1"/>
        <v>0</v>
      </c>
    </row>
    <row r="43" spans="1:21" x14ac:dyDescent="0.3">
      <c r="A43" t="s">
        <v>80</v>
      </c>
      <c r="B43" t="s">
        <v>81</v>
      </c>
      <c r="C43">
        <v>0</v>
      </c>
      <c r="D43">
        <v>0</v>
      </c>
      <c r="E43">
        <v>0</v>
      </c>
      <c r="F43">
        <v>0</v>
      </c>
      <c r="G43">
        <v>0</v>
      </c>
      <c r="I43" t="s">
        <v>80</v>
      </c>
      <c r="J43" t="s">
        <v>81</v>
      </c>
      <c r="K43">
        <v>0</v>
      </c>
      <c r="L43">
        <v>0</v>
      </c>
      <c r="M43">
        <v>0</v>
      </c>
      <c r="N43">
        <v>23.464155368926928</v>
      </c>
      <c r="O43">
        <v>23.464155368926928</v>
      </c>
      <c r="R43" t="s">
        <v>81</v>
      </c>
      <c r="T43">
        <f t="shared" si="0"/>
        <v>0</v>
      </c>
      <c r="U43">
        <f t="shared" si="1"/>
        <v>0</v>
      </c>
    </row>
    <row r="44" spans="1:21" x14ac:dyDescent="0.3">
      <c r="A44" t="s">
        <v>82</v>
      </c>
      <c r="B44" t="s">
        <v>83</v>
      </c>
      <c r="C44">
        <v>0</v>
      </c>
      <c r="D44">
        <v>0</v>
      </c>
      <c r="E44">
        <v>0</v>
      </c>
      <c r="F44">
        <v>0</v>
      </c>
      <c r="G44">
        <v>0</v>
      </c>
      <c r="I44" t="s">
        <v>82</v>
      </c>
      <c r="J44" t="s">
        <v>83</v>
      </c>
      <c r="K44">
        <v>0</v>
      </c>
      <c r="L44">
        <v>0</v>
      </c>
      <c r="M44">
        <v>0</v>
      </c>
      <c r="N44">
        <v>8.4239980626708668</v>
      </c>
      <c r="O44">
        <v>8.4239980626708668</v>
      </c>
      <c r="R44" t="s">
        <v>83</v>
      </c>
      <c r="T44">
        <f t="shared" si="0"/>
        <v>0</v>
      </c>
      <c r="U44">
        <f t="shared" si="1"/>
        <v>0</v>
      </c>
    </row>
    <row r="45" spans="1:21" x14ac:dyDescent="0.3">
      <c r="A45" t="s">
        <v>84</v>
      </c>
      <c r="B45" t="s">
        <v>85</v>
      </c>
      <c r="C45">
        <v>0</v>
      </c>
      <c r="D45">
        <v>0</v>
      </c>
      <c r="E45">
        <v>0</v>
      </c>
      <c r="F45">
        <v>0</v>
      </c>
      <c r="G45">
        <v>0</v>
      </c>
      <c r="I45" t="s">
        <v>84</v>
      </c>
      <c r="J45" t="s">
        <v>85</v>
      </c>
      <c r="K45">
        <v>0</v>
      </c>
      <c r="L45">
        <v>0</v>
      </c>
      <c r="M45">
        <v>0</v>
      </c>
      <c r="N45">
        <v>9.6504865134332825</v>
      </c>
      <c r="O45">
        <v>9.6504865134332825</v>
      </c>
      <c r="R45" t="s">
        <v>85</v>
      </c>
      <c r="T45">
        <f t="shared" si="0"/>
        <v>0</v>
      </c>
      <c r="U45">
        <f t="shared" si="1"/>
        <v>0</v>
      </c>
    </row>
    <row r="48" spans="1:21" x14ac:dyDescent="0.3">
      <c r="C48" t="s">
        <v>86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opLeftCell="B91" zoomScale="90" zoomScaleNormal="90" workbookViewId="0">
      <selection activeCell="F142" sqref="F142"/>
    </sheetView>
  </sheetViews>
  <sheetFormatPr baseColWidth="10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G1" t="s">
        <v>3</v>
      </c>
      <c r="I1" t="s">
        <v>0</v>
      </c>
      <c r="J1" t="s">
        <v>1</v>
      </c>
      <c r="K1" t="s">
        <v>2</v>
      </c>
      <c r="O1" t="s">
        <v>3</v>
      </c>
    </row>
    <row r="2" spans="1:21" x14ac:dyDescent="0.3">
      <c r="A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4</v>
      </c>
      <c r="J2" t="s">
        <v>87</v>
      </c>
      <c r="K2" t="s">
        <v>88</v>
      </c>
      <c r="L2" t="s">
        <v>89</v>
      </c>
      <c r="M2" t="s">
        <v>90</v>
      </c>
      <c r="N2" t="s">
        <v>8</v>
      </c>
      <c r="O2" t="s">
        <v>91</v>
      </c>
    </row>
    <row r="3" spans="1:21" x14ac:dyDescent="0.3">
      <c r="A3" t="s">
        <v>10</v>
      </c>
      <c r="I3" t="s">
        <v>10</v>
      </c>
    </row>
    <row r="4" spans="1:21" x14ac:dyDescent="0.3">
      <c r="A4" t="s">
        <v>11</v>
      </c>
      <c r="I4" t="s">
        <v>11</v>
      </c>
    </row>
    <row r="5" spans="1:21" x14ac:dyDescent="0.3">
      <c r="A5" t="s">
        <v>12</v>
      </c>
      <c r="I5" t="s">
        <v>12</v>
      </c>
      <c r="T5" t="s">
        <v>93</v>
      </c>
    </row>
    <row r="6" spans="1:21" x14ac:dyDescent="0.3">
      <c r="A6" t="s">
        <v>13</v>
      </c>
      <c r="I6" t="s">
        <v>13</v>
      </c>
      <c r="R6" t="s">
        <v>94</v>
      </c>
      <c r="S6">
        <f>D14+L14+M14</f>
        <v>2509.5449509750897</v>
      </c>
      <c r="T6">
        <f>[1]Results_2050!$W$4/S6*100</f>
        <v>28.690460384869464</v>
      </c>
    </row>
    <row r="7" spans="1:21" x14ac:dyDescent="0.3">
      <c r="A7" t="s">
        <v>14</v>
      </c>
      <c r="I7" t="s">
        <v>14</v>
      </c>
      <c r="R7" t="s">
        <v>95</v>
      </c>
      <c r="S7">
        <f>C14+K14</f>
        <v>104.46868551052032</v>
      </c>
      <c r="T7">
        <f>[1]Results_2050!$W$5/S7*100</f>
        <v>13.784034832667514</v>
      </c>
    </row>
    <row r="8" spans="1:21" x14ac:dyDescent="0.3">
      <c r="A8" t="s">
        <v>15</v>
      </c>
      <c r="I8" t="s">
        <v>15</v>
      </c>
      <c r="R8" t="s">
        <v>92</v>
      </c>
      <c r="S8">
        <v>2050</v>
      </c>
      <c r="T8" t="s">
        <v>3</v>
      </c>
      <c r="U8" t="s">
        <v>3</v>
      </c>
    </row>
    <row r="9" spans="1:21" x14ac:dyDescent="0.3">
      <c r="A9" t="s">
        <v>16</v>
      </c>
      <c r="C9" t="s">
        <v>5</v>
      </c>
      <c r="D9" t="s">
        <v>6</v>
      </c>
      <c r="E9" t="s">
        <v>7</v>
      </c>
      <c r="F9" t="s">
        <v>8</v>
      </c>
      <c r="I9" t="s">
        <v>16</v>
      </c>
      <c r="T9" t="s">
        <v>96</v>
      </c>
      <c r="U9" t="s">
        <v>97</v>
      </c>
    </row>
    <row r="10" spans="1:21" x14ac:dyDescent="0.3">
      <c r="A10" t="s">
        <v>17</v>
      </c>
      <c r="B10" t="s">
        <v>18</v>
      </c>
      <c r="C10">
        <v>0</v>
      </c>
      <c r="D10">
        <v>0</v>
      </c>
      <c r="E10">
        <v>0</v>
      </c>
      <c r="F10">
        <v>2.7034085617964967E-2</v>
      </c>
      <c r="G10">
        <v>2.7034085617964967E-2</v>
      </c>
      <c r="I10" t="s">
        <v>17</v>
      </c>
      <c r="J10" t="s">
        <v>18</v>
      </c>
      <c r="K10">
        <v>8.9354931100506416</v>
      </c>
      <c r="L10">
        <v>298.22953431202382</v>
      </c>
      <c r="M10">
        <v>10.677549958044207</v>
      </c>
      <c r="N10">
        <v>31.86308797762986</v>
      </c>
      <c r="O10">
        <v>349.7056653577485</v>
      </c>
      <c r="R10" t="s">
        <v>18</v>
      </c>
      <c r="T10">
        <f>(D10+L10+M10)*($T$6/100)</f>
        <v>88.626864638559198</v>
      </c>
      <c r="U10">
        <f>(C10+K10)*$T$7/100</f>
        <v>1.2316714827599862</v>
      </c>
    </row>
    <row r="11" spans="1:21" x14ac:dyDescent="0.3">
      <c r="A11" t="s">
        <v>19</v>
      </c>
      <c r="B11" t="s">
        <v>20</v>
      </c>
      <c r="C11">
        <v>1.0264615281032148</v>
      </c>
      <c r="D11">
        <v>13.948530748041614</v>
      </c>
      <c r="E11">
        <v>1.7373614810727991</v>
      </c>
      <c r="F11">
        <v>2.1990445695617284E-4</v>
      </c>
      <c r="G11">
        <v>16.712573661674583</v>
      </c>
      <c r="I11" t="s">
        <v>19</v>
      </c>
      <c r="J11" t="s">
        <v>20</v>
      </c>
      <c r="K11">
        <v>0</v>
      </c>
      <c r="L11">
        <v>0</v>
      </c>
      <c r="M11">
        <v>0</v>
      </c>
      <c r="N11">
        <v>20.672749852265152</v>
      </c>
      <c r="O11">
        <v>20.672749852265152</v>
      </c>
      <c r="R11" t="s">
        <v>20</v>
      </c>
      <c r="T11">
        <f t="shared" ref="T11:T40" si="0">(D11+L11+M11)*($T$6/100)</f>
        <v>4.0018976885382154</v>
      </c>
      <c r="U11">
        <f t="shared" ref="U11:U40" si="1">(C11+K11)*$T$7/100</f>
        <v>0.14148781457767837</v>
      </c>
    </row>
    <row r="12" spans="1:21" x14ac:dyDescent="0.3">
      <c r="A12" t="s">
        <v>21</v>
      </c>
      <c r="B12" t="s">
        <v>22</v>
      </c>
      <c r="C12">
        <v>4.1669876981867153</v>
      </c>
      <c r="D12">
        <v>51.010371145918533</v>
      </c>
      <c r="E12">
        <v>0</v>
      </c>
      <c r="F12">
        <v>3.5848502061467037E-4</v>
      </c>
      <c r="G12">
        <v>55.177717329125862</v>
      </c>
      <c r="I12" t="s">
        <v>21</v>
      </c>
      <c r="J12" t="s">
        <v>22</v>
      </c>
      <c r="K12">
        <v>0</v>
      </c>
      <c r="L12">
        <v>0</v>
      </c>
      <c r="M12">
        <v>0</v>
      </c>
      <c r="N12">
        <v>35.235190015880825</v>
      </c>
      <c r="O12">
        <v>35.235190015880825</v>
      </c>
      <c r="R12" t="s">
        <v>22</v>
      </c>
      <c r="T12">
        <f t="shared" si="0"/>
        <v>14.63511032579464</v>
      </c>
      <c r="U12">
        <f t="shared" si="1"/>
        <v>0.57437903579102711</v>
      </c>
    </row>
    <row r="13" spans="1:21" x14ac:dyDescent="0.3">
      <c r="A13" t="s">
        <v>23</v>
      </c>
      <c r="B13" t="s">
        <v>24</v>
      </c>
      <c r="C13">
        <v>0.78699970566770161</v>
      </c>
      <c r="D13">
        <v>27.451616851934403</v>
      </c>
      <c r="E13">
        <v>0.53355912248657744</v>
      </c>
      <c r="F13">
        <v>1.6803466289576435E-2</v>
      </c>
      <c r="G13">
        <v>28.788979146378257</v>
      </c>
      <c r="I13" t="s">
        <v>23</v>
      </c>
      <c r="J13" t="s">
        <v>24</v>
      </c>
      <c r="K13">
        <v>5.9510725821907311</v>
      </c>
      <c r="L13">
        <v>139.27804680112047</v>
      </c>
      <c r="M13">
        <v>3.9105276321743156</v>
      </c>
      <c r="N13">
        <v>16.17871340310916</v>
      </c>
      <c r="O13">
        <v>165.31836041859466</v>
      </c>
      <c r="R13" t="s">
        <v>24</v>
      </c>
      <c r="T13">
        <f t="shared" si="0"/>
        <v>48.957456481354157</v>
      </c>
      <c r="U13">
        <f t="shared" si="1"/>
        <v>0.92877823120872316</v>
      </c>
    </row>
    <row r="14" spans="1:21" x14ac:dyDescent="0.3">
      <c r="A14" t="s">
        <v>25</v>
      </c>
      <c r="B14" t="s">
        <v>26</v>
      </c>
      <c r="C14">
        <v>40.687880622762314</v>
      </c>
      <c r="D14">
        <v>698.13279344645377</v>
      </c>
      <c r="E14">
        <v>20.275442195854627</v>
      </c>
      <c r="F14">
        <v>7.6532620821550185E-2</v>
      </c>
      <c r="G14">
        <v>759.17264888589239</v>
      </c>
      <c r="I14" t="s">
        <v>25</v>
      </c>
      <c r="J14" t="s">
        <v>26</v>
      </c>
      <c r="K14">
        <v>63.780804887757995</v>
      </c>
      <c r="L14">
        <v>1783.7738087439409</v>
      </c>
      <c r="M14">
        <v>27.638348784695136</v>
      </c>
      <c r="N14">
        <v>164.57221702319146</v>
      </c>
      <c r="O14">
        <v>2039.7651794395856</v>
      </c>
      <c r="R14" t="s">
        <v>26</v>
      </c>
      <c r="T14">
        <f t="shared" si="0"/>
        <v>720</v>
      </c>
      <c r="U14">
        <f t="shared" si="1"/>
        <v>14.4</v>
      </c>
    </row>
    <row r="15" spans="1:21" x14ac:dyDescent="0.3">
      <c r="A15" t="s">
        <v>27</v>
      </c>
      <c r="B15" t="s">
        <v>28</v>
      </c>
      <c r="C15">
        <v>1.1669059421438031</v>
      </c>
      <c r="D15">
        <v>6.3413676451855139</v>
      </c>
      <c r="E15">
        <v>0.20206163500325591</v>
      </c>
      <c r="F15">
        <v>7.5651073161658031E-4</v>
      </c>
      <c r="G15">
        <v>7.7110917330641895</v>
      </c>
      <c r="I15" t="s">
        <v>27</v>
      </c>
      <c r="J15" t="s">
        <v>28</v>
      </c>
      <c r="K15">
        <v>3.1486086920558716E-2</v>
      </c>
      <c r="L15">
        <v>4.3100954540142595</v>
      </c>
      <c r="M15">
        <v>0.17473857595093692</v>
      </c>
      <c r="N15">
        <v>4.0709038369093156</v>
      </c>
      <c r="O15">
        <v>8.5872239537950712</v>
      </c>
      <c r="R15" t="s">
        <v>28</v>
      </c>
      <c r="T15">
        <f t="shared" si="0"/>
        <v>3.1060871027951888</v>
      </c>
      <c r="U15">
        <f t="shared" si="1"/>
        <v>0.16518677471814261</v>
      </c>
    </row>
    <row r="16" spans="1:21" x14ac:dyDescent="0.3">
      <c r="A16" t="s">
        <v>29</v>
      </c>
      <c r="B16" t="s">
        <v>30</v>
      </c>
      <c r="C16">
        <v>3.5927702811768915E-2</v>
      </c>
      <c r="D16">
        <v>20.790164027076944</v>
      </c>
      <c r="E16">
        <v>0.35927702811768913</v>
      </c>
      <c r="F16">
        <v>1.9172946684116218E-2</v>
      </c>
      <c r="G16">
        <v>21.204541704690516</v>
      </c>
      <c r="I16" t="s">
        <v>29</v>
      </c>
      <c r="J16" t="s">
        <v>30</v>
      </c>
      <c r="K16">
        <v>0</v>
      </c>
      <c r="L16">
        <v>0</v>
      </c>
      <c r="M16">
        <v>0</v>
      </c>
      <c r="N16">
        <v>19.787407730171818</v>
      </c>
      <c r="O16">
        <v>19.787407730171818</v>
      </c>
      <c r="R16" t="s">
        <v>30</v>
      </c>
      <c r="T16">
        <f t="shared" si="0"/>
        <v>5.9647937741378927</v>
      </c>
      <c r="U16">
        <f t="shared" si="1"/>
        <v>4.9522870701514928E-3</v>
      </c>
    </row>
    <row r="17" spans="1:21" x14ac:dyDescent="0.3">
      <c r="A17" t="s">
        <v>31</v>
      </c>
      <c r="B17" t="s">
        <v>32</v>
      </c>
      <c r="C17">
        <v>0.13553252317135511</v>
      </c>
      <c r="D17">
        <v>29.485853374390366</v>
      </c>
      <c r="E17">
        <v>0.51631437398611479</v>
      </c>
      <c r="F17">
        <v>6.6068498884628763E-5</v>
      </c>
      <c r="G17">
        <v>30.137766340046724</v>
      </c>
      <c r="I17" t="s">
        <v>31</v>
      </c>
      <c r="J17" t="s">
        <v>32</v>
      </c>
      <c r="K17">
        <v>0.14406111035092267</v>
      </c>
      <c r="L17">
        <v>49.496364651095966</v>
      </c>
      <c r="M17">
        <v>2.4923655256952864</v>
      </c>
      <c r="N17">
        <v>27.54687224127272</v>
      </c>
      <c r="O17">
        <v>79.679663528414892</v>
      </c>
      <c r="R17" t="s">
        <v>32</v>
      </c>
      <c r="T17">
        <f t="shared" si="0"/>
        <v>23.375433117489138</v>
      </c>
      <c r="U17">
        <f t="shared" si="1"/>
        <v>3.8539283834631524E-2</v>
      </c>
    </row>
    <row r="18" spans="1:21" x14ac:dyDescent="0.3">
      <c r="A18" t="s">
        <v>33</v>
      </c>
      <c r="B18" t="s">
        <v>34</v>
      </c>
      <c r="C18">
        <v>6.5680294591518065</v>
      </c>
      <c r="D18">
        <v>582.36527871145995</v>
      </c>
      <c r="E18">
        <v>10.50884713464289</v>
      </c>
      <c r="F18">
        <v>3.7067249553449037E-3</v>
      </c>
      <c r="G18">
        <v>599.44586203021004</v>
      </c>
      <c r="I18" t="s">
        <v>33</v>
      </c>
      <c r="J18" t="s">
        <v>34</v>
      </c>
      <c r="K18">
        <v>13.262584915534504</v>
      </c>
      <c r="L18">
        <v>563.31084351770244</v>
      </c>
      <c r="M18">
        <v>22.199871930983974</v>
      </c>
      <c r="N18">
        <v>117.72003743054698</v>
      </c>
      <c r="O18">
        <v>716.49333779476785</v>
      </c>
      <c r="R18" t="s">
        <v>34</v>
      </c>
      <c r="T18">
        <f t="shared" si="0"/>
        <v>335.06899944891728</v>
      </c>
      <c r="U18">
        <f t="shared" si="1"/>
        <v>2.7334587929387317</v>
      </c>
    </row>
    <row r="19" spans="1:21" x14ac:dyDescent="0.3">
      <c r="A19" t="s">
        <v>35</v>
      </c>
      <c r="B19" t="s">
        <v>36</v>
      </c>
      <c r="C19">
        <v>8.0298218554431422</v>
      </c>
      <c r="D19">
        <v>332.33188635389598</v>
      </c>
      <c r="E19">
        <v>2.4873522245817141</v>
      </c>
      <c r="F19">
        <v>3.8392815615789742E-2</v>
      </c>
      <c r="G19">
        <v>342.88745324953663</v>
      </c>
      <c r="I19" t="s">
        <v>35</v>
      </c>
      <c r="J19" t="s">
        <v>36</v>
      </c>
      <c r="K19">
        <v>68.53521090956859</v>
      </c>
      <c r="L19">
        <v>1809.4814465963439</v>
      </c>
      <c r="M19">
        <v>26.654691445161856</v>
      </c>
      <c r="N19">
        <v>257.21024068089565</v>
      </c>
      <c r="O19">
        <v>2161.8815896319702</v>
      </c>
      <c r="R19" t="s">
        <v>36</v>
      </c>
      <c r="T19">
        <f t="shared" si="0"/>
        <v>622.14345949772428</v>
      </c>
      <c r="U19">
        <f t="shared" si="1"/>
        <v>10.553750785972513</v>
      </c>
    </row>
    <row r="20" spans="1:21" x14ac:dyDescent="0.3">
      <c r="A20" t="s">
        <v>37</v>
      </c>
      <c r="B20" t="s">
        <v>38</v>
      </c>
      <c r="C20">
        <v>1.3261626879185784</v>
      </c>
      <c r="D20">
        <v>21.485503673448161</v>
      </c>
      <c r="E20">
        <v>0.43371358347022693</v>
      </c>
      <c r="F20">
        <v>3.928242052668883E-5</v>
      </c>
      <c r="G20">
        <v>23.245419227257493</v>
      </c>
      <c r="I20" t="s">
        <v>37</v>
      </c>
      <c r="J20" t="s">
        <v>38</v>
      </c>
      <c r="K20">
        <v>0</v>
      </c>
      <c r="L20">
        <v>0</v>
      </c>
      <c r="M20">
        <v>0</v>
      </c>
      <c r="N20">
        <v>19.887557681739978</v>
      </c>
      <c r="O20">
        <v>19.887557681739978</v>
      </c>
      <c r="R20" t="s">
        <v>38</v>
      </c>
      <c r="T20">
        <f t="shared" si="0"/>
        <v>6.1642899199203178</v>
      </c>
      <c r="U20">
        <f t="shared" si="1"/>
        <v>0.18279872684053661</v>
      </c>
    </row>
    <row r="21" spans="1:21" x14ac:dyDescent="0.3">
      <c r="A21" t="s">
        <v>39</v>
      </c>
      <c r="B21" t="s">
        <v>40</v>
      </c>
      <c r="C21">
        <v>9.7184380138153976</v>
      </c>
      <c r="D21">
        <v>300.50498408113157</v>
      </c>
      <c r="E21">
        <v>0</v>
      </c>
      <c r="F21">
        <v>2.6807966881940417E-3</v>
      </c>
      <c r="G21">
        <v>310.22610289163515</v>
      </c>
      <c r="I21" t="s">
        <v>39</v>
      </c>
      <c r="J21" t="s">
        <v>40</v>
      </c>
      <c r="K21">
        <v>35.515794323158218</v>
      </c>
      <c r="L21">
        <v>1353.951558562919</v>
      </c>
      <c r="M21">
        <v>59.754787687798562</v>
      </c>
      <c r="N21">
        <v>96.256370450151607</v>
      </c>
      <c r="O21">
        <v>1545.4785110240273</v>
      </c>
      <c r="R21" t="s">
        <v>40</v>
      </c>
      <c r="T21">
        <f t="shared" si="0"/>
        <v>491.81512264180304</v>
      </c>
      <c r="U21">
        <f t="shared" si="1"/>
        <v>6.2351023416181963</v>
      </c>
    </row>
    <row r="22" spans="1:21" x14ac:dyDescent="0.3">
      <c r="A22" t="s">
        <v>41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I22" t="s">
        <v>41</v>
      </c>
      <c r="J22" t="s">
        <v>42</v>
      </c>
      <c r="K22">
        <v>0</v>
      </c>
      <c r="L22">
        <v>0</v>
      </c>
      <c r="M22">
        <v>0</v>
      </c>
      <c r="N22">
        <v>0</v>
      </c>
      <c r="O22">
        <v>0</v>
      </c>
      <c r="R22" t="s">
        <v>42</v>
      </c>
      <c r="T22">
        <f t="shared" si="0"/>
        <v>0</v>
      </c>
      <c r="U22">
        <f t="shared" si="1"/>
        <v>0</v>
      </c>
    </row>
    <row r="23" spans="1:21" x14ac:dyDescent="0.3">
      <c r="A23" t="s">
        <v>43</v>
      </c>
      <c r="B23" t="s">
        <v>44</v>
      </c>
      <c r="C23">
        <v>8.0964847174341728</v>
      </c>
      <c r="D23">
        <v>12.062836509528132</v>
      </c>
      <c r="E23">
        <v>0.85451026041521605</v>
      </c>
      <c r="F23">
        <v>1.8949582609619213E-3</v>
      </c>
      <c r="G23">
        <v>21.015726445638485</v>
      </c>
      <c r="I23" t="s">
        <v>43</v>
      </c>
      <c r="J23" t="s">
        <v>44</v>
      </c>
      <c r="K23">
        <v>0</v>
      </c>
      <c r="L23">
        <v>0</v>
      </c>
      <c r="M23">
        <v>0</v>
      </c>
      <c r="N23">
        <v>4.3714669788475149</v>
      </c>
      <c r="O23">
        <v>4.3714669788475149</v>
      </c>
      <c r="R23" t="s">
        <v>44</v>
      </c>
      <c r="T23">
        <f t="shared" si="0"/>
        <v>3.4608833300577393</v>
      </c>
      <c r="U23">
        <f t="shared" si="1"/>
        <v>1.1160222736727283</v>
      </c>
    </row>
    <row r="24" spans="1:21" x14ac:dyDescent="0.3">
      <c r="A24" t="s">
        <v>45</v>
      </c>
      <c r="B24" t="s">
        <v>46</v>
      </c>
      <c r="C24">
        <v>3.9924902906237776</v>
      </c>
      <c r="D24">
        <v>8.8081744556029733</v>
      </c>
      <c r="E24">
        <v>0</v>
      </c>
      <c r="F24">
        <v>4.1013900717688269E-4</v>
      </c>
      <c r="G24">
        <v>12.801074885233927</v>
      </c>
      <c r="I24" t="s">
        <v>45</v>
      </c>
      <c r="J24" t="s">
        <v>46</v>
      </c>
      <c r="K24">
        <v>0</v>
      </c>
      <c r="L24">
        <v>0</v>
      </c>
      <c r="M24">
        <v>0</v>
      </c>
      <c r="N24">
        <v>3.5490670288806498</v>
      </c>
      <c r="O24">
        <v>3.5490670288806498</v>
      </c>
      <c r="R24" t="s">
        <v>46</v>
      </c>
      <c r="T24">
        <f t="shared" si="0"/>
        <v>2.5271058028149627</v>
      </c>
      <c r="U24">
        <f t="shared" si="1"/>
        <v>0.55032625235044996</v>
      </c>
    </row>
    <row r="25" spans="1:21" x14ac:dyDescent="0.3">
      <c r="A25" t="s">
        <v>47</v>
      </c>
      <c r="B25" t="s">
        <v>48</v>
      </c>
      <c r="C25">
        <v>0</v>
      </c>
      <c r="D25">
        <v>0</v>
      </c>
      <c r="E25">
        <v>0</v>
      </c>
      <c r="F25">
        <v>0</v>
      </c>
      <c r="G25">
        <v>0</v>
      </c>
      <c r="I25" t="s">
        <v>47</v>
      </c>
      <c r="J25" t="s">
        <v>48</v>
      </c>
      <c r="K25">
        <v>0</v>
      </c>
      <c r="L25">
        <v>0</v>
      </c>
      <c r="M25">
        <v>0</v>
      </c>
      <c r="N25">
        <v>2.5904859571531511</v>
      </c>
      <c r="O25">
        <v>2.5904859571531511</v>
      </c>
      <c r="R25" t="s">
        <v>48</v>
      </c>
      <c r="T25">
        <f t="shared" si="0"/>
        <v>0</v>
      </c>
      <c r="U25">
        <f t="shared" si="1"/>
        <v>0</v>
      </c>
    </row>
    <row r="26" spans="1:21" x14ac:dyDescent="0.3">
      <c r="A26" t="s">
        <v>49</v>
      </c>
      <c r="B26" t="s">
        <v>50</v>
      </c>
      <c r="C26">
        <v>2.4185298728326803</v>
      </c>
      <c r="D26">
        <v>28.801406362153131</v>
      </c>
      <c r="E26">
        <v>0.48967765326488832</v>
      </c>
      <c r="F26">
        <v>1.1202374969464214E-3</v>
      </c>
      <c r="G26">
        <v>31.710734125747642</v>
      </c>
      <c r="I26" t="s">
        <v>49</v>
      </c>
      <c r="J26" t="s">
        <v>50</v>
      </c>
      <c r="K26">
        <v>5.086825154271633</v>
      </c>
      <c r="L26">
        <v>100.49594332920591</v>
      </c>
      <c r="M26">
        <v>7.6501184967315972</v>
      </c>
      <c r="N26">
        <v>25.745437016242832</v>
      </c>
      <c r="O26">
        <v>138.97832399645199</v>
      </c>
      <c r="R26" t="s">
        <v>50</v>
      </c>
      <c r="T26">
        <f t="shared" si="0"/>
        <v>39.290859108585863</v>
      </c>
      <c r="U26">
        <f t="shared" si="1"/>
        <v>1.0345407512514209</v>
      </c>
    </row>
    <row r="27" spans="1:21" x14ac:dyDescent="0.3">
      <c r="A27" t="s">
        <v>51</v>
      </c>
      <c r="B27" t="s">
        <v>51</v>
      </c>
      <c r="C27" t="e">
        <v>#DIV/0!</v>
      </c>
      <c r="D27" t="e">
        <v>#DIV/0!</v>
      </c>
      <c r="E27" t="e">
        <v>#DIV/0!</v>
      </c>
      <c r="F27" t="e">
        <v>#DIV/0!</v>
      </c>
      <c r="G27" t="e">
        <v>#DIV/0!</v>
      </c>
      <c r="I27" t="s">
        <v>51</v>
      </c>
      <c r="J27" t="s">
        <v>51</v>
      </c>
      <c r="K27">
        <v>0</v>
      </c>
      <c r="L27">
        <v>0</v>
      </c>
      <c r="M27">
        <v>0</v>
      </c>
      <c r="N27">
        <v>0</v>
      </c>
      <c r="O27">
        <v>0</v>
      </c>
      <c r="R27" t="s">
        <v>51</v>
      </c>
      <c r="T27" t="e">
        <f t="shared" si="0"/>
        <v>#DIV/0!</v>
      </c>
      <c r="U27" t="e">
        <f t="shared" si="1"/>
        <v>#DIV/0!</v>
      </c>
    </row>
    <row r="28" spans="1:21" x14ac:dyDescent="0.3">
      <c r="A28" t="s">
        <v>52</v>
      </c>
      <c r="B28" t="s">
        <v>53</v>
      </c>
      <c r="C28">
        <v>2.2397348191698274</v>
      </c>
      <c r="D28">
        <v>82.310254604491163</v>
      </c>
      <c r="E28">
        <v>20.157613372528456</v>
      </c>
      <c r="F28">
        <v>0.11513685354013711</v>
      </c>
      <c r="G28">
        <v>104.82273964972958</v>
      </c>
      <c r="I28" t="s">
        <v>52</v>
      </c>
      <c r="J28" t="s">
        <v>53</v>
      </c>
      <c r="K28">
        <v>11.066061483321876</v>
      </c>
      <c r="L28">
        <v>326.89886889009216</v>
      </c>
      <c r="M28">
        <v>2.5811985517317768</v>
      </c>
      <c r="N28">
        <v>25.503526676097671</v>
      </c>
      <c r="O28">
        <v>366.04965560124356</v>
      </c>
      <c r="R28" t="s">
        <v>53</v>
      </c>
      <c r="T28">
        <f t="shared" si="0"/>
        <v>118.14453921542443</v>
      </c>
      <c r="U28">
        <f t="shared" si="1"/>
        <v>1.8340755970992424</v>
      </c>
    </row>
    <row r="29" spans="1:21" x14ac:dyDescent="0.3">
      <c r="A29" t="s">
        <v>54</v>
      </c>
      <c r="B29" t="s">
        <v>55</v>
      </c>
      <c r="C29">
        <v>8.4561089174676489</v>
      </c>
      <c r="D29">
        <v>83.057780922682227</v>
      </c>
      <c r="E29">
        <v>0.75165412599712444</v>
      </c>
      <c r="F29">
        <v>1.334057460041083E-3</v>
      </c>
      <c r="G29">
        <v>92.266878023607035</v>
      </c>
      <c r="I29" t="s">
        <v>54</v>
      </c>
      <c r="J29" t="s">
        <v>55</v>
      </c>
      <c r="K29">
        <v>1.1107757858202405</v>
      </c>
      <c r="L29">
        <v>22.347690409454358</v>
      </c>
      <c r="M29">
        <v>0.66087346524774038</v>
      </c>
      <c r="N29">
        <v>41.356309892448202</v>
      </c>
      <c r="O29">
        <v>65.475649552970538</v>
      </c>
      <c r="R29" t="s">
        <v>55</v>
      </c>
      <c r="T29">
        <f t="shared" si="0"/>
        <v>30.430922635772607</v>
      </c>
      <c r="U29">
        <f t="shared" si="1"/>
        <v>1.3187027199023431</v>
      </c>
    </row>
    <row r="30" spans="1:21" x14ac:dyDescent="0.3">
      <c r="A30" t="s">
        <v>56</v>
      </c>
      <c r="B30" t="s">
        <v>57</v>
      </c>
      <c r="C30">
        <v>18.827476154250146</v>
      </c>
      <c r="D30">
        <v>239.65222756541783</v>
      </c>
      <c r="E30">
        <v>9.3669035593284308E-2</v>
      </c>
      <c r="F30">
        <v>2.3036891300981031E-4</v>
      </c>
      <c r="G30">
        <v>258.57360312417427</v>
      </c>
      <c r="I30" t="s">
        <v>56</v>
      </c>
      <c r="J30" t="s">
        <v>57</v>
      </c>
      <c r="K30">
        <v>8.121285161113363</v>
      </c>
      <c r="L30">
        <v>421.87939231678359</v>
      </c>
      <c r="M30">
        <v>12.38674085428584</v>
      </c>
      <c r="N30">
        <v>44.709483376656678</v>
      </c>
      <c r="O30">
        <v>487.09690170883948</v>
      </c>
      <c r="R30" t="s">
        <v>57</v>
      </c>
      <c r="T30">
        <f t="shared" si="0"/>
        <v>193.35028031346357</v>
      </c>
      <c r="U30">
        <f t="shared" si="1"/>
        <v>3.714626646682134</v>
      </c>
    </row>
    <row r="31" spans="1:21" x14ac:dyDescent="0.3">
      <c r="A31" t="s">
        <v>58</v>
      </c>
      <c r="B31" t="s">
        <v>58</v>
      </c>
      <c r="C31">
        <v>1.693318793496134</v>
      </c>
      <c r="D31">
        <v>47.746820064496625</v>
      </c>
      <c r="E31">
        <v>0.95398241887106139</v>
      </c>
      <c r="F31">
        <v>5.5168199495988753E-4</v>
      </c>
      <c r="G31">
        <v>50.394672958858784</v>
      </c>
      <c r="I31" t="s">
        <v>58</v>
      </c>
      <c r="J31" t="s">
        <v>58</v>
      </c>
      <c r="K31">
        <v>2.276775031142408</v>
      </c>
      <c r="L31">
        <v>146.15785077967851</v>
      </c>
      <c r="M31">
        <v>2.5076674925804703</v>
      </c>
      <c r="N31">
        <v>18.361951535929112</v>
      </c>
      <c r="O31">
        <v>169.30424483933052</v>
      </c>
      <c r="R31" t="s">
        <v>58</v>
      </c>
      <c r="T31">
        <f t="shared" si="0"/>
        <v>56.351604121502653</v>
      </c>
      <c r="U31">
        <f t="shared" si="1"/>
        <v>0.54723911567775851</v>
      </c>
    </row>
    <row r="32" spans="1:21" x14ac:dyDescent="0.3">
      <c r="A32" t="s">
        <v>59</v>
      </c>
      <c r="B32" t="s">
        <v>60</v>
      </c>
      <c r="C32">
        <v>2.5967203358051343</v>
      </c>
      <c r="D32">
        <v>18.449593158661621</v>
      </c>
      <c r="E32">
        <v>3.2466491857125326</v>
      </c>
      <c r="F32">
        <v>7.306173942421501E-5</v>
      </c>
      <c r="G32">
        <v>24.293035741918711</v>
      </c>
      <c r="I32" t="s">
        <v>59</v>
      </c>
      <c r="J32" t="s">
        <v>60</v>
      </c>
      <c r="K32">
        <v>0</v>
      </c>
      <c r="L32">
        <v>0</v>
      </c>
      <c r="M32">
        <v>0</v>
      </c>
      <c r="N32">
        <v>36.810281601265096</v>
      </c>
      <c r="O32">
        <v>36.810281601265096</v>
      </c>
      <c r="R32" t="s">
        <v>60</v>
      </c>
      <c r="T32">
        <f t="shared" si="0"/>
        <v>5.2932732163553995</v>
      </c>
      <c r="U32">
        <f t="shared" si="1"/>
        <v>0.35793283559434053</v>
      </c>
    </row>
    <row r="33" spans="1:21" x14ac:dyDescent="0.3">
      <c r="A33" t="s">
        <v>61</v>
      </c>
      <c r="B33" t="s">
        <v>62</v>
      </c>
      <c r="C33">
        <v>1.9298326186974744</v>
      </c>
      <c r="D33">
        <v>16.506538111578589</v>
      </c>
      <c r="E33">
        <v>0.43735583426571656</v>
      </c>
      <c r="F33">
        <v>1.6271957123066601E-5</v>
      </c>
      <c r="G33">
        <v>18.873742836498902</v>
      </c>
      <c r="I33" t="s">
        <v>61</v>
      </c>
      <c r="J33" t="s">
        <v>62</v>
      </c>
      <c r="K33">
        <v>0.47309402908704534</v>
      </c>
      <c r="L33">
        <v>52.562154005112646</v>
      </c>
      <c r="M33">
        <v>1.562184631516262</v>
      </c>
      <c r="N33">
        <v>6.9293473461423556</v>
      </c>
      <c r="O33">
        <v>61.526780011858307</v>
      </c>
      <c r="R33" t="s">
        <v>62</v>
      </c>
      <c r="T33">
        <f t="shared" si="0"/>
        <v>20.264323712930452</v>
      </c>
      <c r="U33">
        <f t="shared" si="1"/>
        <v>0.33122024613406803</v>
      </c>
    </row>
    <row r="34" spans="1:21" x14ac:dyDescent="0.3">
      <c r="A34" t="s">
        <v>63</v>
      </c>
      <c r="B34" t="s">
        <v>64</v>
      </c>
      <c r="C34">
        <v>2.3387896591189952</v>
      </c>
      <c r="D34">
        <v>21.560866632532576</v>
      </c>
      <c r="E34">
        <v>0.28696805633361899</v>
      </c>
      <c r="F34">
        <v>1.2291545451012238E-5</v>
      </c>
      <c r="G34">
        <v>24.186636639530644</v>
      </c>
      <c r="I34" t="s">
        <v>63</v>
      </c>
      <c r="J34" t="s">
        <v>64</v>
      </c>
      <c r="K34">
        <v>1.5612678868331211</v>
      </c>
      <c r="L34">
        <v>50.423513190174525</v>
      </c>
      <c r="M34">
        <v>2.2718820325080924</v>
      </c>
      <c r="N34">
        <v>9.0350265545983834</v>
      </c>
      <c r="O34">
        <v>63.291689664114124</v>
      </c>
      <c r="R34" t="s">
        <v>64</v>
      </c>
      <c r="T34">
        <f t="shared" si="0"/>
        <v>21.304463390855449</v>
      </c>
      <c r="U34">
        <f t="shared" si="1"/>
        <v>0.53758529062811755</v>
      </c>
    </row>
    <row r="35" spans="1:21" x14ac:dyDescent="0.3">
      <c r="A35" t="s">
        <v>65</v>
      </c>
      <c r="B35" t="s">
        <v>66</v>
      </c>
      <c r="C35">
        <v>0</v>
      </c>
      <c r="D35">
        <v>0</v>
      </c>
      <c r="E35">
        <v>0</v>
      </c>
      <c r="F35">
        <v>2.9801187270663167E-4</v>
      </c>
      <c r="G35">
        <v>2.9801187270663167E-4</v>
      </c>
      <c r="I35" t="s">
        <v>65</v>
      </c>
      <c r="J35" t="s">
        <v>66</v>
      </c>
      <c r="K35">
        <v>3.1206368878116542</v>
      </c>
      <c r="L35">
        <v>147.33620674688913</v>
      </c>
      <c r="M35">
        <v>3.948055010002034</v>
      </c>
      <c r="N35">
        <v>10.162425638769772</v>
      </c>
      <c r="O35">
        <v>164.5673242834726</v>
      </c>
      <c r="R35" t="s">
        <v>66</v>
      </c>
      <c r="T35">
        <f t="shared" si="0"/>
        <v>43.404151187903089</v>
      </c>
      <c r="U35">
        <f t="shared" si="1"/>
        <v>0.43014967561702988</v>
      </c>
    </row>
    <row r="36" spans="1:21" x14ac:dyDescent="0.3">
      <c r="A36" t="s">
        <v>67</v>
      </c>
      <c r="B36" t="s">
        <v>68</v>
      </c>
      <c r="C36">
        <v>7.3240827977143734</v>
      </c>
      <c r="D36">
        <v>75.72143908548</v>
      </c>
      <c r="E36">
        <v>0</v>
      </c>
      <c r="F36">
        <v>3.5579731259677104E-4</v>
      </c>
      <c r="G36">
        <v>83.045877680506962</v>
      </c>
      <c r="I36" t="s">
        <v>67</v>
      </c>
      <c r="J36" t="s">
        <v>68</v>
      </c>
      <c r="K36">
        <v>11.172201042265717</v>
      </c>
      <c r="L36">
        <v>305.04179687870447</v>
      </c>
      <c r="M36">
        <v>5.6281012769308507</v>
      </c>
      <c r="N36">
        <v>38.905661830214854</v>
      </c>
      <c r="O36">
        <v>360.74776102811592</v>
      </c>
      <c r="R36" t="s">
        <v>68</v>
      </c>
      <c r="T36">
        <f t="shared" si="0"/>
        <v>110.85745354172957</v>
      </c>
      <c r="U36">
        <f t="shared" si="1"/>
        <v>2.549534207251908</v>
      </c>
    </row>
    <row r="37" spans="1:21" x14ac:dyDescent="0.3">
      <c r="A37" t="s">
        <v>69</v>
      </c>
      <c r="B37" t="s">
        <v>70</v>
      </c>
      <c r="C37">
        <v>1.6378282724923066</v>
      </c>
      <c r="D37">
        <v>73.586114228643694</v>
      </c>
      <c r="E37">
        <v>2.3231606702018535E-2</v>
      </c>
      <c r="F37">
        <v>6.1900444976232795E-2</v>
      </c>
      <c r="G37">
        <v>75.309074552814238</v>
      </c>
      <c r="I37" t="s">
        <v>69</v>
      </c>
      <c r="J37" t="s">
        <v>70</v>
      </c>
      <c r="K37">
        <v>50.290405778727759</v>
      </c>
      <c r="L37">
        <v>1554.5481016068866</v>
      </c>
      <c r="M37">
        <v>24.338232321669274</v>
      </c>
      <c r="N37">
        <v>122.06868265580664</v>
      </c>
      <c r="O37">
        <v>1751.2454223630903</v>
      </c>
      <c r="R37" t="s">
        <v>70</v>
      </c>
      <c r="T37">
        <f t="shared" si="0"/>
        <v>474.10195310942396</v>
      </c>
      <c r="U37">
        <f t="shared" si="1"/>
        <v>7.1578058696092866</v>
      </c>
    </row>
    <row r="38" spans="1:21" x14ac:dyDescent="0.3">
      <c r="A38" t="s">
        <v>71</v>
      </c>
      <c r="B38" t="s">
        <v>72</v>
      </c>
      <c r="C38">
        <v>0</v>
      </c>
      <c r="D38">
        <v>0</v>
      </c>
      <c r="E38">
        <v>0</v>
      </c>
      <c r="F38">
        <v>0</v>
      </c>
      <c r="G38">
        <v>0</v>
      </c>
      <c r="I38" t="s">
        <v>71</v>
      </c>
      <c r="J38" t="s">
        <v>72</v>
      </c>
      <c r="K38">
        <v>0</v>
      </c>
      <c r="L38">
        <v>0</v>
      </c>
      <c r="M38">
        <v>0</v>
      </c>
      <c r="N38">
        <v>0</v>
      </c>
      <c r="O38">
        <v>0</v>
      </c>
      <c r="R38" t="s">
        <v>72</v>
      </c>
      <c r="T38">
        <f t="shared" si="0"/>
        <v>0</v>
      </c>
      <c r="U38">
        <f t="shared" si="1"/>
        <v>0</v>
      </c>
    </row>
    <row r="39" spans="1:21" x14ac:dyDescent="0.3">
      <c r="A39" t="s">
        <v>73</v>
      </c>
      <c r="B39" t="s">
        <v>74</v>
      </c>
      <c r="C39">
        <v>0.96934631825306139</v>
      </c>
      <c r="D39">
        <v>24.661004182653151</v>
      </c>
      <c r="E39">
        <v>0.50030777716287045</v>
      </c>
      <c r="F39">
        <v>5.9295685662919082E-4</v>
      </c>
      <c r="G39">
        <v>26.131251234925713</v>
      </c>
      <c r="I39" t="s">
        <v>73</v>
      </c>
      <c r="J39" t="s">
        <v>74</v>
      </c>
      <c r="K39">
        <v>3.3743641585293851</v>
      </c>
      <c r="L39">
        <v>189.81081792972913</v>
      </c>
      <c r="M39">
        <v>2.7508814192714359</v>
      </c>
      <c r="N39">
        <v>18.358038012412965</v>
      </c>
      <c r="O39">
        <v>214.2941015199429</v>
      </c>
      <c r="R39" t="s">
        <v>74</v>
      </c>
      <c r="T39">
        <f t="shared" si="0"/>
        <v>62.322193703691553</v>
      </c>
      <c r="U39">
        <f t="shared" si="1"/>
        <v>0.59873856514992052</v>
      </c>
    </row>
    <row r="40" spans="1:21" x14ac:dyDescent="0.3">
      <c r="A40" t="s">
        <v>75</v>
      </c>
      <c r="B40" t="s">
        <v>76</v>
      </c>
      <c r="C40">
        <v>0</v>
      </c>
      <c r="D40">
        <v>0</v>
      </c>
      <c r="E40">
        <v>0</v>
      </c>
      <c r="F40">
        <v>4.0931727488615057E-3</v>
      </c>
      <c r="G40">
        <v>4.0931727488615057E-3</v>
      </c>
      <c r="I40" t="s">
        <v>75</v>
      </c>
      <c r="J40" t="s">
        <v>76</v>
      </c>
      <c r="K40">
        <v>18.341654081526734</v>
      </c>
      <c r="L40">
        <v>244.21115434375497</v>
      </c>
      <c r="M40">
        <v>3.7210883280453562</v>
      </c>
      <c r="N40">
        <v>26.474877125981255</v>
      </c>
      <c r="O40">
        <v>292.74877387930832</v>
      </c>
      <c r="R40" t="s">
        <v>76</v>
      </c>
      <c r="T40">
        <f t="shared" si="0"/>
        <v>71.132901865071304</v>
      </c>
      <c r="U40">
        <f t="shared" si="1"/>
        <v>2.528219987485028</v>
      </c>
    </row>
    <row r="43" spans="1:21" x14ac:dyDescent="0.3">
      <c r="C43" t="s">
        <v>86</v>
      </c>
    </row>
    <row r="45" spans="1:21" x14ac:dyDescent="0.3">
      <c r="C45" t="s">
        <v>99</v>
      </c>
      <c r="D45" t="s">
        <v>100</v>
      </c>
    </row>
    <row r="46" spans="1:21" x14ac:dyDescent="0.3">
      <c r="B46" t="s">
        <v>18</v>
      </c>
      <c r="C46">
        <v>2.7034085617964967E-2</v>
      </c>
      <c r="D46">
        <v>349.7056653577485</v>
      </c>
    </row>
    <row r="47" spans="1:21" x14ac:dyDescent="0.3">
      <c r="B47" t="s">
        <v>20</v>
      </c>
      <c r="C47">
        <v>16.712573661674583</v>
      </c>
      <c r="D47">
        <v>20.672749852265152</v>
      </c>
    </row>
    <row r="48" spans="1:21" x14ac:dyDescent="0.3">
      <c r="B48" t="s">
        <v>22</v>
      </c>
      <c r="C48">
        <v>55.177717329125862</v>
      </c>
      <c r="D48">
        <v>35.235190015880825</v>
      </c>
    </row>
    <row r="49" spans="2:4" x14ac:dyDescent="0.3">
      <c r="B49" t="s">
        <v>24</v>
      </c>
      <c r="C49">
        <v>28.788979146378257</v>
      </c>
      <c r="D49">
        <v>165.31836041859466</v>
      </c>
    </row>
    <row r="50" spans="2:4" x14ac:dyDescent="0.3">
      <c r="B50" t="s">
        <v>26</v>
      </c>
      <c r="C50">
        <v>759.17264888589239</v>
      </c>
      <c r="D50">
        <v>2039.7651794395856</v>
      </c>
    </row>
    <row r="51" spans="2:4" x14ac:dyDescent="0.3">
      <c r="B51" t="s">
        <v>28</v>
      </c>
      <c r="C51">
        <v>7.7110917330641895</v>
      </c>
      <c r="D51">
        <v>8.5872239537950712</v>
      </c>
    </row>
    <row r="52" spans="2:4" x14ac:dyDescent="0.3">
      <c r="B52" t="s">
        <v>30</v>
      </c>
      <c r="C52">
        <v>21.204541704690516</v>
      </c>
      <c r="D52">
        <v>19.787407730171818</v>
      </c>
    </row>
    <row r="53" spans="2:4" x14ac:dyDescent="0.3">
      <c r="B53" t="s">
        <v>32</v>
      </c>
      <c r="C53">
        <v>30.137766340046724</v>
      </c>
      <c r="D53">
        <v>79.679663528414892</v>
      </c>
    </row>
    <row r="54" spans="2:4" x14ac:dyDescent="0.3">
      <c r="B54" t="s">
        <v>34</v>
      </c>
      <c r="C54">
        <v>599.44586203021004</v>
      </c>
      <c r="D54">
        <v>716.49333779476785</v>
      </c>
    </row>
    <row r="55" spans="2:4" x14ac:dyDescent="0.3">
      <c r="B55" t="s">
        <v>36</v>
      </c>
      <c r="C55">
        <v>342.88745324953663</v>
      </c>
      <c r="D55">
        <v>2161.8815896319702</v>
      </c>
    </row>
    <row r="56" spans="2:4" x14ac:dyDescent="0.3">
      <c r="B56" t="s">
        <v>38</v>
      </c>
      <c r="C56">
        <v>23.245419227257493</v>
      </c>
      <c r="D56">
        <v>19.887557681739978</v>
      </c>
    </row>
    <row r="57" spans="2:4" x14ac:dyDescent="0.3">
      <c r="B57" t="s">
        <v>40</v>
      </c>
      <c r="C57">
        <v>310.22610289163515</v>
      </c>
      <c r="D57">
        <v>1545.4785110240273</v>
      </c>
    </row>
    <row r="58" spans="2:4" x14ac:dyDescent="0.3">
      <c r="B58" t="s">
        <v>44</v>
      </c>
      <c r="C58">
        <v>21.015726445638485</v>
      </c>
      <c r="D58">
        <v>4.3714669788475149</v>
      </c>
    </row>
    <row r="59" spans="2:4" x14ac:dyDescent="0.3">
      <c r="B59" t="s">
        <v>46</v>
      </c>
      <c r="C59">
        <v>12.801074885233927</v>
      </c>
      <c r="D59">
        <v>3.5490670288806498</v>
      </c>
    </row>
    <row r="60" spans="2:4" x14ac:dyDescent="0.3">
      <c r="B60" t="s">
        <v>48</v>
      </c>
      <c r="C60">
        <v>0</v>
      </c>
      <c r="D60">
        <v>2.5904859571531511</v>
      </c>
    </row>
    <row r="61" spans="2:4" x14ac:dyDescent="0.3">
      <c r="B61" t="s">
        <v>50</v>
      </c>
      <c r="C61">
        <v>31.710734125747642</v>
      </c>
      <c r="D61">
        <v>138.97832399645199</v>
      </c>
    </row>
    <row r="62" spans="2:4" x14ac:dyDescent="0.3">
      <c r="B62" t="s">
        <v>53</v>
      </c>
      <c r="C62">
        <v>104.82273964972958</v>
      </c>
      <c r="D62">
        <v>366.04965560124356</v>
      </c>
    </row>
    <row r="63" spans="2:4" x14ac:dyDescent="0.3">
      <c r="B63" t="s">
        <v>55</v>
      </c>
      <c r="C63">
        <v>92.266878023607035</v>
      </c>
      <c r="D63">
        <v>65.475649552970538</v>
      </c>
    </row>
    <row r="64" spans="2:4" x14ac:dyDescent="0.3">
      <c r="B64" t="s">
        <v>57</v>
      </c>
      <c r="C64">
        <v>258.57360312417427</v>
      </c>
      <c r="D64">
        <v>487.09690170883948</v>
      </c>
    </row>
    <row r="65" spans="2:5" x14ac:dyDescent="0.3">
      <c r="B65" t="s">
        <v>58</v>
      </c>
      <c r="C65">
        <v>50.394672958858784</v>
      </c>
      <c r="D65">
        <v>169.30424483933052</v>
      </c>
    </row>
    <row r="66" spans="2:5" x14ac:dyDescent="0.3">
      <c r="B66" t="s">
        <v>60</v>
      </c>
      <c r="C66">
        <v>24.293035741918711</v>
      </c>
      <c r="D66">
        <v>36.810281601265096</v>
      </c>
    </row>
    <row r="67" spans="2:5" x14ac:dyDescent="0.3">
      <c r="B67" t="s">
        <v>62</v>
      </c>
      <c r="C67">
        <v>18.873742836498902</v>
      </c>
      <c r="D67">
        <v>61.526780011858307</v>
      </c>
    </row>
    <row r="68" spans="2:5" x14ac:dyDescent="0.3">
      <c r="B68" t="s">
        <v>64</v>
      </c>
      <c r="C68">
        <v>24.186636639530644</v>
      </c>
      <c r="D68">
        <v>63.291689664114124</v>
      </c>
    </row>
    <row r="69" spans="2:5" x14ac:dyDescent="0.3">
      <c r="B69" t="s">
        <v>66</v>
      </c>
      <c r="C69">
        <v>2.9801187270663167E-4</v>
      </c>
      <c r="D69">
        <v>164.5673242834726</v>
      </c>
    </row>
    <row r="70" spans="2:5" x14ac:dyDescent="0.3">
      <c r="B70" t="s">
        <v>68</v>
      </c>
      <c r="C70">
        <v>83.045877680506962</v>
      </c>
      <c r="D70">
        <v>360.74776102811592</v>
      </c>
    </row>
    <row r="71" spans="2:5" x14ac:dyDescent="0.3">
      <c r="B71" t="s">
        <v>70</v>
      </c>
      <c r="C71">
        <v>75.309074552814238</v>
      </c>
      <c r="D71">
        <v>1751.2454223630903</v>
      </c>
    </row>
    <row r="72" spans="2:5" x14ac:dyDescent="0.3">
      <c r="B72" t="s">
        <v>74</v>
      </c>
      <c r="C72">
        <v>26.131251234925713</v>
      </c>
      <c r="D72">
        <v>214.2941015199429</v>
      </c>
    </row>
    <row r="73" spans="2:5" x14ac:dyDescent="0.3">
      <c r="B73" t="s">
        <v>76</v>
      </c>
      <c r="C73">
        <v>4.0931727488615057E-3</v>
      </c>
      <c r="D73">
        <v>292.74877387930832</v>
      </c>
    </row>
    <row r="75" spans="2:5" x14ac:dyDescent="0.3">
      <c r="D75" t="s">
        <v>96</v>
      </c>
      <c r="E75" t="s">
        <v>97</v>
      </c>
    </row>
    <row r="76" spans="2:5" x14ac:dyDescent="0.3">
      <c r="B76" t="s">
        <v>18</v>
      </c>
      <c r="D76">
        <v>88.626864638559198</v>
      </c>
      <c r="E76">
        <v>1.2316714827599862</v>
      </c>
    </row>
    <row r="77" spans="2:5" x14ac:dyDescent="0.3">
      <c r="B77" t="s">
        <v>20</v>
      </c>
      <c r="D77">
        <v>4.0018976885382154</v>
      </c>
      <c r="E77">
        <v>0.14148781457767837</v>
      </c>
    </row>
    <row r="78" spans="2:5" x14ac:dyDescent="0.3">
      <c r="B78" t="s">
        <v>22</v>
      </c>
      <c r="D78">
        <v>14.63511032579464</v>
      </c>
      <c r="E78">
        <v>0.57437903579102711</v>
      </c>
    </row>
    <row r="79" spans="2:5" x14ac:dyDescent="0.3">
      <c r="B79" t="s">
        <v>24</v>
      </c>
      <c r="D79">
        <v>48.957456481354157</v>
      </c>
      <c r="E79">
        <v>0.92877823120872316</v>
      </c>
    </row>
    <row r="80" spans="2:5" x14ac:dyDescent="0.3">
      <c r="B80" t="s">
        <v>26</v>
      </c>
      <c r="D80">
        <v>720</v>
      </c>
      <c r="E80">
        <v>14.4</v>
      </c>
    </row>
    <row r="81" spans="2:5" x14ac:dyDescent="0.3">
      <c r="B81" t="s">
        <v>28</v>
      </c>
      <c r="D81">
        <v>3.1060871027951888</v>
      </c>
      <c r="E81">
        <v>0.16518677471814261</v>
      </c>
    </row>
    <row r="82" spans="2:5" x14ac:dyDescent="0.3">
      <c r="B82" t="s">
        <v>30</v>
      </c>
      <c r="D82">
        <v>5.9647937741378927</v>
      </c>
      <c r="E82">
        <v>4.9522870701514928E-3</v>
      </c>
    </row>
    <row r="83" spans="2:5" x14ac:dyDescent="0.3">
      <c r="B83" t="s">
        <v>32</v>
      </c>
      <c r="D83">
        <v>23.375433117489138</v>
      </c>
      <c r="E83">
        <v>3.8539283834631524E-2</v>
      </c>
    </row>
    <row r="84" spans="2:5" x14ac:dyDescent="0.3">
      <c r="B84" t="s">
        <v>34</v>
      </c>
      <c r="D84">
        <v>335.06899944891728</v>
      </c>
      <c r="E84">
        <v>2.7334587929387317</v>
      </c>
    </row>
    <row r="85" spans="2:5" x14ac:dyDescent="0.3">
      <c r="B85" t="s">
        <v>36</v>
      </c>
      <c r="D85">
        <v>622.14345949772428</v>
      </c>
      <c r="E85">
        <v>10.553750785972513</v>
      </c>
    </row>
    <row r="86" spans="2:5" x14ac:dyDescent="0.3">
      <c r="B86" t="s">
        <v>38</v>
      </c>
      <c r="D86">
        <v>6.1642899199203178</v>
      </c>
      <c r="E86">
        <v>0.18279872684053661</v>
      </c>
    </row>
    <row r="87" spans="2:5" x14ac:dyDescent="0.3">
      <c r="B87" t="s">
        <v>40</v>
      </c>
      <c r="D87">
        <v>491.81512264180304</v>
      </c>
      <c r="E87">
        <v>6.2351023416181963</v>
      </c>
    </row>
    <row r="88" spans="2:5" x14ac:dyDescent="0.3">
      <c r="B88" t="s">
        <v>44</v>
      </c>
      <c r="D88">
        <v>3.4608833300577393</v>
      </c>
      <c r="E88">
        <v>1.1160222736727283</v>
      </c>
    </row>
    <row r="89" spans="2:5" x14ac:dyDescent="0.3">
      <c r="B89" t="s">
        <v>46</v>
      </c>
      <c r="D89">
        <v>2.5271058028149627</v>
      </c>
      <c r="E89">
        <v>0.55032625235044996</v>
      </c>
    </row>
    <row r="90" spans="2:5" x14ac:dyDescent="0.3">
      <c r="B90" t="s">
        <v>48</v>
      </c>
      <c r="D90">
        <v>0</v>
      </c>
      <c r="E90">
        <v>0</v>
      </c>
    </row>
    <row r="91" spans="2:5" x14ac:dyDescent="0.3">
      <c r="B91" t="s">
        <v>50</v>
      </c>
      <c r="D91">
        <v>39.290859108585863</v>
      </c>
      <c r="E91">
        <v>1.0345407512514209</v>
      </c>
    </row>
    <row r="92" spans="2:5" x14ac:dyDescent="0.3">
      <c r="B92" t="s">
        <v>53</v>
      </c>
      <c r="D92">
        <v>118.14453921542443</v>
      </c>
      <c r="E92">
        <v>1.8340755970992424</v>
      </c>
    </row>
    <row r="93" spans="2:5" x14ac:dyDescent="0.3">
      <c r="B93" t="s">
        <v>55</v>
      </c>
      <c r="D93">
        <v>30.430922635772607</v>
      </c>
      <c r="E93">
        <v>1.3187027199023431</v>
      </c>
    </row>
    <row r="94" spans="2:5" x14ac:dyDescent="0.3">
      <c r="B94" t="s">
        <v>57</v>
      </c>
      <c r="D94">
        <v>193.35028031346357</v>
      </c>
      <c r="E94">
        <v>3.714626646682134</v>
      </c>
    </row>
    <row r="95" spans="2:5" x14ac:dyDescent="0.3">
      <c r="B95" t="s">
        <v>58</v>
      </c>
      <c r="D95">
        <v>56.351604121502653</v>
      </c>
      <c r="E95">
        <v>0.54723911567775851</v>
      </c>
    </row>
    <row r="96" spans="2:5" x14ac:dyDescent="0.3">
      <c r="B96" t="s">
        <v>60</v>
      </c>
      <c r="D96">
        <v>5.2932732163553995</v>
      </c>
      <c r="E96">
        <v>0.35793283559434053</v>
      </c>
    </row>
    <row r="97" spans="2:8" x14ac:dyDescent="0.3">
      <c r="B97" t="s">
        <v>62</v>
      </c>
      <c r="D97">
        <v>20.264323712930452</v>
      </c>
      <c r="E97">
        <v>0.33122024613406803</v>
      </c>
    </row>
    <row r="98" spans="2:8" x14ac:dyDescent="0.3">
      <c r="B98" t="s">
        <v>64</v>
      </c>
      <c r="D98">
        <v>21.304463390855449</v>
      </c>
      <c r="E98">
        <v>0.53758529062811755</v>
      </c>
    </row>
    <row r="99" spans="2:8" x14ac:dyDescent="0.3">
      <c r="B99" t="s">
        <v>66</v>
      </c>
      <c r="D99">
        <v>43.404151187903089</v>
      </c>
      <c r="E99">
        <v>0.43014967561702988</v>
      </c>
    </row>
    <row r="100" spans="2:8" x14ac:dyDescent="0.3">
      <c r="B100" t="s">
        <v>68</v>
      </c>
      <c r="D100">
        <v>110.85745354172957</v>
      </c>
      <c r="E100">
        <v>2.549534207251908</v>
      </c>
    </row>
    <row r="101" spans="2:8" x14ac:dyDescent="0.3">
      <c r="B101" t="s">
        <v>70</v>
      </c>
      <c r="D101">
        <v>474.10195310942396</v>
      </c>
      <c r="E101">
        <v>7.1578058696092866</v>
      </c>
    </row>
    <row r="102" spans="2:8" x14ac:dyDescent="0.3">
      <c r="B102" t="s">
        <v>74</v>
      </c>
      <c r="D102">
        <v>62.322193703691553</v>
      </c>
      <c r="E102">
        <v>0.59873856514992052</v>
      </c>
    </row>
    <row r="103" spans="2:8" x14ac:dyDescent="0.3">
      <c r="B103" t="s">
        <v>76</v>
      </c>
      <c r="D103">
        <v>71.132901865071304</v>
      </c>
      <c r="E103">
        <v>2.528219987485028</v>
      </c>
    </row>
    <row r="106" spans="2:8" x14ac:dyDescent="0.3">
      <c r="B106">
        <v>2030</v>
      </c>
    </row>
    <row r="107" spans="2:8" x14ac:dyDescent="0.3">
      <c r="B107" t="s">
        <v>0</v>
      </c>
      <c r="C107" t="s">
        <v>1</v>
      </c>
      <c r="D107" t="s">
        <v>2</v>
      </c>
      <c r="H107" t="s">
        <v>3</v>
      </c>
    </row>
    <row r="108" spans="2:8" x14ac:dyDescent="0.3">
      <c r="B108" t="s">
        <v>4</v>
      </c>
      <c r="D108" t="s">
        <v>5</v>
      </c>
      <c r="E108" t="s">
        <v>6</v>
      </c>
      <c r="F108" t="s">
        <v>7</v>
      </c>
      <c r="G108" t="s">
        <v>8</v>
      </c>
      <c r="H108" t="s">
        <v>9</v>
      </c>
    </row>
    <row r="109" spans="2:8" x14ac:dyDescent="0.3">
      <c r="B109" t="s">
        <v>10</v>
      </c>
    </row>
    <row r="110" spans="2:8" x14ac:dyDescent="0.3">
      <c r="B110" t="s">
        <v>11</v>
      </c>
    </row>
    <row r="111" spans="2:8" x14ac:dyDescent="0.3">
      <c r="B111" t="s">
        <v>12</v>
      </c>
    </row>
    <row r="112" spans="2:8" x14ac:dyDescent="0.3">
      <c r="B112" t="s">
        <v>13</v>
      </c>
    </row>
    <row r="113" spans="2:8" x14ac:dyDescent="0.3">
      <c r="B113" t="s">
        <v>14</v>
      </c>
    </row>
    <row r="114" spans="2:8" x14ac:dyDescent="0.3">
      <c r="B114" t="s">
        <v>15</v>
      </c>
    </row>
    <row r="115" spans="2:8" x14ac:dyDescent="0.3">
      <c r="B115" t="s">
        <v>16</v>
      </c>
    </row>
    <row r="116" spans="2:8" x14ac:dyDescent="0.3">
      <c r="B116" t="s">
        <v>17</v>
      </c>
      <c r="C116" t="s">
        <v>18</v>
      </c>
      <c r="D116">
        <v>0</v>
      </c>
      <c r="E116">
        <v>0</v>
      </c>
      <c r="F116">
        <v>0</v>
      </c>
      <c r="G116">
        <v>2.8126041784814058E-2</v>
      </c>
      <c r="H116">
        <v>2.8126041784814058E-2</v>
      </c>
    </row>
    <row r="117" spans="2:8" x14ac:dyDescent="0.3">
      <c r="B117" t="s">
        <v>19</v>
      </c>
      <c r="C117" t="s">
        <v>20</v>
      </c>
      <c r="D117">
        <v>1.3063721672191091</v>
      </c>
      <c r="E117">
        <v>17.752221436407517</v>
      </c>
      <c r="F117">
        <v>2.2111307838941747</v>
      </c>
      <c r="G117">
        <v>2.7987124129808595E-4</v>
      </c>
      <c r="H117">
        <v>21.270004258762096</v>
      </c>
    </row>
    <row r="118" spans="2:8" x14ac:dyDescent="0.3">
      <c r="B118" t="s">
        <v>21</v>
      </c>
      <c r="C118" t="s">
        <v>22</v>
      </c>
      <c r="D118">
        <v>4.9501737691775256</v>
      </c>
      <c r="E118">
        <v>60.597779377274648</v>
      </c>
      <c r="F118">
        <v>0</v>
      </c>
      <c r="G118">
        <v>4.2586234330905658E-4</v>
      </c>
      <c r="H118">
        <v>65.548379008795479</v>
      </c>
    </row>
    <row r="119" spans="2:8" x14ac:dyDescent="0.3">
      <c r="B119" t="s">
        <v>23</v>
      </c>
      <c r="C119" t="s">
        <v>24</v>
      </c>
      <c r="D119">
        <v>0.78249421681770881</v>
      </c>
      <c r="E119">
        <v>27.294459291709231</v>
      </c>
      <c r="F119">
        <v>0.53050455377471784</v>
      </c>
      <c r="G119">
        <v>1.6707268248505134E-2</v>
      </c>
      <c r="H119">
        <v>28.624165330550166</v>
      </c>
    </row>
    <row r="120" spans="2:8" x14ac:dyDescent="0.3">
      <c r="B120" t="s">
        <v>25</v>
      </c>
      <c r="C120" t="s">
        <v>26</v>
      </c>
      <c r="D120">
        <v>39.324321831079835</v>
      </c>
      <c r="E120">
        <v>674.73651195684442</v>
      </c>
      <c r="F120">
        <v>19.595958353534733</v>
      </c>
      <c r="G120">
        <v>7.3967809718723992E-2</v>
      </c>
      <c r="H120">
        <v>733.73075995117767</v>
      </c>
    </row>
    <row r="121" spans="2:8" x14ac:dyDescent="0.3">
      <c r="B121" t="s">
        <v>27</v>
      </c>
      <c r="C121" t="s">
        <v>28</v>
      </c>
      <c r="D121">
        <v>1.0045884485723344</v>
      </c>
      <c r="E121">
        <v>5.4592786397163211</v>
      </c>
      <c r="F121">
        <v>0.17395470970949514</v>
      </c>
      <c r="G121">
        <v>6.5127952027290836E-4</v>
      </c>
      <c r="H121">
        <v>6.6384730775184231</v>
      </c>
    </row>
    <row r="122" spans="2:8" x14ac:dyDescent="0.3">
      <c r="B122" t="s">
        <v>29</v>
      </c>
      <c r="C122" t="s">
        <v>30</v>
      </c>
      <c r="D122">
        <v>2.9845340739967537E-2</v>
      </c>
      <c r="E122">
        <v>17.270503841527884</v>
      </c>
      <c r="F122">
        <v>0.29845340739967541</v>
      </c>
      <c r="G122">
        <v>1.5927072481495674E-2</v>
      </c>
      <c r="H122">
        <v>17.614729662149024</v>
      </c>
    </row>
    <row r="123" spans="2:8" x14ac:dyDescent="0.3">
      <c r="B123" t="s">
        <v>31</v>
      </c>
      <c r="C123" t="s">
        <v>32</v>
      </c>
      <c r="D123">
        <v>0.11494855308946197</v>
      </c>
      <c r="E123">
        <v>25.007696327685171</v>
      </c>
      <c r="F123">
        <v>0.43789924986461704</v>
      </c>
      <c r="G123">
        <v>5.6034361154621433E-5</v>
      </c>
      <c r="H123">
        <v>25.560600165000405</v>
      </c>
    </row>
    <row r="124" spans="2:8" x14ac:dyDescent="0.3">
      <c r="B124" t="s">
        <v>33</v>
      </c>
      <c r="C124" t="s">
        <v>34</v>
      </c>
      <c r="D124">
        <v>5.5996788993728615</v>
      </c>
      <c r="E124">
        <v>496.50486241106029</v>
      </c>
      <c r="F124">
        <v>8.9594862389965773</v>
      </c>
      <c r="G124">
        <v>3.1602278350475236E-3</v>
      </c>
      <c r="H124">
        <v>511.06718777726479</v>
      </c>
    </row>
    <row r="125" spans="2:8" x14ac:dyDescent="0.3">
      <c r="B125" t="s">
        <v>35</v>
      </c>
      <c r="C125" t="s">
        <v>36</v>
      </c>
      <c r="D125">
        <v>9.5317192218149227</v>
      </c>
      <c r="E125">
        <v>394.49122112642772</v>
      </c>
      <c r="F125">
        <v>2.9525864256127035</v>
      </c>
      <c r="G125">
        <v>4.5573805393522467E-2</v>
      </c>
      <c r="H125">
        <v>407.02110057924887</v>
      </c>
    </row>
    <row r="126" spans="2:8" x14ac:dyDescent="0.3">
      <c r="B126" t="s">
        <v>37</v>
      </c>
      <c r="C126" t="s">
        <v>38</v>
      </c>
      <c r="D126">
        <v>1.1298023164154076</v>
      </c>
      <c r="E126">
        <v>18.304218660918806</v>
      </c>
      <c r="F126">
        <v>0.36949509719246043</v>
      </c>
      <c r="G126">
        <v>3.3466006930955112E-5</v>
      </c>
      <c r="H126">
        <v>19.803549540533602</v>
      </c>
    </row>
    <row r="127" spans="2:8" x14ac:dyDescent="0.3">
      <c r="B127" t="s">
        <v>39</v>
      </c>
      <c r="C127" t="s">
        <v>40</v>
      </c>
      <c r="D127">
        <v>9.1393731726357004</v>
      </c>
      <c r="E127">
        <v>282.59965087498477</v>
      </c>
      <c r="F127">
        <v>0</v>
      </c>
      <c r="G127">
        <v>2.5210637037085342E-3</v>
      </c>
      <c r="H127">
        <v>291.74154511132417</v>
      </c>
    </row>
    <row r="128" spans="2:8" x14ac:dyDescent="0.3">
      <c r="B128" t="s">
        <v>41</v>
      </c>
      <c r="C128" t="s">
        <v>42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2:8" x14ac:dyDescent="0.3">
      <c r="B129" t="s">
        <v>43</v>
      </c>
      <c r="C129" t="s">
        <v>44</v>
      </c>
      <c r="D129">
        <v>6.3672139228639706</v>
      </c>
      <c r="E129">
        <v>9.4864207434754295</v>
      </c>
      <c r="F129">
        <v>0.6720014694315537</v>
      </c>
      <c r="G129">
        <v>1.4902275547389052E-3</v>
      </c>
      <c r="H129">
        <v>16.527126363325692</v>
      </c>
    </row>
    <row r="130" spans="2:8" x14ac:dyDescent="0.3">
      <c r="B130" t="s">
        <v>45</v>
      </c>
      <c r="C130" t="s">
        <v>46</v>
      </c>
      <c r="D130">
        <v>4.3858072901476763</v>
      </c>
      <c r="E130">
        <v>9.675904743212401</v>
      </c>
      <c r="F130">
        <v>0</v>
      </c>
      <c r="G130">
        <v>4.5054352464543211E-4</v>
      </c>
      <c r="H130">
        <v>14.062162576884722</v>
      </c>
    </row>
    <row r="131" spans="2:8" x14ac:dyDescent="0.3">
      <c r="B131" t="s">
        <v>47</v>
      </c>
      <c r="C131" t="s">
        <v>48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2:8" x14ac:dyDescent="0.3">
      <c r="B132" t="s">
        <v>49</v>
      </c>
      <c r="C132" t="s">
        <v>50</v>
      </c>
      <c r="D132">
        <v>2.7928015367560501</v>
      </c>
      <c r="E132">
        <v>33.258473609319573</v>
      </c>
      <c r="F132">
        <v>0.56545611361480519</v>
      </c>
      <c r="G132">
        <v>1.2935961792935691E-3</v>
      </c>
      <c r="H132">
        <v>36.618024855869727</v>
      </c>
    </row>
    <row r="133" spans="2:8" x14ac:dyDescent="0.3">
      <c r="B133" t="s">
        <v>51</v>
      </c>
      <c r="C133" t="s">
        <v>51</v>
      </c>
      <c r="D133" t="e">
        <v>#DIV/0!</v>
      </c>
      <c r="E133" t="e">
        <v>#DIV/0!</v>
      </c>
      <c r="F133" t="e">
        <v>#DIV/0!</v>
      </c>
      <c r="G133" t="e">
        <v>#DIV/0!</v>
      </c>
      <c r="H133" t="e">
        <v>#DIV/0!</v>
      </c>
    </row>
    <row r="134" spans="2:8" x14ac:dyDescent="0.3">
      <c r="B134" t="s">
        <v>52</v>
      </c>
      <c r="C134" t="s">
        <v>53</v>
      </c>
      <c r="D134">
        <v>2.2111073175469986</v>
      </c>
      <c r="E134">
        <v>81.258193919852189</v>
      </c>
      <c r="F134">
        <v>19.899965857922989</v>
      </c>
      <c r="G134">
        <v>0.11366521482944841</v>
      </c>
      <c r="H134">
        <v>103.48293231015164</v>
      </c>
    </row>
    <row r="135" spans="2:8" x14ac:dyDescent="0.3">
      <c r="B135" t="s">
        <v>54</v>
      </c>
      <c r="C135" t="s">
        <v>55</v>
      </c>
      <c r="D135">
        <v>7.488424704208013</v>
      </c>
      <c r="E135">
        <v>73.552971539109791</v>
      </c>
      <c r="F135">
        <v>0.66563775148515669</v>
      </c>
      <c r="G135">
        <v>1.1813931133228992E-3</v>
      </c>
      <c r="H135">
        <v>81.708215387916283</v>
      </c>
    </row>
    <row r="136" spans="2:8" x14ac:dyDescent="0.3">
      <c r="B136" t="s">
        <v>56</v>
      </c>
      <c r="C136" t="s">
        <v>57</v>
      </c>
      <c r="D136">
        <v>17.76280910522755</v>
      </c>
      <c r="E136">
        <v>226.10023430708799</v>
      </c>
      <c r="F136">
        <v>8.837218460312217E-2</v>
      </c>
      <c r="G136">
        <v>2.1734187801099921E-4</v>
      </c>
      <c r="H136">
        <v>243.95163293879665</v>
      </c>
    </row>
    <row r="137" spans="2:8" x14ac:dyDescent="0.3">
      <c r="B137" t="s">
        <v>58</v>
      </c>
      <c r="C137" t="s">
        <v>58</v>
      </c>
      <c r="D137">
        <v>1.3591200735368025</v>
      </c>
      <c r="E137">
        <v>38.323357566488433</v>
      </c>
      <c r="F137">
        <v>0.76570144987988897</v>
      </c>
      <c r="G137">
        <v>4.4280030224593632E-4</v>
      </c>
      <c r="H137">
        <v>40.44862189020737</v>
      </c>
    </row>
    <row r="138" spans="2:8" x14ac:dyDescent="0.3">
      <c r="B138" t="s">
        <v>59</v>
      </c>
      <c r="C138" t="s">
        <v>60</v>
      </c>
      <c r="D138">
        <v>3.4532225276308637</v>
      </c>
      <c r="E138">
        <v>24.535006655370381</v>
      </c>
      <c r="F138">
        <v>4.3175238984450486</v>
      </c>
      <c r="G138">
        <v>9.7160422325328366E-5</v>
      </c>
      <c r="H138">
        <v>32.305850241868619</v>
      </c>
    </row>
    <row r="139" spans="2:8" x14ac:dyDescent="0.3">
      <c r="B139" t="s">
        <v>61</v>
      </c>
      <c r="C139" t="s">
        <v>62</v>
      </c>
      <c r="D139">
        <v>1.7547978940807276</v>
      </c>
      <c r="E139">
        <v>15.009404461362827</v>
      </c>
      <c r="F139">
        <v>0.3976879080069638</v>
      </c>
      <c r="G139">
        <v>1.4796099835539863E-5</v>
      </c>
      <c r="H139">
        <v>17.161905059550357</v>
      </c>
    </row>
    <row r="140" spans="2:8" x14ac:dyDescent="0.3">
      <c r="B140" t="s">
        <v>63</v>
      </c>
      <c r="C140" t="s">
        <v>64</v>
      </c>
      <c r="D140">
        <v>2.2952312052565809</v>
      </c>
      <c r="E140">
        <v>21.15930935234492</v>
      </c>
      <c r="F140">
        <v>0.28162346076767864</v>
      </c>
      <c r="G140">
        <v>1.2062623318858047E-5</v>
      </c>
      <c r="H140">
        <v>23.7361760809925</v>
      </c>
    </row>
    <row r="141" spans="2:8" x14ac:dyDescent="0.3">
      <c r="B141" t="s">
        <v>65</v>
      </c>
      <c r="C141" t="s">
        <v>66</v>
      </c>
      <c r="D141">
        <v>0</v>
      </c>
      <c r="E141">
        <v>0</v>
      </c>
      <c r="F141">
        <v>0</v>
      </c>
      <c r="G141">
        <v>3.4231326195884802E-4</v>
      </c>
      <c r="H141">
        <v>3.4231326195884802E-4</v>
      </c>
    </row>
    <row r="142" spans="2:8" x14ac:dyDescent="0.3">
      <c r="B142" t="s">
        <v>67</v>
      </c>
      <c r="C142" t="s">
        <v>68</v>
      </c>
      <c r="D142">
        <v>7.2724124792603542</v>
      </c>
      <c r="E142">
        <v>75.187235557283373</v>
      </c>
      <c r="F142">
        <v>0</v>
      </c>
      <c r="G142">
        <v>3.5328721529793978E-4</v>
      </c>
      <c r="H142">
        <v>82.46000132375903</v>
      </c>
    </row>
    <row r="143" spans="2:8" x14ac:dyDescent="0.3">
      <c r="B143" t="s">
        <v>69</v>
      </c>
      <c r="C143" t="s">
        <v>70</v>
      </c>
      <c r="D143">
        <v>3.4219577252348143</v>
      </c>
      <c r="E143">
        <v>153.74540559831593</v>
      </c>
      <c r="F143">
        <v>4.8538407450139223E-2</v>
      </c>
      <c r="G143">
        <v>0.12933022920624138</v>
      </c>
      <c r="H143">
        <v>157.34523196020712</v>
      </c>
    </row>
    <row r="144" spans="2:8" x14ac:dyDescent="0.3">
      <c r="B144" t="s">
        <v>71</v>
      </c>
      <c r="C144" t="s">
        <v>72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2:8" x14ac:dyDescent="0.3">
      <c r="B145" t="s">
        <v>73</v>
      </c>
      <c r="C145" t="s">
        <v>74</v>
      </c>
      <c r="D145">
        <v>0.94710563497655598</v>
      </c>
      <c r="E145">
        <v>24.095182068328295</v>
      </c>
      <c r="F145">
        <v>0.48882871482660956</v>
      </c>
      <c r="G145">
        <v>5.7935205368457468E-4</v>
      </c>
      <c r="H145">
        <v>25.531695770185145</v>
      </c>
    </row>
    <row r="146" spans="2:8" x14ac:dyDescent="0.3">
      <c r="B146" t="s">
        <v>75</v>
      </c>
      <c r="C146" t="s">
        <v>76</v>
      </c>
      <c r="D146">
        <v>0</v>
      </c>
      <c r="E146">
        <v>0</v>
      </c>
      <c r="F146">
        <v>0</v>
      </c>
      <c r="G146">
        <v>4.099294526283867E-3</v>
      </c>
      <c r="H146">
        <v>4.099294526283867E-3</v>
      </c>
    </row>
    <row r="147" spans="2:8" x14ac:dyDescent="0.3">
      <c r="B147" t="s">
        <v>77</v>
      </c>
      <c r="C147" t="s">
        <v>77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2:8" x14ac:dyDescent="0.3">
      <c r="B148" t="s">
        <v>78</v>
      </c>
      <c r="C148" t="s">
        <v>79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2:8" x14ac:dyDescent="0.3">
      <c r="B149" t="s">
        <v>80</v>
      </c>
      <c r="C149" t="s">
        <v>81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2:8" x14ac:dyDescent="0.3">
      <c r="B150" t="s">
        <v>82</v>
      </c>
      <c r="C150" t="s">
        <v>83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2:8" x14ac:dyDescent="0.3">
      <c r="B151" t="s">
        <v>84</v>
      </c>
      <c r="C151" t="s">
        <v>85</v>
      </c>
      <c r="D151">
        <v>0</v>
      </c>
      <c r="E151">
        <v>0</v>
      </c>
      <c r="F151">
        <v>0</v>
      </c>
      <c r="G151">
        <v>0</v>
      </c>
      <c r="H151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workbookViewId="0">
      <selection activeCell="C48" sqref="C48"/>
    </sheetView>
  </sheetViews>
  <sheetFormatPr baseColWidth="10" defaultRowHeight="14.4" x14ac:dyDescent="0.3"/>
  <sheetData>
    <row r="2" spans="1:3" x14ac:dyDescent="0.3">
      <c r="B2">
        <v>2018</v>
      </c>
      <c r="C2">
        <v>2050</v>
      </c>
    </row>
    <row r="3" spans="1:3" x14ac:dyDescent="0.3">
      <c r="A3" t="s">
        <v>20</v>
      </c>
      <c r="B3">
        <v>3542956.372</v>
      </c>
      <c r="C3">
        <v>3168070.3394193929</v>
      </c>
    </row>
    <row r="4" spans="1:3" x14ac:dyDescent="0.3">
      <c r="A4" t="s">
        <v>22</v>
      </c>
      <c r="B4">
        <v>9981085.847000001</v>
      </c>
      <c r="C4">
        <v>8366353.725753488</v>
      </c>
    </row>
    <row r="5" spans="1:3" x14ac:dyDescent="0.3">
      <c r="A5" t="s">
        <v>24</v>
      </c>
      <c r="B5">
        <v>2786996.361333333</v>
      </c>
      <c r="C5">
        <v>2829458.0420706179</v>
      </c>
    </row>
    <row r="6" spans="1:3" x14ac:dyDescent="0.3">
      <c r="A6" t="s">
        <v>26</v>
      </c>
      <c r="B6">
        <v>104551922.3823529</v>
      </c>
      <c r="C6">
        <v>113663714.4740715</v>
      </c>
    </row>
    <row r="7" spans="1:3" x14ac:dyDescent="0.3">
      <c r="A7" t="s">
        <v>28</v>
      </c>
      <c r="B7">
        <v>693231.06883333332</v>
      </c>
      <c r="C7">
        <v>1041855.611117443</v>
      </c>
    </row>
    <row r="8" spans="1:3" x14ac:dyDescent="0.3">
      <c r="A8" t="s">
        <v>30</v>
      </c>
      <c r="B8">
        <v>3247464.16</v>
      </c>
      <c r="C8">
        <v>4455107.803043697</v>
      </c>
    </row>
    <row r="9" spans="1:3" x14ac:dyDescent="0.3">
      <c r="A9" t="s">
        <v>32</v>
      </c>
      <c r="B9">
        <v>20685861.695266671</v>
      </c>
      <c r="C9">
        <v>22490371.901490372</v>
      </c>
    </row>
    <row r="10" spans="1:3" x14ac:dyDescent="0.3">
      <c r="A10" t="s">
        <v>34</v>
      </c>
      <c r="B10">
        <v>39656658.482941173</v>
      </c>
      <c r="C10">
        <v>81032277.495443851</v>
      </c>
    </row>
    <row r="11" spans="1:3" x14ac:dyDescent="0.3">
      <c r="A11" t="s">
        <v>36</v>
      </c>
      <c r="B11">
        <v>44669406.18588236</v>
      </c>
      <c r="C11">
        <v>37425830.084576093</v>
      </c>
    </row>
    <row r="12" spans="1:3" x14ac:dyDescent="0.3">
      <c r="A12" t="s">
        <v>38</v>
      </c>
      <c r="B12">
        <v>3342281.037</v>
      </c>
      <c r="C12">
        <v>5384944.8334650453</v>
      </c>
    </row>
    <row r="13" spans="1:3" x14ac:dyDescent="0.3">
      <c r="A13" t="s">
        <v>40</v>
      </c>
      <c r="B13">
        <v>59102480.529411763</v>
      </c>
      <c r="C13">
        <v>86883470.865068793</v>
      </c>
    </row>
    <row r="14" spans="1:3" x14ac:dyDescent="0.3">
      <c r="A14" t="s">
        <v>44</v>
      </c>
      <c r="B14">
        <v>1271925.4856005879</v>
      </c>
      <c r="C14">
        <v>1923315.669203029</v>
      </c>
    </row>
    <row r="15" spans="1:3" x14ac:dyDescent="0.3">
      <c r="A15" t="s">
        <v>46</v>
      </c>
      <c r="B15">
        <v>1305323.7650000001</v>
      </c>
      <c r="C15">
        <v>1029005.164873556</v>
      </c>
    </row>
    <row r="16" spans="1:3" x14ac:dyDescent="0.3">
      <c r="A16" t="s">
        <v>50</v>
      </c>
      <c r="B16">
        <v>5695019.5243333327</v>
      </c>
      <c r="C16">
        <v>4339188.8818211947</v>
      </c>
    </row>
    <row r="17" spans="1:3" x14ac:dyDescent="0.3">
      <c r="A17" t="s">
        <v>53</v>
      </c>
      <c r="B17">
        <v>12183888.088</v>
      </c>
      <c r="C17">
        <v>12994608.754077191</v>
      </c>
    </row>
    <row r="18" spans="1:3" x14ac:dyDescent="0.3">
      <c r="A18" t="s">
        <v>55</v>
      </c>
      <c r="B18">
        <v>16483740.878</v>
      </c>
      <c r="C18">
        <v>21146772.84506616</v>
      </c>
    </row>
    <row r="19" spans="1:3" x14ac:dyDescent="0.3">
      <c r="A19" t="s">
        <v>57</v>
      </c>
      <c r="B19">
        <v>33490591.189999998</v>
      </c>
      <c r="C19">
        <v>35417067.968210123</v>
      </c>
    </row>
    <row r="20" spans="1:3" x14ac:dyDescent="0.3">
      <c r="A20" t="s">
        <v>58</v>
      </c>
      <c r="B20">
        <v>10428737.226</v>
      </c>
      <c r="C20">
        <v>21333676.351856489</v>
      </c>
    </row>
    <row r="21" spans="1:3" x14ac:dyDescent="0.3">
      <c r="A21" t="s">
        <v>60</v>
      </c>
      <c r="B21">
        <v>13063616.12633333</v>
      </c>
      <c r="C21">
        <v>8639836.6110029221</v>
      </c>
    </row>
    <row r="22" spans="1:3" x14ac:dyDescent="0.3">
      <c r="A22" t="s">
        <v>62</v>
      </c>
      <c r="B22">
        <v>2631003.2516000001</v>
      </c>
      <c r="C22">
        <v>3281220.406912501</v>
      </c>
    </row>
    <row r="23" spans="1:3" x14ac:dyDescent="0.3">
      <c r="A23" t="s">
        <v>64</v>
      </c>
      <c r="B23">
        <v>10533034.6537451</v>
      </c>
      <c r="C23">
        <v>9812124.1929280944</v>
      </c>
    </row>
    <row r="24" spans="1:3" x14ac:dyDescent="0.3">
      <c r="A24" t="s">
        <v>68</v>
      </c>
      <c r="B24">
        <v>18513492.193333331</v>
      </c>
      <c r="C24">
        <v>18945335.67829524</v>
      </c>
    </row>
    <row r="25" spans="1:3" x14ac:dyDescent="0.3">
      <c r="A25" t="s">
        <v>70</v>
      </c>
      <c r="B25">
        <v>25188077.122941181</v>
      </c>
      <c r="C25">
        <v>8011274.3531157412</v>
      </c>
    </row>
    <row r="26" spans="1:3" x14ac:dyDescent="0.3">
      <c r="A26" t="s">
        <v>74</v>
      </c>
      <c r="B26">
        <v>4957383.5529999994</v>
      </c>
      <c r="C26">
        <v>3882279.490127983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D41" sqref="D41"/>
    </sheetView>
  </sheetViews>
  <sheetFormatPr baseColWidth="10" defaultRowHeight="14.4" x14ac:dyDescent="0.3"/>
  <sheetData>
    <row r="2" spans="1:6" x14ac:dyDescent="0.3">
      <c r="B2" t="s">
        <v>5</v>
      </c>
      <c r="C2" t="s">
        <v>6</v>
      </c>
      <c r="D2" t="s">
        <v>7</v>
      </c>
      <c r="E2" t="s">
        <v>8</v>
      </c>
    </row>
    <row r="3" spans="1:6" x14ac:dyDescent="0.3">
      <c r="A3" t="s">
        <v>20</v>
      </c>
      <c r="B3">
        <v>1.0264615281032148</v>
      </c>
      <c r="C3">
        <v>13.948530748041614</v>
      </c>
      <c r="D3">
        <v>1.7373614810727991</v>
      </c>
      <c r="E3">
        <v>2.1990445695617284E-4</v>
      </c>
      <c r="F3">
        <v>16.712573661674583</v>
      </c>
    </row>
    <row r="4" spans="1:6" x14ac:dyDescent="0.3">
      <c r="A4" t="s">
        <v>22</v>
      </c>
      <c r="B4">
        <v>4.1669876981867153</v>
      </c>
      <c r="C4">
        <v>51.010371145918533</v>
      </c>
      <c r="D4">
        <v>0</v>
      </c>
      <c r="E4">
        <v>3.5848502061467037E-4</v>
      </c>
      <c r="F4">
        <v>55.177717329125862</v>
      </c>
    </row>
    <row r="5" spans="1:6" x14ac:dyDescent="0.3">
      <c r="A5" t="s">
        <v>24</v>
      </c>
      <c r="B5">
        <v>0.78699970566770161</v>
      </c>
      <c r="C5">
        <v>27.451616851934403</v>
      </c>
      <c r="D5">
        <v>0.53355912248657744</v>
      </c>
      <c r="E5">
        <v>1.6803466289576435E-2</v>
      </c>
      <c r="F5">
        <v>28.788979146378257</v>
      </c>
    </row>
    <row r="6" spans="1:6" x14ac:dyDescent="0.3">
      <c r="A6" t="s">
        <v>26</v>
      </c>
      <c r="B6">
        <v>40.687880622762314</v>
      </c>
      <c r="C6">
        <v>698.13279344645377</v>
      </c>
      <c r="D6">
        <v>20.275442195854627</v>
      </c>
      <c r="E6">
        <v>7.6532620821550185E-2</v>
      </c>
      <c r="F6">
        <v>759.17264888589239</v>
      </c>
    </row>
    <row r="7" spans="1:6" x14ac:dyDescent="0.3">
      <c r="A7" t="s">
        <v>28</v>
      </c>
      <c r="B7">
        <v>1.1669059421438031</v>
      </c>
      <c r="C7">
        <v>6.3413676451855139</v>
      </c>
      <c r="D7">
        <v>0.20206163500325591</v>
      </c>
      <c r="E7">
        <v>7.5651073161658031E-4</v>
      </c>
      <c r="F7">
        <v>7.7110917330641895</v>
      </c>
    </row>
    <row r="8" spans="1:6" x14ac:dyDescent="0.3">
      <c r="A8" t="s">
        <v>30</v>
      </c>
      <c r="B8">
        <v>3.5927702811768915E-2</v>
      </c>
      <c r="C8">
        <v>20.790164027076944</v>
      </c>
      <c r="D8">
        <v>0.35927702811768913</v>
      </c>
      <c r="E8">
        <v>1.9172946684116218E-2</v>
      </c>
      <c r="F8">
        <v>21.204541704690516</v>
      </c>
    </row>
    <row r="9" spans="1:6" x14ac:dyDescent="0.3">
      <c r="A9" t="s">
        <v>32</v>
      </c>
      <c r="B9">
        <v>0.13553252317135511</v>
      </c>
      <c r="C9">
        <v>29.485853374390366</v>
      </c>
      <c r="D9">
        <v>0.51631437398611479</v>
      </c>
      <c r="E9">
        <v>6.6068498884628763E-5</v>
      </c>
      <c r="F9">
        <v>30.137766340046724</v>
      </c>
    </row>
    <row r="10" spans="1:6" x14ac:dyDescent="0.3">
      <c r="A10" t="s">
        <v>34</v>
      </c>
      <c r="B10">
        <v>6.5680294591518065</v>
      </c>
      <c r="C10">
        <v>582.36527871145995</v>
      </c>
      <c r="D10">
        <v>10.50884713464289</v>
      </c>
      <c r="E10">
        <v>3.7067249553449037E-3</v>
      </c>
      <c r="F10">
        <v>599.44586203021004</v>
      </c>
    </row>
    <row r="11" spans="1:6" x14ac:dyDescent="0.3">
      <c r="A11" t="s">
        <v>36</v>
      </c>
      <c r="B11">
        <v>8.0298218554431422</v>
      </c>
      <c r="C11">
        <v>332.33188635389598</v>
      </c>
      <c r="D11">
        <v>2.4873522245817141</v>
      </c>
      <c r="E11">
        <v>3.8392815615789742E-2</v>
      </c>
      <c r="F11">
        <v>342.88745324953663</v>
      </c>
    </row>
    <row r="12" spans="1:6" x14ac:dyDescent="0.3">
      <c r="A12" t="s">
        <v>38</v>
      </c>
      <c r="B12">
        <v>1.3261626879185784</v>
      </c>
      <c r="C12">
        <v>21.485503673448161</v>
      </c>
      <c r="D12">
        <v>0.43371358347022693</v>
      </c>
      <c r="E12">
        <v>3.928242052668883E-5</v>
      </c>
      <c r="F12">
        <v>23.245419227257493</v>
      </c>
    </row>
    <row r="13" spans="1:6" x14ac:dyDescent="0.3">
      <c r="A13" t="s">
        <v>40</v>
      </c>
      <c r="B13">
        <v>9.7184380138153976</v>
      </c>
      <c r="C13">
        <v>300.50498408113157</v>
      </c>
      <c r="D13">
        <v>0</v>
      </c>
      <c r="E13">
        <v>2.6807966881940417E-3</v>
      </c>
      <c r="F13">
        <v>310.22610289163515</v>
      </c>
    </row>
    <row r="14" spans="1:6" x14ac:dyDescent="0.3">
      <c r="A14" t="s">
        <v>44</v>
      </c>
      <c r="B14">
        <v>8.0964847174341728</v>
      </c>
      <c r="C14">
        <v>12.062836509528132</v>
      </c>
      <c r="D14">
        <v>0.85451026041521605</v>
      </c>
      <c r="E14">
        <v>1.8949582609619213E-3</v>
      </c>
      <c r="F14">
        <v>21.015726445638485</v>
      </c>
    </row>
    <row r="15" spans="1:6" x14ac:dyDescent="0.3">
      <c r="A15" t="s">
        <v>46</v>
      </c>
      <c r="B15">
        <v>3.9924902906237776</v>
      </c>
      <c r="C15">
        <v>8.8081744556029733</v>
      </c>
      <c r="D15">
        <v>0</v>
      </c>
      <c r="E15">
        <v>4.1013900717688269E-4</v>
      </c>
      <c r="F15">
        <v>12.801074885233927</v>
      </c>
    </row>
    <row r="16" spans="1:6" x14ac:dyDescent="0.3">
      <c r="A16" t="s">
        <v>50</v>
      </c>
      <c r="B16">
        <v>2.4185298728326803</v>
      </c>
      <c r="C16">
        <v>28.801406362153131</v>
      </c>
      <c r="D16">
        <v>0.48967765326488832</v>
      </c>
      <c r="E16">
        <v>1.1202374969464214E-3</v>
      </c>
      <c r="F16">
        <v>31.710734125747642</v>
      </c>
    </row>
    <row r="17" spans="1:6" x14ac:dyDescent="0.3">
      <c r="A17" t="s">
        <v>53</v>
      </c>
      <c r="B17">
        <v>2.2397348191698274</v>
      </c>
      <c r="C17">
        <v>82.310254604491163</v>
      </c>
      <c r="D17">
        <v>20.157613372528456</v>
      </c>
      <c r="E17">
        <v>0.11513685354013711</v>
      </c>
      <c r="F17">
        <v>104.82273964972958</v>
      </c>
    </row>
    <row r="18" spans="1:6" x14ac:dyDescent="0.3">
      <c r="A18" t="s">
        <v>55</v>
      </c>
      <c r="B18">
        <v>8.4561089174676489</v>
      </c>
      <c r="C18">
        <v>83.057780922682227</v>
      </c>
      <c r="D18">
        <v>0.75165412599712444</v>
      </c>
      <c r="E18">
        <v>1.334057460041083E-3</v>
      </c>
      <c r="F18">
        <v>92.266878023607035</v>
      </c>
    </row>
    <row r="19" spans="1:6" x14ac:dyDescent="0.3">
      <c r="A19" t="s">
        <v>57</v>
      </c>
      <c r="B19">
        <v>18.827476154250146</v>
      </c>
      <c r="C19">
        <v>239.65222756541783</v>
      </c>
      <c r="D19">
        <v>9.3669035593284308E-2</v>
      </c>
      <c r="E19">
        <v>2.3036891300981031E-4</v>
      </c>
      <c r="F19">
        <v>258.57360312417427</v>
      </c>
    </row>
    <row r="20" spans="1:6" x14ac:dyDescent="0.3">
      <c r="A20" t="s">
        <v>58</v>
      </c>
      <c r="B20">
        <v>1.693318793496134</v>
      </c>
      <c r="C20">
        <v>47.746820064496625</v>
      </c>
      <c r="D20">
        <v>0.95398241887106139</v>
      </c>
      <c r="E20">
        <v>5.5168199495988753E-4</v>
      </c>
      <c r="F20">
        <v>50.394672958858784</v>
      </c>
    </row>
    <row r="21" spans="1:6" x14ac:dyDescent="0.3">
      <c r="A21" t="s">
        <v>60</v>
      </c>
      <c r="B21">
        <v>2.5967203358051343</v>
      </c>
      <c r="C21">
        <v>18.449593158661621</v>
      </c>
      <c r="D21">
        <v>3.2466491857125326</v>
      </c>
      <c r="E21">
        <v>7.306173942421501E-5</v>
      </c>
      <c r="F21">
        <v>24.293035741918711</v>
      </c>
    </row>
    <row r="22" spans="1:6" x14ac:dyDescent="0.3">
      <c r="A22" t="s">
        <v>62</v>
      </c>
      <c r="B22">
        <v>1.9298326186974744</v>
      </c>
      <c r="C22">
        <v>16.506538111578589</v>
      </c>
      <c r="D22">
        <v>0.43735583426571656</v>
      </c>
      <c r="E22">
        <v>1.6271957123066601E-5</v>
      </c>
      <c r="F22">
        <v>18.873742836498902</v>
      </c>
    </row>
    <row r="23" spans="1:6" x14ac:dyDescent="0.3">
      <c r="A23" t="s">
        <v>64</v>
      </c>
      <c r="B23">
        <v>2.3387896591189952</v>
      </c>
      <c r="C23">
        <v>21.560866632532576</v>
      </c>
      <c r="D23">
        <v>0.28696805633361899</v>
      </c>
      <c r="E23">
        <v>1.2291545451012238E-5</v>
      </c>
      <c r="F23">
        <v>24.186636639530644</v>
      </c>
    </row>
    <row r="24" spans="1:6" x14ac:dyDescent="0.3">
      <c r="A24" t="s">
        <v>68</v>
      </c>
      <c r="B24">
        <v>7.3240827977143734</v>
      </c>
      <c r="C24">
        <v>75.72143908548</v>
      </c>
      <c r="D24">
        <v>0</v>
      </c>
      <c r="E24">
        <v>3.5579731259677104E-4</v>
      </c>
      <c r="F24">
        <v>83.045877680506962</v>
      </c>
    </row>
    <row r="25" spans="1:6" x14ac:dyDescent="0.3">
      <c r="A25" t="s">
        <v>70</v>
      </c>
      <c r="B25">
        <v>1.6378282724923066</v>
      </c>
      <c r="C25">
        <v>73.586114228643694</v>
      </c>
      <c r="D25">
        <v>2.3231606702018535E-2</v>
      </c>
      <c r="E25">
        <v>6.1900444976232795E-2</v>
      </c>
      <c r="F25">
        <v>75.309074552814238</v>
      </c>
    </row>
    <row r="26" spans="1:6" x14ac:dyDescent="0.3">
      <c r="A26" t="s">
        <v>74</v>
      </c>
      <c r="B26">
        <v>0.96934631825306139</v>
      </c>
      <c r="C26">
        <v>24.661004182653151</v>
      </c>
      <c r="D26">
        <v>0.50030777716287045</v>
      </c>
      <c r="E26">
        <v>5.9295685662919082E-4</v>
      </c>
      <c r="F26">
        <v>26.131251234925713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44"/>
  <sheetViews>
    <sheetView tabSelected="1" topLeftCell="A4" workbookViewId="0">
      <selection activeCell="J10" sqref="J10"/>
    </sheetView>
  </sheetViews>
  <sheetFormatPr baseColWidth="10" defaultRowHeight="14.4" x14ac:dyDescent="0.3"/>
  <sheetData>
    <row r="22" spans="3:12" x14ac:dyDescent="0.3">
      <c r="L22" t="s">
        <v>98</v>
      </c>
    </row>
    <row r="26" spans="3:12" x14ac:dyDescent="0.3">
      <c r="D26" t="s">
        <v>99</v>
      </c>
      <c r="E26" t="s">
        <v>100</v>
      </c>
    </row>
    <row r="27" spans="3:12" x14ac:dyDescent="0.3">
      <c r="C27">
        <v>2005</v>
      </c>
      <c r="D27">
        <v>884</v>
      </c>
      <c r="E27">
        <v>2318</v>
      </c>
    </row>
    <row r="28" spans="3:12" x14ac:dyDescent="0.3">
      <c r="C28">
        <v>2006</v>
      </c>
      <c r="D28">
        <v>925.8</v>
      </c>
      <c r="E28">
        <v>2320</v>
      </c>
    </row>
    <row r="29" spans="3:12" x14ac:dyDescent="0.3">
      <c r="C29">
        <v>2010</v>
      </c>
      <c r="D29">
        <v>914.5</v>
      </c>
      <c r="E29">
        <v>2246.8000000000002</v>
      </c>
      <c r="G29">
        <v>2050</v>
      </c>
      <c r="H29">
        <f>100-D31/D27*100</f>
        <v>14.120741076256522</v>
      </c>
      <c r="I29">
        <f>100-E31/E27*100</f>
        <v>12.003227806747816</v>
      </c>
      <c r="J29">
        <f>SUM(H29:I29)</f>
        <v>26.123968883004338</v>
      </c>
    </row>
    <row r="30" spans="3:12" x14ac:dyDescent="0.3">
      <c r="C30" t="s">
        <v>102</v>
      </c>
      <c r="D30">
        <v>733.73075995117767</v>
      </c>
      <c r="E30">
        <v>2130.4703173314042</v>
      </c>
    </row>
    <row r="31" spans="3:12" x14ac:dyDescent="0.3">
      <c r="C31" t="s">
        <v>101</v>
      </c>
      <c r="D31">
        <v>759.17264888589239</v>
      </c>
      <c r="E31">
        <v>2039.7651794395856</v>
      </c>
      <c r="G31">
        <v>2030</v>
      </c>
      <c r="H31">
        <f>100-D30/D27*100</f>
        <v>16.998782810952747</v>
      </c>
      <c r="I31">
        <f>100-E30/E27*100</f>
        <v>8.0901502445468481</v>
      </c>
      <c r="J31">
        <f>H31+I31</f>
        <v>25.088933055499595</v>
      </c>
    </row>
    <row r="34" spans="1:12" x14ac:dyDescent="0.3">
      <c r="A34">
        <v>2030</v>
      </c>
      <c r="B34">
        <v>109854541.9442125</v>
      </c>
    </row>
    <row r="35" spans="1:12" x14ac:dyDescent="0.3">
      <c r="A35">
        <v>2050</v>
      </c>
      <c r="B35">
        <v>113663714.4740715</v>
      </c>
    </row>
    <row r="43" spans="1:12" x14ac:dyDescent="0.3">
      <c r="L43" t="s">
        <v>104</v>
      </c>
    </row>
    <row r="44" spans="1:12" x14ac:dyDescent="0.3">
      <c r="L44" t="s">
        <v>103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Tabelle1 (2)</vt:lpstr>
      <vt:lpstr>Tabelle5</vt:lpstr>
      <vt:lpstr>Tabelle4</vt:lpstr>
      <vt:lpstr>Valideirung</vt:lpstr>
      <vt:lpstr>Tabelle6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2020-11-17T11:09:39Z</dcterms:created>
  <dcterms:modified xsi:type="dcterms:W3CDTF">2020-11-17T16:55:47Z</dcterms:modified>
</cp:coreProperties>
</file>