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const" sheetId="1" state="visible" r:id="rId2"/>
    <sheet name="Data" sheetId="2" state="visible" r:id="rId3"/>
    <sheet name="Inf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<sst xmlns="http://schemas.openxmlformats.org/spreadsheetml/2006/main" count="109" uniqueCount="67">
  <si>
    <t xml:space="preserve">Country</t>
  </si>
  <si>
    <t xml:space="preserve">France</t>
  </si>
  <si>
    <t xml:space="preserve">Netherlands</t>
  </si>
  <si>
    <t xml:space="preserve">Germany</t>
  </si>
  <si>
    <t xml:space="preserve">Italy</t>
  </si>
  <si>
    <t xml:space="preserve">United Kingdom</t>
  </si>
  <si>
    <t xml:space="preserve">Ireland</t>
  </si>
  <si>
    <t xml:space="preserve">Denmark</t>
  </si>
  <si>
    <t xml:space="preserve">Greece</t>
  </si>
  <si>
    <t xml:space="preserve">Portugal</t>
  </si>
  <si>
    <t xml:space="preserve">Spain</t>
  </si>
  <si>
    <t xml:space="preserve">Belgium</t>
  </si>
  <si>
    <t xml:space="preserve">Luxemburg</t>
  </si>
  <si>
    <t xml:space="preserve">Iceland</t>
  </si>
  <si>
    <t xml:space="preserve">Norway</t>
  </si>
  <si>
    <t xml:space="preserve">Sweden</t>
  </si>
  <si>
    <t xml:space="preserve">Finland</t>
  </si>
  <si>
    <t xml:space="preserve">Austria</t>
  </si>
  <si>
    <t xml:space="preserve">Malta</t>
  </si>
  <si>
    <t xml:space="preserve">Estonia</t>
  </si>
  <si>
    <t xml:space="preserve">Latvia</t>
  </si>
  <si>
    <t xml:space="preserve">Lithuania</t>
  </si>
  <si>
    <t xml:space="preserve">Poland</t>
  </si>
  <si>
    <t xml:space="preserve">Czechia</t>
  </si>
  <si>
    <t xml:space="preserve">Slovakia</t>
  </si>
  <si>
    <t xml:space="preserve">Hungary</t>
  </si>
  <si>
    <t xml:space="preserve">Romania</t>
  </si>
  <si>
    <t xml:space="preserve">Bulgaria</t>
  </si>
  <si>
    <t xml:space="preserve">Slovenia</t>
  </si>
  <si>
    <t xml:space="preserve">Croatia</t>
  </si>
  <si>
    <t xml:space="preserve">Bosnia and Herzegovina</t>
  </si>
  <si>
    <t xml:space="preserve">North Macedonia</t>
  </si>
  <si>
    <t xml:space="preserve">Montenegro</t>
  </si>
  <si>
    <t xml:space="preserve">Serbia</t>
  </si>
  <si>
    <t xml:space="preserve">Cyprus</t>
  </si>
  <si>
    <t xml:space="preserve">Indonesia</t>
  </si>
  <si>
    <t xml:space="preserve">Brunei Darussalam</t>
  </si>
  <si>
    <t xml:space="preserve">Cambodia</t>
  </si>
  <si>
    <t xml:space="preserve">Lao PDR</t>
  </si>
  <si>
    <t xml:space="preserve">Malaysia</t>
  </si>
  <si>
    <t xml:space="preserve">Myanmar</t>
  </si>
  <si>
    <t xml:space="preserve">Philippines</t>
  </si>
  <si>
    <t xml:space="preserve">Singapore</t>
  </si>
  <si>
    <t xml:space="preserve">Thailand</t>
  </si>
  <si>
    <t xml:space="preserve">Vietnam</t>
  </si>
  <si>
    <t xml:space="preserve">Turkey</t>
  </si>
  <si>
    <t xml:space="preserve">EU27TOTALS_2020</t>
  </si>
  <si>
    <t xml:space="preserve">EUROPEAN UNION (28)</t>
  </si>
  <si>
    <t xml:space="preserve">Orig Einheit</t>
  </si>
  <si>
    <t xml:space="preserve">kg</t>
  </si>
  <si>
    <t xml:space="preserve">Neue Einheit</t>
  </si>
  <si>
    <t xml:space="preserve">Tausend tonns</t>
  </si>
  <si>
    <t xml:space="preserve">Gesamte Produktion je PRODCOM Liste (NACE Rev. 2) - Jährliche Daten  [DS-066342]</t>
  </si>
  <si>
    <t xml:space="preserve">Letzte Aktualisierung</t>
  </si>
  <si>
    <t xml:space="preserve">Exportierte Daten</t>
  </si>
  <si>
    <t xml:space="preserve">Quelle der Daten</t>
  </si>
  <si>
    <t xml:space="preserve">Eurostat</t>
  </si>
  <si>
    <t xml:space="preserve">PRCCODE</t>
  </si>
  <si>
    <t xml:space="preserve">20141130 - Ethylene</t>
  </si>
  <si>
    <t xml:space="preserve">INDICATORS</t>
  </si>
  <si>
    <t xml:space="preserve">PRODQNT</t>
  </si>
  <si>
    <t xml:space="preserve">https://www.hip-petrohemija.com/tehnologija/proizvodna-linija/etilen.22.html</t>
  </si>
  <si>
    <t xml:space="preserve">other missing</t>
  </si>
  <si>
    <t xml:space="preserve">JRC LVOC</t>
  </si>
  <si>
    <t xml:space="preserve">ICIS </t>
  </si>
  <si>
    <t xml:space="preserve">https://www.icis.com/explore/resources/news/2013/05/10/9667019/chemical-profile-europe-ethylene/</t>
  </si>
  <si>
    <t xml:space="preserve">https://s3-us-west-2.amazonaws.com/okchem-o/image/201810/af95dc78-926f-43f5-a1ef-e5b3cb058c9b.pdf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</si>
</sst>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\.mm\.yy"/>
  </numFmts>
  <fonts count="7">
    <font>
      <sz val="11"/>
      <name val="Arial"/>
      <family val="0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Arial"/>
      <family val="2"/>
    </font>
    <font>
      <u val="single"/>
      <sz val="11"/>
      <color rgb="FF0066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hip-petrohemija.com/tehnologija/proizvodna-linija/etilen.22.html" TargetMode="External"/><Relationship Id="rId2" Type="http://schemas.openxmlformats.org/officeDocument/2006/relationships/hyperlink" Target="https://www.icis.com/explore/resources/news/2013/05/10/9667019/chemical-profile-europe-ethylen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A36" activeCellId="0" sqref="A36"/>
    </sheetView>
  </sheetViews>
  <sheetFormatPr defaultColWidth="8.9921875" defaultRowHeight="14.25" zeroHeight="false" outlineLevelRow="0" outlineLevelCol="0"/>
  <cols>
    <col collapsed="false" customWidth="true" hidden="false" outlineLevel="0" max="2" min="2" style="0" width="11.87"/>
  </cols>
  <sheetData>
    <row r="1" customFormat="false" ht="14.25" hidden="false" customHeight="false" outlineLevel="0" collapsed="false">
      <c r="A1" s="1" t="s">
        <v>0</v>
      </c>
      <c r="B1" s="0" t="n">
        <v>2018</v>
      </c>
    </row>
    <row r="2" customFormat="false" ht="14.25" hidden="false" customHeight="false" outlineLevel="0" collapsed="false">
      <c r="A2" s="1" t="s">
        <v>1</v>
      </c>
      <c r="B2" s="0" t="n">
        <v>2622.98488958333</v>
      </c>
    </row>
    <row r="3" customFormat="false" ht="14.25" hidden="false" customHeight="false" outlineLevel="0" collapsed="false">
      <c r="A3" s="1" t="s">
        <v>2</v>
      </c>
      <c r="B3" s="0" t="n">
        <v>2496.33775</v>
      </c>
    </row>
    <row r="4" customFormat="false" ht="14.25" hidden="false" customHeight="false" outlineLevel="0" collapsed="false">
      <c r="A4" s="1" t="s">
        <v>3</v>
      </c>
      <c r="B4" s="0" t="n">
        <v>4942.24508333333</v>
      </c>
    </row>
    <row r="5" customFormat="false" ht="14.25" hidden="false" customHeight="false" outlineLevel="0" collapsed="false">
      <c r="A5" s="1" t="s">
        <v>4</v>
      </c>
      <c r="B5" s="0" t="n">
        <v>1000</v>
      </c>
    </row>
    <row r="6" customFormat="false" ht="14.25" hidden="false" customHeight="false" outlineLevel="0" collapsed="false">
      <c r="A6" s="1" t="s">
        <v>5</v>
      </c>
      <c r="B6" s="0" t="n">
        <v>0</v>
      </c>
    </row>
    <row r="7" customFormat="false" ht="14.25" hidden="false" customHeight="false" outlineLevel="0" collapsed="false">
      <c r="A7" s="1" t="s">
        <v>6</v>
      </c>
      <c r="B7" s="0" t="n">
        <v>0</v>
      </c>
    </row>
    <row r="8" customFormat="false" ht="14.25" hidden="false" customHeight="false" outlineLevel="0" collapsed="false">
      <c r="A8" s="1" t="s">
        <v>7</v>
      </c>
      <c r="B8" s="0" t="n">
        <v>0</v>
      </c>
    </row>
    <row r="9" customFormat="false" ht="14.25" hidden="false" customHeight="false" outlineLevel="0" collapsed="false">
      <c r="A9" s="1" t="s">
        <v>8</v>
      </c>
      <c r="B9" s="0" t="n">
        <v>0</v>
      </c>
    </row>
    <row r="10" customFormat="false" ht="14.25" hidden="false" customHeight="false" outlineLevel="0" collapsed="false">
      <c r="A10" s="1" t="s">
        <v>9</v>
      </c>
      <c r="B10" s="0" t="n">
        <v>297.15986625</v>
      </c>
    </row>
    <row r="11" customFormat="false" ht="14.25" hidden="false" customHeight="false" outlineLevel="0" collapsed="false">
      <c r="A11" s="1" t="s">
        <v>10</v>
      </c>
      <c r="B11" s="2" t="n">
        <f aca="false">660*2*0.6</f>
        <v>792</v>
      </c>
    </row>
    <row r="12" customFormat="false" ht="14.25" hidden="false" customHeight="false" outlineLevel="0" collapsed="false">
      <c r="A12" s="1" t="s">
        <v>11</v>
      </c>
      <c r="B12" s="0" t="n">
        <v>2648.985992</v>
      </c>
    </row>
    <row r="13" customFormat="false" ht="14.25" hidden="false" customHeight="false" outlineLevel="0" collapsed="false">
      <c r="A13" s="1" t="s">
        <v>12</v>
      </c>
      <c r="B13" s="0" t="n">
        <v>0</v>
      </c>
    </row>
    <row r="14" customFormat="false" ht="14.25" hidden="false" customHeight="false" outlineLevel="0" collapsed="false">
      <c r="A14" s="1" t="s">
        <v>13</v>
      </c>
      <c r="B14" s="0" t="n">
        <v>0</v>
      </c>
    </row>
    <row r="15" customFormat="false" ht="14.25" hidden="false" customHeight="false" outlineLevel="0" collapsed="false">
      <c r="A15" s="1" t="s">
        <v>14</v>
      </c>
      <c r="B15" s="0" t="n">
        <v>0</v>
      </c>
    </row>
    <row r="16" customFormat="false" ht="14.25" hidden="false" customHeight="false" outlineLevel="0" collapsed="false">
      <c r="A16" s="1" t="s">
        <v>15</v>
      </c>
      <c r="B16" s="0" t="n">
        <f aca="false">413.4094*0.5</f>
        <v>206.7047</v>
      </c>
    </row>
    <row r="17" customFormat="false" ht="14.25" hidden="false" customHeight="false" outlineLevel="0" collapsed="false">
      <c r="A17" s="1" t="s">
        <v>16</v>
      </c>
      <c r="B17" s="2" t="n">
        <f aca="false">420*0.5*0.8+10</f>
        <v>178</v>
      </c>
    </row>
    <row r="18" customFormat="false" ht="14.25" hidden="false" customHeight="false" outlineLevel="0" collapsed="false">
      <c r="A18" s="1" t="s">
        <v>17</v>
      </c>
      <c r="B18" s="0" t="n">
        <f aca="false">500*0.5*0.8</f>
        <v>200</v>
      </c>
    </row>
    <row r="19" customFormat="false" ht="14.25" hidden="false" customHeight="false" outlineLevel="0" collapsed="false">
      <c r="A19" s="1" t="s">
        <v>18</v>
      </c>
      <c r="B19" s="0" t="n">
        <v>0</v>
      </c>
    </row>
    <row r="20" customFormat="false" ht="14.25" hidden="false" customHeight="false" outlineLevel="0" collapsed="false">
      <c r="A20" s="1" t="s">
        <v>19</v>
      </c>
      <c r="B20" s="0" t="n">
        <v>0</v>
      </c>
    </row>
    <row r="21" customFormat="false" ht="14.25" hidden="false" customHeight="false" outlineLevel="0" collapsed="false">
      <c r="A21" s="1" t="s">
        <v>20</v>
      </c>
      <c r="B21" s="0" t="n">
        <v>0</v>
      </c>
    </row>
    <row r="22" customFormat="false" ht="14.25" hidden="false" customHeight="false" outlineLevel="0" collapsed="false">
      <c r="A22" s="1" t="s">
        <v>21</v>
      </c>
      <c r="B22" s="0" t="n">
        <v>0</v>
      </c>
    </row>
    <row r="23" customFormat="false" ht="14.25" hidden="false" customHeight="false" outlineLevel="0" collapsed="false">
      <c r="A23" s="1" t="s">
        <v>22</v>
      </c>
      <c r="B23" s="0" t="n">
        <v>467.836</v>
      </c>
    </row>
    <row r="24" customFormat="false" ht="14.25" hidden="false" customHeight="false" outlineLevel="0" collapsed="false">
      <c r="A24" s="1" t="s">
        <v>23</v>
      </c>
      <c r="B24" s="0" t="n">
        <f aca="false">544*0.5*0.8</f>
        <v>217.6</v>
      </c>
    </row>
    <row r="25" customFormat="false" ht="14.25" hidden="false" customHeight="false" outlineLevel="0" collapsed="false">
      <c r="A25" s="1" t="s">
        <v>24</v>
      </c>
      <c r="B25" s="0" t="n">
        <v>35.9296656</v>
      </c>
    </row>
    <row r="26" customFormat="false" ht="14.25" hidden="false" customHeight="false" outlineLevel="0" collapsed="false">
      <c r="A26" s="1" t="s">
        <v>25</v>
      </c>
      <c r="B26" s="0" t="n">
        <v>580.392</v>
      </c>
    </row>
    <row r="27" customFormat="false" ht="14.25" hidden="false" customHeight="false" outlineLevel="0" collapsed="false">
      <c r="A27" s="1" t="s">
        <v>26</v>
      </c>
      <c r="B27" s="0" t="n">
        <v>0</v>
      </c>
    </row>
    <row r="28" customFormat="false" ht="14.25" hidden="false" customHeight="false" outlineLevel="0" collapsed="false">
      <c r="A28" s="1" t="s">
        <v>27</v>
      </c>
      <c r="B28" s="0" t="n">
        <v>0</v>
      </c>
    </row>
    <row r="29" customFormat="false" ht="14.25" hidden="false" customHeight="false" outlineLevel="0" collapsed="false">
      <c r="A29" s="1" t="s">
        <v>28</v>
      </c>
      <c r="B29" s="0" t="n">
        <v>0</v>
      </c>
    </row>
    <row r="30" customFormat="false" ht="14.25" hidden="false" customHeight="false" outlineLevel="0" collapsed="false">
      <c r="A30" s="1" t="s">
        <v>29</v>
      </c>
      <c r="B30" s="0" t="n">
        <v>0</v>
      </c>
    </row>
    <row r="31" customFormat="false" ht="14.25" hidden="false" customHeight="false" outlineLevel="0" collapsed="false">
      <c r="A31" s="1" t="s">
        <v>30</v>
      </c>
      <c r="B31" s="0" t="n">
        <v>0</v>
      </c>
    </row>
    <row r="32" customFormat="false" ht="14.25" hidden="false" customHeight="false" outlineLevel="0" collapsed="false">
      <c r="A32" s="1" t="s">
        <v>31</v>
      </c>
      <c r="B32" s="0" t="n">
        <v>0</v>
      </c>
    </row>
    <row r="33" customFormat="false" ht="14.25" hidden="false" customHeight="false" outlineLevel="0" collapsed="false">
      <c r="A33" s="1" t="s">
        <v>32</v>
      </c>
      <c r="B33" s="0" t="n">
        <v>0</v>
      </c>
    </row>
    <row r="34" customFormat="false" ht="14.25" hidden="false" customHeight="false" outlineLevel="0" collapsed="false">
      <c r="A34" s="1" t="s">
        <v>33</v>
      </c>
      <c r="B34" s="0" t="n">
        <f aca="false">200*0.8</f>
        <v>160</v>
      </c>
    </row>
    <row r="35" customFormat="false" ht="14.25" hidden="false" customHeight="false" outlineLevel="0" collapsed="false">
      <c r="A35" s="1" t="s">
        <v>34</v>
      </c>
      <c r="B35" s="0" t="n">
        <v>0</v>
      </c>
    </row>
    <row r="36" customFormat="false" ht="14.25" hidden="false" customHeight="false" outlineLevel="0" collapsed="false">
      <c r="A36" s="3" t="s">
        <v>35</v>
      </c>
      <c r="B36" s="0" t="n">
        <v>527</v>
      </c>
    </row>
    <row r="37" customFormat="false" ht="14.25" hidden="false" customHeight="false" outlineLevel="0" collapsed="false">
      <c r="A37" s="0" t="s">
        <v>36</v>
      </c>
      <c r="B37" s="0" t="n">
        <v>0</v>
      </c>
    </row>
    <row r="38" customFormat="false" ht="14.25" hidden="false" customHeight="false" outlineLevel="0" collapsed="false">
      <c r="A38" s="0" t="s">
        <v>37</v>
      </c>
      <c r="B38" s="0" t="n">
        <v>0</v>
      </c>
    </row>
    <row r="39" customFormat="false" ht="14.25" hidden="false" customHeight="false" outlineLevel="0" collapsed="false">
      <c r="A39" s="0" t="s">
        <v>38</v>
      </c>
      <c r="B39" s="0" t="n">
        <v>0</v>
      </c>
    </row>
    <row r="40" customFormat="false" ht="14.25" hidden="false" customHeight="false" outlineLevel="0" collapsed="false">
      <c r="A40" s="0" t="s">
        <v>39</v>
      </c>
      <c r="B40" s="0" t="n">
        <v>1162</v>
      </c>
    </row>
    <row r="41" customFormat="false" ht="14.25" hidden="false" customHeight="false" outlineLevel="0" collapsed="false">
      <c r="A41" s="0" t="s">
        <v>40</v>
      </c>
      <c r="B41" s="0" t="n">
        <v>0</v>
      </c>
    </row>
    <row r="42" customFormat="false" ht="14.25" hidden="false" customHeight="false" outlineLevel="0" collapsed="false">
      <c r="A42" s="0" t="s">
        <v>41</v>
      </c>
      <c r="B42" s="0" t="n">
        <v>1500</v>
      </c>
    </row>
    <row r="43" customFormat="false" ht="14.25" hidden="false" customHeight="false" outlineLevel="0" collapsed="false">
      <c r="A43" s="0" t="s">
        <v>42</v>
      </c>
      <c r="B43" s="0" t="n">
        <v>152</v>
      </c>
    </row>
    <row r="44" customFormat="false" ht="14.25" hidden="false" customHeight="false" outlineLevel="0" collapsed="false">
      <c r="A44" s="0" t="s">
        <v>43</v>
      </c>
      <c r="B44" s="0" t="n">
        <v>2148</v>
      </c>
    </row>
    <row r="45" customFormat="false" ht="14.25" hidden="false" customHeight="false" outlineLevel="0" collapsed="false">
      <c r="A45" s="0" t="s">
        <v>44</v>
      </c>
      <c r="B45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1" ySplit="1" topLeftCell="H2" activePane="bottomRight" state="frozen"/>
      <selection pane="topLeft" activeCell="A1" activeCellId="0" sqref="A1"/>
      <selection pane="topRight" activeCell="H1" activeCellId="0" sqref="H1"/>
      <selection pane="bottomLeft" activeCell="A2" activeCellId="0" sqref="A2"/>
      <selection pane="bottomRight" activeCell="A43" activeCellId="0" sqref="A43"/>
    </sheetView>
  </sheetViews>
  <sheetFormatPr defaultColWidth="8.9921875" defaultRowHeight="14.25" zeroHeight="false" outlineLevelRow="0" outlineLevelCol="0"/>
  <cols>
    <col collapsed="false" customWidth="false" hidden="true" outlineLevel="0" max="26" min="24" style="0" width="8.99"/>
    <col collapsed="false" customWidth="true" hidden="false" outlineLevel="0" max="36" min="36" style="0" width="11.12"/>
    <col collapsed="false" customWidth="true" hidden="false" outlineLevel="0" max="37" min="37" style="0" width="9.99"/>
    <col collapsed="false" customWidth="true" hidden="false" outlineLevel="0" max="38" min="38" style="0" width="11.25"/>
  </cols>
  <sheetData>
    <row r="1" customFormat="false" ht="14.25" hidden="false" customHeight="false" outlineLevel="0" collapsed="false">
      <c r="A1" s="1" t="s">
        <v>0</v>
      </c>
      <c r="B1" s="1" t="n">
        <v>1981</v>
      </c>
      <c r="C1" s="1" t="n">
        <v>1982</v>
      </c>
      <c r="D1" s="1" t="n">
        <v>1983</v>
      </c>
      <c r="E1" s="1" t="n">
        <v>1984</v>
      </c>
      <c r="F1" s="1" t="n">
        <v>1985</v>
      </c>
      <c r="G1" s="1" t="n">
        <v>1986</v>
      </c>
      <c r="H1" s="1" t="n">
        <v>1987</v>
      </c>
      <c r="I1" s="1" t="n">
        <v>1988</v>
      </c>
      <c r="J1" s="1" t="n">
        <v>1989</v>
      </c>
      <c r="K1" s="1" t="n">
        <v>1990</v>
      </c>
      <c r="L1" s="1" t="n">
        <v>1991</v>
      </c>
      <c r="M1" s="1" t="n">
        <v>1992</v>
      </c>
      <c r="N1" s="1" t="n">
        <v>1993</v>
      </c>
      <c r="O1" s="1" t="n">
        <v>1994</v>
      </c>
      <c r="P1" s="1" t="n">
        <v>1995</v>
      </c>
      <c r="Q1" s="1" t="n">
        <v>1996</v>
      </c>
      <c r="R1" s="1" t="n">
        <v>1997</v>
      </c>
      <c r="S1" s="1" t="n">
        <v>1998</v>
      </c>
      <c r="T1" s="1" t="n">
        <v>1999</v>
      </c>
      <c r="U1" s="1" t="n">
        <v>2000</v>
      </c>
      <c r="V1" s="1" t="n">
        <v>2001</v>
      </c>
      <c r="W1" s="1" t="n">
        <v>2002</v>
      </c>
      <c r="X1" s="1" t="n">
        <v>2003</v>
      </c>
      <c r="Y1" s="1" t="n">
        <v>2004</v>
      </c>
      <c r="Z1" s="1" t="n">
        <v>2005</v>
      </c>
      <c r="AA1" s="1" t="n">
        <v>2006</v>
      </c>
      <c r="AB1" s="1" t="n">
        <v>2007</v>
      </c>
      <c r="AC1" s="1" t="n">
        <v>2008</v>
      </c>
      <c r="AD1" s="1" t="n">
        <v>2009</v>
      </c>
      <c r="AE1" s="1" t="n">
        <v>2010</v>
      </c>
      <c r="AF1" s="1" t="n">
        <v>2011</v>
      </c>
      <c r="AG1" s="1" t="n">
        <v>2012</v>
      </c>
      <c r="AH1" s="1" t="n">
        <v>2013</v>
      </c>
      <c r="AI1" s="1" t="n">
        <v>2014</v>
      </c>
      <c r="AJ1" s="1" t="n">
        <v>2015</v>
      </c>
      <c r="AK1" s="1" t="n">
        <v>2016</v>
      </c>
      <c r="AL1" s="1" t="n">
        <v>2017</v>
      </c>
      <c r="AM1" s="1" t="n">
        <v>2018</v>
      </c>
      <c r="AN1" s="1" t="n">
        <v>2019</v>
      </c>
    </row>
    <row r="2" customFormat="false" ht="14.25" hidden="false" customHeight="false" outlineLevel="0" collapsed="false">
      <c r="A2" s="1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 t="n">
        <v>2667255000</v>
      </c>
      <c r="Q2" s="4" t="n">
        <v>2723155000</v>
      </c>
      <c r="R2" s="4" t="n">
        <v>2874455000</v>
      </c>
      <c r="S2" s="4" t="n">
        <v>3004104000</v>
      </c>
      <c r="T2" s="4" t="n">
        <v>3083778000</v>
      </c>
      <c r="U2" s="4" t="n">
        <v>3073948000</v>
      </c>
      <c r="V2" s="4" t="n">
        <v>2871980000</v>
      </c>
      <c r="W2" s="4" t="n">
        <v>2836136000</v>
      </c>
      <c r="X2" s="3"/>
      <c r="Y2" s="3"/>
      <c r="Z2" s="3"/>
      <c r="AA2" s="3"/>
      <c r="AB2" s="3"/>
      <c r="AC2" s="4" t="n">
        <v>2604056959</v>
      </c>
      <c r="AD2" s="4" t="n">
        <v>2381047000</v>
      </c>
      <c r="AE2" s="4" t="n">
        <v>2862205240</v>
      </c>
      <c r="AF2" s="4" t="n">
        <v>2714950000</v>
      </c>
      <c r="AG2" s="4" t="n">
        <v>2566782000</v>
      </c>
      <c r="AH2" s="4" t="n">
        <v>2378234000</v>
      </c>
      <c r="AI2" s="4" t="n">
        <v>3868554000</v>
      </c>
      <c r="AJ2" s="4" t="n">
        <v>2410273000</v>
      </c>
      <c r="AK2" s="4" t="n">
        <v>2616492336</v>
      </c>
      <c r="AL2" s="4" t="n">
        <v>2797068143</v>
      </c>
      <c r="AM2" s="4" t="n">
        <v>1802725000</v>
      </c>
      <c r="AN2" s="4" t="n">
        <v>2473430997</v>
      </c>
    </row>
    <row r="3" customFormat="false" ht="14.25" hidden="false" customHeight="false" outlineLevel="0" collapsed="false">
      <c r="A3" s="1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 t="n">
        <v>2747719000</v>
      </c>
      <c r="AH3" s="4" t="n">
        <v>2415976000</v>
      </c>
      <c r="AI3" s="4" t="n">
        <v>2481561000</v>
      </c>
      <c r="AJ3" s="4" t="n">
        <v>2140752000</v>
      </c>
      <c r="AK3" s="4" t="n">
        <v>2415990000</v>
      </c>
      <c r="AL3" s="4" t="n">
        <v>2668164000</v>
      </c>
      <c r="AM3" s="4" t="n">
        <v>2865197000</v>
      </c>
      <c r="AN3" s="4" t="n">
        <v>2235343000</v>
      </c>
    </row>
    <row r="4" customFormat="false" ht="14.25" hidden="false" customHeight="false" outlineLevel="0" collapsed="false">
      <c r="A4" s="1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 t="n">
        <v>4163377000</v>
      </c>
      <c r="Q4" s="4" t="n">
        <v>3814680000</v>
      </c>
      <c r="R4" s="4" t="n">
        <v>4186421000</v>
      </c>
      <c r="S4" s="4" t="n">
        <v>4269586000</v>
      </c>
      <c r="T4" s="4" t="n">
        <v>4894764000</v>
      </c>
      <c r="U4" s="4" t="n">
        <v>5119316000</v>
      </c>
      <c r="V4" s="4" t="n">
        <v>5005029000</v>
      </c>
      <c r="W4" s="4" t="n">
        <v>4666479000</v>
      </c>
      <c r="X4" s="3"/>
      <c r="Y4" s="3"/>
      <c r="Z4" s="3"/>
      <c r="AA4" s="3"/>
      <c r="AB4" s="3"/>
      <c r="AC4" s="4" t="n">
        <v>4948453000</v>
      </c>
      <c r="AD4" s="4" t="n">
        <v>4618156000</v>
      </c>
      <c r="AE4" s="4" t="n">
        <v>5063448000</v>
      </c>
      <c r="AF4" s="4" t="n">
        <v>5082517000</v>
      </c>
      <c r="AG4" s="4" t="n">
        <v>4897362000</v>
      </c>
      <c r="AH4" s="4" t="n">
        <v>4848921000</v>
      </c>
      <c r="AI4" s="4" t="n">
        <v>5070029000</v>
      </c>
      <c r="AJ4" s="4" t="n">
        <v>5133818000</v>
      </c>
      <c r="AK4" s="4" t="n">
        <v>5155731000</v>
      </c>
      <c r="AL4" s="4" t="n">
        <v>5200449000</v>
      </c>
      <c r="AM4" s="4" t="n">
        <v>4763842000</v>
      </c>
      <c r="AN4" s="4" t="n">
        <v>4524215000</v>
      </c>
    </row>
    <row r="5" customFormat="false" ht="14.25" hidden="false" customHeight="false" outlineLevel="0" collapsed="false">
      <c r="A5" s="1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customFormat="false" ht="14.25" hidden="false" customHeight="false" outlineLevel="0" collapsed="false">
      <c r="A6" s="1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 t="n">
        <v>1553122725</v>
      </c>
      <c r="Q6" s="4" t="n">
        <v>1553389872</v>
      </c>
      <c r="R6" s="4" t="n">
        <v>1674446080</v>
      </c>
      <c r="S6" s="4" t="n">
        <v>1638938553</v>
      </c>
      <c r="T6" s="4" t="n">
        <v>2338322593</v>
      </c>
      <c r="U6" s="4" t="n">
        <v>2473805384</v>
      </c>
      <c r="V6" s="3"/>
      <c r="W6" s="4" t="n">
        <v>2478852713</v>
      </c>
      <c r="X6" s="3"/>
      <c r="Y6" s="3"/>
      <c r="Z6" s="3"/>
      <c r="AA6" s="3"/>
      <c r="AB6" s="3"/>
      <c r="AC6" s="3"/>
      <c r="AD6" s="4" t="n">
        <v>802652122</v>
      </c>
      <c r="AE6" s="3"/>
      <c r="AF6" s="3"/>
      <c r="AG6" s="4" t="n">
        <v>0</v>
      </c>
      <c r="AH6" s="4" t="n">
        <v>0</v>
      </c>
      <c r="AI6" s="4" t="n">
        <v>0</v>
      </c>
      <c r="AJ6" s="4" t="n">
        <v>0</v>
      </c>
      <c r="AK6" s="4" t="n">
        <v>0</v>
      </c>
      <c r="AL6" s="3"/>
      <c r="AM6" s="4" t="n">
        <v>0</v>
      </c>
      <c r="AN6" s="4" t="n">
        <v>0</v>
      </c>
    </row>
    <row r="7" customFormat="false" ht="14.25" hidden="false" customHeight="false" outlineLevel="0" collapsed="false">
      <c r="A7" s="1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3"/>
      <c r="Y7" s="3"/>
      <c r="Z7" s="3"/>
      <c r="AA7" s="3"/>
      <c r="AB7" s="3"/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0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</row>
    <row r="8" customFormat="false" ht="14.25" hidden="false" customHeight="false" outlineLevel="0" collapsed="false">
      <c r="A8" s="1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4" t="n">
        <v>0</v>
      </c>
      <c r="V8" s="4" t="n">
        <v>0</v>
      </c>
      <c r="W8" s="4" t="n">
        <v>0</v>
      </c>
      <c r="X8" s="3"/>
      <c r="Y8" s="3"/>
      <c r="Z8" s="3"/>
      <c r="AA8" s="3"/>
      <c r="AB8" s="3"/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0</v>
      </c>
      <c r="AI8" s="4" t="n">
        <v>0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</row>
    <row r="9" customFormat="false" ht="14.25" hidden="false" customHeight="false" outlineLevel="0" collapsed="false">
      <c r="A9" s="1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 t="n">
        <v>0</v>
      </c>
      <c r="Q9" s="3"/>
      <c r="R9" s="3"/>
      <c r="S9" s="4" t="n">
        <v>0</v>
      </c>
      <c r="T9" s="3"/>
      <c r="U9" s="4" t="n">
        <v>0</v>
      </c>
      <c r="V9" s="4" t="n">
        <v>0</v>
      </c>
      <c r="W9" s="4" t="n">
        <v>0</v>
      </c>
      <c r="X9" s="3"/>
      <c r="Y9" s="3"/>
      <c r="Z9" s="3"/>
      <c r="AA9" s="3"/>
      <c r="AB9" s="3"/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</row>
    <row r="10" customFormat="false" ht="14.25" hidden="false" customHeight="false" outlineLevel="0" collapsed="false">
      <c r="A10" s="1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4" t="n">
        <v>332686029</v>
      </c>
      <c r="V10" s="4" t="n">
        <v>241449156</v>
      </c>
      <c r="W10" s="4" t="n">
        <v>268833852</v>
      </c>
      <c r="X10" s="3"/>
      <c r="Y10" s="3"/>
      <c r="Z10" s="3"/>
      <c r="AA10" s="3"/>
      <c r="AB10" s="3"/>
      <c r="AC10" s="4" t="n">
        <v>277331143</v>
      </c>
      <c r="AD10" s="4" t="n">
        <v>213613269</v>
      </c>
      <c r="AE10" s="4" t="n">
        <v>325421118</v>
      </c>
      <c r="AF10" s="4" t="n">
        <v>303791489</v>
      </c>
      <c r="AG10" s="4" t="n">
        <v>187657346</v>
      </c>
      <c r="AH10" s="4" t="n">
        <v>269658026</v>
      </c>
      <c r="AI10" s="4" t="n">
        <v>333539325</v>
      </c>
      <c r="AJ10" s="4" t="n">
        <v>354686175</v>
      </c>
      <c r="AK10" s="4" t="n">
        <v>358860129</v>
      </c>
      <c r="AL10" s="4" t="n">
        <v>363865502</v>
      </c>
      <c r="AM10" s="4" t="n">
        <v>216399323</v>
      </c>
      <c r="AN10" s="4" t="n">
        <v>361095550</v>
      </c>
    </row>
    <row r="11" customFormat="false" ht="14.25" hidden="false" customHeight="false" outlineLevel="0" collapsed="false">
      <c r="A11" s="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customFormat="false" ht="14.25" hidden="false" customHeight="false" outlineLevel="0" collapsed="false">
      <c r="A12" s="1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 t="n">
        <v>1973333105</v>
      </c>
      <c r="AF12" s="4" t="n">
        <v>2054735356</v>
      </c>
      <c r="AG12" s="3"/>
      <c r="AH12" s="3"/>
      <c r="AI12" s="3"/>
      <c r="AJ12" s="3"/>
      <c r="AK12" s="3"/>
      <c r="AL12" s="4" t="n">
        <v>2804690093</v>
      </c>
      <c r="AM12" s="4" t="n">
        <v>2733157275</v>
      </c>
      <c r="AN12" s="4" t="n">
        <v>2409110608</v>
      </c>
    </row>
    <row r="13" customFormat="false" ht="14.25" hidden="false" customHeight="false" outlineLevel="0" collapsed="false">
      <c r="A13" s="1" t="s">
        <v>12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 t="n">
        <v>0</v>
      </c>
      <c r="Q13" s="4" t="n">
        <v>0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3"/>
      <c r="Y13" s="3"/>
      <c r="Z13" s="3"/>
      <c r="AA13" s="3"/>
      <c r="AB13" s="3"/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0</v>
      </c>
      <c r="AI13" s="4" t="n">
        <v>0</v>
      </c>
      <c r="AJ13" s="4" t="n">
        <v>0</v>
      </c>
      <c r="AK13" s="4" t="n">
        <v>0</v>
      </c>
      <c r="AL13" s="4" t="n">
        <v>0</v>
      </c>
      <c r="AM13" s="4" t="n">
        <v>0</v>
      </c>
      <c r="AN13" s="4" t="n">
        <v>0</v>
      </c>
    </row>
    <row r="14" customFormat="false" ht="14.25" hidden="false" customHeight="false" outlineLevel="0" collapsed="false">
      <c r="A14" s="1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3"/>
      <c r="Y14" s="3"/>
      <c r="Z14" s="3"/>
      <c r="AA14" s="3"/>
      <c r="AB14" s="3"/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0</v>
      </c>
      <c r="AI14" s="4" t="n">
        <v>0</v>
      </c>
      <c r="AJ14" s="4" t="n">
        <v>0</v>
      </c>
      <c r="AK14" s="4" t="n">
        <v>0</v>
      </c>
      <c r="AL14" s="4" t="n">
        <v>0</v>
      </c>
      <c r="AM14" s="4" t="n">
        <v>0</v>
      </c>
      <c r="AN14" s="4" t="n">
        <v>0</v>
      </c>
    </row>
    <row r="15" customFormat="false" ht="14.25" hidden="false" customHeight="false" outlineLevel="0" collapsed="false">
      <c r="A15" s="1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 t="n">
        <v>672038000</v>
      </c>
      <c r="AD15" s="3"/>
      <c r="AE15" s="3"/>
      <c r="AF15" s="3"/>
      <c r="AG15" s="3"/>
      <c r="AH15" s="4" t="n">
        <v>172239000</v>
      </c>
      <c r="AI15" s="4" t="n">
        <v>206716000</v>
      </c>
      <c r="AJ15" s="4" t="n">
        <v>236249000</v>
      </c>
      <c r="AK15" s="3"/>
      <c r="AL15" s="3"/>
      <c r="AM15" s="3"/>
      <c r="AN15" s="4" t="n">
        <v>0</v>
      </c>
    </row>
    <row r="16" customFormat="false" ht="14.25" hidden="false" customHeight="false" outlineLevel="0" collapsed="false">
      <c r="A16" s="1" t="s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 t="n">
        <v>228835000</v>
      </c>
      <c r="U16" s="4" t="n">
        <v>333092000</v>
      </c>
      <c r="V16" s="4" t="n">
        <v>525050000</v>
      </c>
      <c r="W16" s="4" t="n">
        <v>566660600</v>
      </c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</row>
    <row r="17" customFormat="false" ht="14.25" hidden="false" customHeight="false" outlineLevel="0" collapsed="false">
      <c r="A17" s="1" t="s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 t="n">
        <v>0</v>
      </c>
      <c r="Q17" s="4" t="n">
        <v>0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customFormat="false" ht="14.25" hidden="false" customHeight="false" outlineLevel="0" collapsed="false">
      <c r="A18" s="1" t="s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 t="n">
        <v>0</v>
      </c>
      <c r="Q18" s="4" t="n">
        <v>0</v>
      </c>
      <c r="R18" s="4" t="n">
        <v>0</v>
      </c>
      <c r="S18" s="4" t="n">
        <v>0</v>
      </c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customFormat="false" ht="14.25" hidden="false" customHeight="false" outlineLevel="0" collapsed="false">
      <c r="A19" s="1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0</v>
      </c>
      <c r="AI19" s="4" t="n">
        <v>0</v>
      </c>
      <c r="AJ19" s="4" t="n">
        <v>0</v>
      </c>
      <c r="AK19" s="4" t="n">
        <v>0</v>
      </c>
      <c r="AL19" s="4" t="n">
        <v>0</v>
      </c>
      <c r="AM19" s="4" t="n">
        <v>0</v>
      </c>
      <c r="AN19" s="4" t="n">
        <v>0</v>
      </c>
    </row>
    <row r="20" customFormat="false" ht="14.25" hidden="false" customHeight="false" outlineLevel="0" collapsed="false">
      <c r="A20" s="1" t="s">
        <v>45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4" t="n">
        <v>0</v>
      </c>
      <c r="AG20" s="3"/>
      <c r="AH20" s="3"/>
      <c r="AI20" s="3"/>
      <c r="AJ20" s="3"/>
      <c r="AK20" s="3"/>
      <c r="AL20" s="3"/>
      <c r="AM20" s="3"/>
      <c r="AN20" s="3"/>
    </row>
    <row r="21" customFormat="false" ht="14.25" hidden="false" customHeight="false" outlineLevel="0" collapsed="false">
      <c r="A21" s="1" t="s">
        <v>19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4" t="n">
        <v>0</v>
      </c>
      <c r="V21" s="4" t="n">
        <v>0</v>
      </c>
      <c r="W21" s="4" t="n">
        <v>0</v>
      </c>
      <c r="X21" s="3"/>
      <c r="Y21" s="3"/>
      <c r="Z21" s="3"/>
      <c r="AA21" s="3"/>
      <c r="AB21" s="3"/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</row>
    <row r="22" customFormat="false" ht="14.25" hidden="false" customHeight="false" outlineLevel="0" collapsed="false">
      <c r="A22" s="1" t="s">
        <v>20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4" t="n">
        <v>0</v>
      </c>
      <c r="W22" s="4" t="n">
        <v>0</v>
      </c>
      <c r="X22" s="3"/>
      <c r="Y22" s="3"/>
      <c r="Z22" s="3"/>
      <c r="AA22" s="3"/>
      <c r="AB22" s="3"/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0</v>
      </c>
      <c r="AI22" s="4" t="n">
        <v>0</v>
      </c>
      <c r="AJ22" s="4" t="n">
        <v>0</v>
      </c>
      <c r="AK22" s="4" t="n">
        <v>0</v>
      </c>
      <c r="AL22" s="4" t="n">
        <v>0</v>
      </c>
      <c r="AM22" s="4" t="n">
        <v>0</v>
      </c>
      <c r="AN22" s="4" t="n">
        <v>0</v>
      </c>
    </row>
    <row r="23" customFormat="false" ht="14.25" hidden="false" customHeight="false" outlineLevel="0" collapsed="false">
      <c r="A23" s="1" t="s">
        <v>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4" t="n">
        <v>0</v>
      </c>
      <c r="V23" s="4" t="n">
        <v>0</v>
      </c>
      <c r="W23" s="4" t="n">
        <v>0</v>
      </c>
      <c r="X23" s="3"/>
      <c r="Y23" s="3"/>
      <c r="Z23" s="3"/>
      <c r="AA23" s="3"/>
      <c r="AB23" s="3"/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2016</v>
      </c>
      <c r="AI23" s="4" t="n">
        <v>0</v>
      </c>
      <c r="AJ23" s="4" t="n">
        <v>0</v>
      </c>
      <c r="AK23" s="4" t="n">
        <v>0</v>
      </c>
      <c r="AL23" s="4" t="n">
        <v>0</v>
      </c>
      <c r="AM23" s="4" t="n">
        <v>0</v>
      </c>
      <c r="AN23" s="4" t="n">
        <v>0</v>
      </c>
    </row>
    <row r="24" customFormat="false" ht="14.25" hidden="false" customHeight="false" outlineLevel="0" collapsed="false">
      <c r="A24" s="1" t="s">
        <v>22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4" t="n">
        <v>516288000</v>
      </c>
      <c r="AE24" s="4" t="n">
        <v>501801000</v>
      </c>
      <c r="AF24" s="3"/>
      <c r="AG24" s="3"/>
      <c r="AH24" s="3"/>
      <c r="AI24" s="3"/>
      <c r="AJ24" s="3"/>
      <c r="AK24" s="4" t="n">
        <v>446820000</v>
      </c>
      <c r="AL24" s="4" t="n">
        <v>481955000</v>
      </c>
      <c r="AM24" s="4" t="n">
        <v>467791000</v>
      </c>
      <c r="AN24" s="4" t="n">
        <v>474778000</v>
      </c>
    </row>
    <row r="25" customFormat="false" ht="14.25" hidden="false" customHeight="false" outlineLevel="0" collapsed="false">
      <c r="A25" s="1" t="s">
        <v>23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customFormat="false" ht="14.25" hidden="false" customHeight="false" outlineLevel="0" collapsed="false">
      <c r="A26" s="1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4" t="n">
        <v>0</v>
      </c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4" t="n">
        <v>6340100</v>
      </c>
      <c r="AK26" s="4" t="n">
        <v>3069577</v>
      </c>
      <c r="AL26" s="4" t="n">
        <v>55840</v>
      </c>
      <c r="AM26" s="4" t="n">
        <v>704200</v>
      </c>
      <c r="AN26" s="4" t="n">
        <v>169478611</v>
      </c>
    </row>
    <row r="27" customFormat="false" ht="14.25" hidden="false" customHeight="false" outlineLevel="0" collapsed="false">
      <c r="A27" s="1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4" t="n">
        <v>601000000</v>
      </c>
      <c r="AK27" s="4" t="n">
        <v>532227000</v>
      </c>
      <c r="AL27" s="4" t="n">
        <v>591914000</v>
      </c>
      <c r="AM27" s="4" t="n">
        <v>611285000</v>
      </c>
      <c r="AN27" s="4" t="n">
        <v>565534000</v>
      </c>
    </row>
    <row r="28" customFormat="false" ht="14.25" hidden="false" customHeight="false" outlineLevel="0" collapsed="false">
      <c r="A28" s="1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0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</row>
    <row r="29" customFormat="false" ht="14.25" hidden="false" customHeight="false" outlineLevel="0" collapsed="false">
      <c r="A29" s="1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4" t="n">
        <v>0</v>
      </c>
      <c r="AF29" s="4" t="n">
        <v>0</v>
      </c>
      <c r="AG29" s="4" t="n">
        <v>0</v>
      </c>
      <c r="AH29" s="4" t="n">
        <v>0</v>
      </c>
      <c r="AI29" s="4" t="n">
        <v>0</v>
      </c>
      <c r="AJ29" s="4" t="n">
        <v>0</v>
      </c>
      <c r="AK29" s="4" t="n">
        <v>0</v>
      </c>
      <c r="AL29" s="4" t="n">
        <v>0</v>
      </c>
      <c r="AM29" s="4" t="n">
        <v>0</v>
      </c>
      <c r="AN29" s="4" t="n">
        <v>0</v>
      </c>
    </row>
    <row r="30" customFormat="false" ht="14.25" hidden="false" customHeight="false" outlineLevel="0" collapsed="false">
      <c r="A30" s="1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4" t="n">
        <v>0</v>
      </c>
      <c r="W30" s="4" t="n">
        <v>0</v>
      </c>
      <c r="X30" s="3"/>
      <c r="Y30" s="3"/>
      <c r="Z30" s="3"/>
      <c r="AA30" s="3"/>
      <c r="AB30" s="3"/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0</v>
      </c>
      <c r="AI30" s="4" t="n">
        <v>0</v>
      </c>
      <c r="AJ30" s="4" t="n">
        <v>0</v>
      </c>
      <c r="AK30" s="4" t="n">
        <v>0</v>
      </c>
      <c r="AL30" s="4" t="n">
        <v>0</v>
      </c>
      <c r="AM30" s="4" t="n">
        <v>0</v>
      </c>
      <c r="AN30" s="4" t="n">
        <v>0</v>
      </c>
    </row>
    <row r="31" customFormat="false" ht="14.25" hidden="false" customHeight="false" outlineLevel="0" collapsed="false">
      <c r="A31" s="1" t="s">
        <v>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0</v>
      </c>
      <c r="AI31" s="4" t="n">
        <v>0</v>
      </c>
      <c r="AJ31" s="4" t="n">
        <v>0</v>
      </c>
      <c r="AK31" s="4" t="n">
        <v>0</v>
      </c>
      <c r="AL31" s="4" t="n">
        <v>0</v>
      </c>
      <c r="AM31" s="4" t="n">
        <v>0</v>
      </c>
      <c r="AN31" s="4" t="n">
        <v>0</v>
      </c>
    </row>
    <row r="32" customFormat="false" ht="14.25" hidden="false" customHeight="false" outlineLevel="0" collapsed="false">
      <c r="A32" s="1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4" t="n">
        <v>0</v>
      </c>
      <c r="AG32" s="4" t="n">
        <v>0</v>
      </c>
      <c r="AH32" s="4" t="n">
        <v>0</v>
      </c>
      <c r="AI32" s="4" t="n">
        <v>0</v>
      </c>
      <c r="AJ32" s="4" t="n">
        <v>0</v>
      </c>
      <c r="AK32" s="3"/>
      <c r="AL32" s="4" t="n">
        <v>0</v>
      </c>
      <c r="AM32" s="4" t="n">
        <v>0</v>
      </c>
      <c r="AN32" s="4" t="n">
        <v>0</v>
      </c>
    </row>
    <row r="33" customFormat="false" ht="14.25" hidden="false" customHeight="false" outlineLevel="0" collapsed="false">
      <c r="A33" s="1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4" t="n">
        <v>0</v>
      </c>
      <c r="AG33" s="4" t="n">
        <v>0</v>
      </c>
      <c r="AH33" s="4" t="n">
        <v>0</v>
      </c>
      <c r="AI33" s="4" t="n">
        <v>0</v>
      </c>
      <c r="AJ33" s="4" t="n">
        <v>0</v>
      </c>
      <c r="AK33" s="4" t="n">
        <v>0</v>
      </c>
      <c r="AL33" s="4" t="n">
        <v>0</v>
      </c>
      <c r="AM33" s="4" t="n">
        <v>0</v>
      </c>
      <c r="AN33" s="4" t="n">
        <v>0</v>
      </c>
    </row>
    <row r="34" customFormat="false" ht="14.25" hidden="false" customHeight="false" outlineLevel="0" collapsed="false">
      <c r="A34" s="1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4" t="n">
        <v>0</v>
      </c>
      <c r="AG34" s="4" t="n">
        <v>0</v>
      </c>
      <c r="AH34" s="4" t="n">
        <v>0</v>
      </c>
      <c r="AI34" s="4" t="n">
        <v>0</v>
      </c>
      <c r="AJ34" s="4" t="n">
        <v>0</v>
      </c>
      <c r="AK34" s="4" t="n">
        <v>0</v>
      </c>
      <c r="AL34" s="4" t="n">
        <v>0</v>
      </c>
      <c r="AM34" s="4" t="n">
        <v>0</v>
      </c>
      <c r="AN34" s="4" t="n">
        <v>0</v>
      </c>
    </row>
    <row r="35" customFormat="false" ht="14.25" hidden="false" customHeight="false" outlineLevel="0" collapsed="false">
      <c r="A35" s="1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4" t="n">
        <v>0</v>
      </c>
      <c r="AG35" s="3"/>
      <c r="AH35" s="3"/>
      <c r="AI35" s="3"/>
      <c r="AJ35" s="3"/>
      <c r="AK35" s="3"/>
      <c r="AL35" s="3"/>
      <c r="AM35" s="3"/>
      <c r="AN35" s="3"/>
    </row>
    <row r="36" customFormat="false" ht="14.25" hidden="false" customHeight="false" outlineLevel="0" collapsed="false">
      <c r="A36" s="1" t="s">
        <v>46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4" t="n">
        <v>17657532292</v>
      </c>
      <c r="AD36" s="4" t="n">
        <v>16311064910</v>
      </c>
      <c r="AE36" s="4" t="n">
        <v>19001233406</v>
      </c>
      <c r="AF36" s="4" t="n">
        <v>17785913868</v>
      </c>
      <c r="AG36" s="4" t="n">
        <v>17020277304</v>
      </c>
      <c r="AH36" s="4" t="n">
        <v>16096332642</v>
      </c>
      <c r="AI36" s="4" t="n">
        <v>19039978442</v>
      </c>
      <c r="AJ36" s="4" t="n">
        <v>17404165881</v>
      </c>
      <c r="AK36" s="4" t="n">
        <v>18037565013</v>
      </c>
      <c r="AL36" s="4" t="n">
        <v>18000000000</v>
      </c>
      <c r="AM36" s="4" t="n">
        <v>17439047298</v>
      </c>
      <c r="AN36" s="4" t="n">
        <v>16852147309</v>
      </c>
    </row>
    <row r="37" customFormat="false" ht="14.25" hidden="false" customHeight="false" outlineLevel="0" collapsed="false">
      <c r="A37" s="1" t="s">
        <v>47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4" t="n">
        <v>18157532292</v>
      </c>
      <c r="AD37" s="4" t="n">
        <v>17113717032</v>
      </c>
      <c r="AE37" s="4" t="n">
        <v>19801233406</v>
      </c>
      <c r="AF37" s="4" t="n">
        <v>18585913868</v>
      </c>
      <c r="AG37" s="4" t="n">
        <v>17020277304</v>
      </c>
      <c r="AH37" s="4" t="n">
        <v>16096332642</v>
      </c>
      <c r="AI37" s="4" t="n">
        <v>19039978442</v>
      </c>
      <c r="AJ37" s="4" t="n">
        <v>17404165881</v>
      </c>
      <c r="AK37" s="4" t="n">
        <v>18037565013</v>
      </c>
      <c r="AL37" s="4" t="n">
        <v>19009878468</v>
      </c>
      <c r="AM37" s="4" t="n">
        <v>17439047298</v>
      </c>
      <c r="AN37" s="4" t="n">
        <v>16852147309</v>
      </c>
    </row>
    <row r="38" customFormat="false" ht="14.25" hidden="false" customHeight="false" outlineLevel="0" collapsed="false">
      <c r="A38" s="1" t="s">
        <v>34</v>
      </c>
      <c r="B38" s="3"/>
      <c r="C38" s="3"/>
      <c r="D38" s="3"/>
      <c r="E38" s="3"/>
      <c r="F38" s="3"/>
      <c r="G38" s="3"/>
      <c r="H38" s="3" t="n">
        <v>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0</v>
      </c>
      <c r="AI38" s="4" t="n">
        <v>0</v>
      </c>
      <c r="AJ38" s="4" t="n">
        <v>0</v>
      </c>
      <c r="AK38" s="4" t="n">
        <v>0</v>
      </c>
      <c r="AL38" s="4" t="n">
        <v>0</v>
      </c>
      <c r="AM38" s="4" t="n">
        <v>0</v>
      </c>
      <c r="AN38" s="4" t="n">
        <v>0</v>
      </c>
    </row>
    <row r="39" customFormat="false" ht="14.25" hidden="false" customHeight="false" outlineLevel="0" collapsed="false">
      <c r="A39" s="5" t="s">
        <v>35</v>
      </c>
      <c r="B39" s="6" t="n">
        <v>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AD39" s="7" t="n">
        <v>512.78</v>
      </c>
      <c r="AE39" s="0" t="n">
        <v>580.4</v>
      </c>
      <c r="AF39" s="0" t="n">
        <v>500.325</v>
      </c>
      <c r="AG39" s="0" t="n">
        <v>517.1</v>
      </c>
    </row>
    <row r="40" customFormat="false" ht="14.25" hidden="false" customHeight="false" outlineLevel="0" collapsed="false">
      <c r="A40" s="6" t="s">
        <v>43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AD40" s="8"/>
      <c r="AH40" s="0" t="n">
        <f aca="false">2300-84.8</f>
        <v>2215.2</v>
      </c>
      <c r="AI40" s="0" t="n">
        <f aca="false">2200-46.4</f>
        <v>2153.6</v>
      </c>
      <c r="AJ40" s="0" t="n">
        <f aca="false">2100-23.2</f>
        <v>2076.8</v>
      </c>
    </row>
    <row r="41" customFormat="false" ht="14.25" hidden="false" customHeight="false" outlineLevel="0" collapsed="false">
      <c r="A41" s="6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AH41" s="0" t="n">
        <f aca="false">190.4-10.6</f>
        <v>179.8</v>
      </c>
      <c r="AI41" s="0" t="n">
        <f aca="false">187.8-46.5</f>
        <v>141.3</v>
      </c>
      <c r="AJ41" s="0" t="n">
        <f aca="false">179.8-44</f>
        <v>135.8</v>
      </c>
    </row>
    <row r="42" customFormat="false" ht="14.25" hidden="false" customHeight="false" outlineLevel="0" collapsed="false">
      <c r="A42" s="7" t="s">
        <v>41</v>
      </c>
      <c r="AH42" s="0" t="n">
        <f aca="false">1600-36.8</f>
        <v>1563.2</v>
      </c>
      <c r="AI42" s="0" t="n">
        <f aca="false">1500-28.5</f>
        <v>1471.5</v>
      </c>
      <c r="AJ42" s="0" t="n">
        <f aca="false">1500-35.5</f>
        <v>1464.5</v>
      </c>
    </row>
    <row r="43" customFormat="false" ht="14.25" hidden="false" customHeight="false" outlineLevel="0" collapsed="false">
      <c r="A43" s="0" t="s">
        <v>39</v>
      </c>
      <c r="AG43" s="0" t="n">
        <f aca="false">1300-19.2</f>
        <v>1280.8</v>
      </c>
      <c r="AH43" s="0" t="n">
        <f aca="false">1300-46.9</f>
        <v>1253.1</v>
      </c>
      <c r="AI43" s="0" t="n">
        <f aca="false">1000-41.5</f>
        <v>958.5</v>
      </c>
      <c r="AJ43" s="0" t="n">
        <f aca="false">1200-43.5</f>
        <v>1156.5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overThenDown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0.96875" defaultRowHeight="14.25" zeroHeight="false" outlineLevelRow="0" outlineLevelCol="0"/>
  <sheetData>
    <row r="1" customFormat="false" ht="14.25" hidden="false" customHeight="false" outlineLevel="0" collapsed="false">
      <c r="A1" s="0" t="s">
        <v>48</v>
      </c>
      <c r="B1" s="0" t="s">
        <v>49</v>
      </c>
    </row>
    <row r="2" customFormat="false" ht="14.25" hidden="false" customHeight="false" outlineLevel="0" collapsed="false">
      <c r="A2" s="0" t="s">
        <v>50</v>
      </c>
      <c r="B2" s="0" t="s">
        <v>51</v>
      </c>
    </row>
    <row r="3" customFormat="false" ht="14.25" hidden="false" customHeight="false" outlineLevel="0" collapsed="false">
      <c r="A3" s="6" t="s">
        <v>52</v>
      </c>
    </row>
    <row r="5" customFormat="false" ht="14.25" hidden="false" customHeight="false" outlineLevel="0" collapsed="false">
      <c r="A5" s="6" t="s">
        <v>53</v>
      </c>
      <c r="B5" s="9" t="n">
        <v>44258.5423263889</v>
      </c>
    </row>
    <row r="6" customFormat="false" ht="14.25" hidden="false" customHeight="false" outlineLevel="0" collapsed="false">
      <c r="A6" s="6" t="s">
        <v>54</v>
      </c>
      <c r="B6" s="9" t="n">
        <v>44285.7194326736</v>
      </c>
    </row>
    <row r="7" customFormat="false" ht="14.25" hidden="false" customHeight="false" outlineLevel="0" collapsed="false">
      <c r="A7" s="6" t="s">
        <v>55</v>
      </c>
      <c r="B7" s="6" t="s">
        <v>56</v>
      </c>
    </row>
    <row r="9" customFormat="false" ht="14.25" hidden="false" customHeight="false" outlineLevel="0" collapsed="false">
      <c r="A9" s="6" t="s">
        <v>57</v>
      </c>
      <c r="B9" s="6" t="s">
        <v>58</v>
      </c>
    </row>
    <row r="10" customFormat="false" ht="14.25" hidden="false" customHeight="false" outlineLevel="0" collapsed="false">
      <c r="A10" s="6" t="s">
        <v>59</v>
      </c>
      <c r="B10" s="6" t="s">
        <v>60</v>
      </c>
    </row>
    <row r="12" customFormat="false" ht="14.25" hidden="false" customHeight="false" outlineLevel="0" collapsed="false">
      <c r="A12" s="6" t="s">
        <v>33</v>
      </c>
      <c r="B12" s="10" t="s">
        <v>61</v>
      </c>
    </row>
    <row r="13" customFormat="false" ht="14.25" hidden="false" customHeight="false" outlineLevel="0" collapsed="false">
      <c r="A13" s="6" t="s">
        <v>62</v>
      </c>
      <c r="B13" s="0" t="s">
        <v>63</v>
      </c>
    </row>
    <row r="14" customFormat="false" ht="14.25" hidden="false" customHeight="false" outlineLevel="0" collapsed="false">
      <c r="B14" s="0" t="s">
        <v>64</v>
      </c>
      <c r="C14" s="10" t="s">
        <v>65</v>
      </c>
    </row>
    <row r="17" customFormat="false" ht="14.25" hidden="false" customHeight="false" outlineLevel="0" collapsed="false">
      <c r="A17" s="7" t="s">
        <v>35</v>
      </c>
      <c r="B17" s="0" t="s">
        <v>66</v>
      </c>
    </row>
  </sheetData>
  <hyperlinks>
    <hyperlink ref="B12" r:id="rId1" display="https://www.hip-petrohemija.com/tehnologija/proizvodna-linija/etilen.22.html"/>
    <hyperlink ref="C14" r:id="rId2" display="https://www.icis.com/explore/resources/news/2013/05/10/9667019/chemical-profile-europe-ethylene/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Kerekes, Andelka</cp:lastModifiedBy>
  <dcterms:modified xsi:type="dcterms:W3CDTF">2022-11-29T10:47:39Z</dcterms:modified>
  <cp:revision>0</cp:revision>
  <dc:subject/>
  <dc:title/>
</cp:coreProperties>
</file>