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filterPrivacy="1"/>
  <xr:revisionPtr revIDLastSave="0" documentId="13_ncr:1_{D26537A4-A3B0-4EEE-A387-6B37556AFA7E}" xr6:coauthVersionLast="47" xr6:coauthVersionMax="47" xr10:uidLastSave="{00000000-0000-0000-0000-000000000000}"/>
  <bookViews>
    <workbookView xWindow="2865" yWindow="930" windowWidth="21885" windowHeight="14730" xr2:uid="{00000000-000D-0000-FFFF-FFFF00000000}"/>
  </bookViews>
  <sheets>
    <sheet name="Data" sheetId="3" r:id="rId1"/>
    <sheet name="Info" sheetId="1" r:id="rId2"/>
    <sheet name="Data_orig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7" i="3" l="1"/>
  <c r="AD3" i="2" l="1"/>
  <c r="B3" i="3" s="1"/>
  <c r="AD4" i="2"/>
  <c r="AD6" i="2"/>
  <c r="AD7" i="2"/>
  <c r="AD8" i="2"/>
  <c r="AD9" i="2"/>
  <c r="AD10" i="2"/>
  <c r="AD11" i="2"/>
  <c r="AD12" i="2"/>
  <c r="B12" i="3" s="1"/>
  <c r="AD13" i="2"/>
  <c r="AD14" i="2"/>
  <c r="AD15" i="2"/>
  <c r="AD16" i="2"/>
  <c r="AD19" i="2"/>
  <c r="AD21" i="2"/>
  <c r="AD22" i="2"/>
  <c r="AD23" i="2"/>
  <c r="AD24" i="2"/>
  <c r="AD26" i="2"/>
  <c r="AD27" i="2"/>
  <c r="AD28" i="2"/>
  <c r="AD30" i="2"/>
  <c r="AD31" i="2"/>
  <c r="AD32" i="2"/>
  <c r="AD33" i="2"/>
  <c r="AD34" i="2"/>
  <c r="AD36" i="2"/>
  <c r="AD37" i="2"/>
  <c r="AD38" i="2"/>
  <c r="AD2" i="2"/>
  <c r="B24" i="3" l="1"/>
  <c r="B18" i="3"/>
</calcChain>
</file>

<file path=xl/sharedStrings.xml><?xml version="1.0" encoding="utf-8"?>
<sst xmlns="http://schemas.openxmlformats.org/spreadsheetml/2006/main" count="220" uniqueCount="105">
  <si>
    <t>France</t>
  </si>
  <si>
    <t>Netherlands</t>
  </si>
  <si>
    <t>Germany</t>
  </si>
  <si>
    <t>Italy</t>
  </si>
  <si>
    <t>United Kingdom</t>
  </si>
  <si>
    <t>Ireland</t>
  </si>
  <si>
    <t>Denmark</t>
  </si>
  <si>
    <t>Greece</t>
  </si>
  <si>
    <t>Portugal</t>
  </si>
  <si>
    <t>Spain</t>
  </si>
  <si>
    <t>Belgium</t>
  </si>
  <si>
    <t>Luxemburg</t>
  </si>
  <si>
    <t>Iceland</t>
  </si>
  <si>
    <t>Norway</t>
  </si>
  <si>
    <t>Sweden</t>
  </si>
  <si>
    <t>Finland</t>
  </si>
  <si>
    <t>Austria</t>
  </si>
  <si>
    <t>Malta</t>
  </si>
  <si>
    <t>Turkey</t>
  </si>
  <si>
    <t>Estonia</t>
  </si>
  <si>
    <t>Latvia</t>
  </si>
  <si>
    <t>Lithuania</t>
  </si>
  <si>
    <t>Poland</t>
  </si>
  <si>
    <t>Czechia</t>
  </si>
  <si>
    <t>Slovakia</t>
  </si>
  <si>
    <t>Hungary</t>
  </si>
  <si>
    <t>Romania</t>
  </si>
  <si>
    <t>Bulgaria</t>
  </si>
  <si>
    <t>Slovenia</t>
  </si>
  <si>
    <t>Croatia</t>
  </si>
  <si>
    <t>Bosnia and Herzegovina</t>
  </si>
  <si>
    <t>North Macedonia</t>
  </si>
  <si>
    <t>Montenegro</t>
  </si>
  <si>
    <t>Serbia</t>
  </si>
  <si>
    <t>EU27TOTALS_2020</t>
  </si>
  <si>
    <t>EUROPEAN UNION (28)</t>
  </si>
  <si>
    <t>Cyprus</t>
  </si>
  <si>
    <t>Eurostat</t>
  </si>
  <si>
    <t>Country</t>
  </si>
  <si>
    <t>https://www.hip-petrohemija.com/tehnologija/proizvodna-linija/etilen.22.html</t>
  </si>
  <si>
    <t>Units:</t>
  </si>
  <si>
    <t>Tausend tonns</t>
  </si>
  <si>
    <t>Source:</t>
  </si>
  <si>
    <t>[1]</t>
  </si>
  <si>
    <t>[2]</t>
  </si>
  <si>
    <t>http://www.shts.org.rs/srpska/organic.html</t>
  </si>
  <si>
    <t>[3]</t>
  </si>
  <si>
    <t>[4]</t>
  </si>
  <si>
    <t>Assumptions:</t>
  </si>
  <si>
    <t>A1</t>
  </si>
  <si>
    <t>A2</t>
  </si>
  <si>
    <t>Original unit:</t>
  </si>
  <si>
    <t>kg</t>
  </si>
  <si>
    <t>F1</t>
  </si>
  <si>
    <t>Production 2004: 95.9 kt</t>
  </si>
  <si>
    <t>2008-2019</t>
  </si>
  <si>
    <t>2015-2019</t>
  </si>
  <si>
    <t>2013-2015</t>
  </si>
  <si>
    <t>Average 2008-2019</t>
  </si>
  <si>
    <t>Period for Data-const</t>
  </si>
  <si>
    <t>2016-2019</t>
  </si>
  <si>
    <t xml:space="preserve">Data average is taken. The observed period is dependent on the data availability. </t>
  </si>
  <si>
    <t>Observed period is for each country stated in sheet Data_orig</t>
  </si>
  <si>
    <t>A3</t>
  </si>
  <si>
    <t>Share of ethylene and propylene = 50% + 50%</t>
  </si>
  <si>
    <t>for [3]</t>
  </si>
  <si>
    <t>Capacity factor</t>
  </si>
  <si>
    <t>Further Info:</t>
  </si>
  <si>
    <t>https://www.icis.com/explore/resources/news/2021/03/24/10621155/italy-s-petchems-units-face-uncertain-future-as-porto-marghera-set-to-close/</t>
  </si>
  <si>
    <t>Finland, Austria, Czechia</t>
  </si>
  <si>
    <t>24/07/2023 11:00</t>
  </si>
  <si>
    <t>https://ec.europa.eu/eurostat/databrowser/view/DS-056121__custom_7071365/default/table?lang=en</t>
  </si>
  <si>
    <t>Source</t>
  </si>
  <si>
    <t>[1], A1</t>
  </si>
  <si>
    <t>Information</t>
  </si>
  <si>
    <t>Publisher</t>
  </si>
  <si>
    <t>Title</t>
  </si>
  <si>
    <t>Web</t>
  </si>
  <si>
    <t>Accessed</t>
  </si>
  <si>
    <t>Year</t>
  </si>
  <si>
    <t>Author</t>
  </si>
  <si>
    <t>Last update</t>
  </si>
  <si>
    <t>Total production [DS-056121], PRCCODE: 20141140 - Propene (propylene)</t>
  </si>
  <si>
    <t>for Europe generally</t>
  </si>
  <si>
    <t>Value</t>
  </si>
  <si>
    <t>Serbia, Last available year</t>
  </si>
  <si>
    <t>Italy, capacity</t>
  </si>
  <si>
    <t xml:space="preserve">ICIS </t>
  </si>
  <si>
    <t>Italy’s petchems units face uncertain future as Porto Marghera set to close</t>
  </si>
  <si>
    <t>17.10.2023</t>
  </si>
  <si>
    <t>Paolo Scafetta</t>
  </si>
  <si>
    <t>European Commission, Joint Research Centre</t>
  </si>
  <si>
    <t>Best Available Techniques (BAT) Reference Document for the Production of Large Volume Organic Chemicals</t>
  </si>
  <si>
    <t>JRC109279_LVOC_Bref.pdf, doi: 10.2760/77304</t>
  </si>
  <si>
    <t>Falcke, Heino; Holbrook, Simon; Clenahan, Iain; López Carretero, Alfredo; Sanalan, Teoman; Brinkmann, Thomas; Roth, Joze; Zerger, Benoit; Roudier, Serge; Delgado Sancho, Luis</t>
  </si>
  <si>
    <t>p. 162</t>
  </si>
  <si>
    <t>Association of chemists and chemical engineers of Serbia</t>
  </si>
  <si>
    <t>Organske hemikalije</t>
  </si>
  <si>
    <t>16.10.2023</t>
  </si>
  <si>
    <t>[3], A2, A3</t>
  </si>
  <si>
    <t>Copyright notice</t>
  </si>
  <si>
    <t>License type</t>
  </si>
  <si>
    <t>https://ec.europa.eu/eurostat/web/main/about-us/policies/copyright</t>
  </si>
  <si>
    <t>https://creativecommons.org/licenses/by/4.0/</t>
  </si>
  <si>
    <r>
      <rPr>
        <b/>
        <sz val="10"/>
        <color theme="1"/>
        <rFont val="Calibri"/>
        <family val="2"/>
        <scheme val="minor"/>
      </rPr>
      <t>Disclaimer</t>
    </r>
    <r>
      <rPr>
        <sz val="10"/>
        <rFont val="Arial"/>
        <family val="2"/>
      </rPr>
      <t>: modification of the data, see Assumptions/Changes, result in non-responsibility of Eurostat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</si>
</sst>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8"/>
      <name val="Calibri"/>
      <family val="2"/>
      <scheme val="minor"/>
    </font>
    <font>
      <sz val="10"/>
      <name val="Arial"/>
      <family val="2"/>
      <charset val="238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0" xfId="0" applyFont="1"/>
    <xf numFmtId="0" fontId="1" fillId="2" borderId="1" xfId="1" applyFont="1" applyFill="1" applyBorder="1"/>
    <xf numFmtId="0" fontId="2" fillId="0" borderId="0" xfId="1"/>
    <xf numFmtId="3" fontId="1" fillId="0" borderId="1" xfId="1" applyNumberFormat="1" applyFont="1" applyBorder="1"/>
    <xf numFmtId="0" fontId="1" fillId="0" borderId="1" xfId="1" applyFont="1" applyBorder="1"/>
    <xf numFmtId="0" fontId="1" fillId="0" borderId="0" xfId="1" applyFont="1"/>
    <xf numFmtId="164" fontId="2" fillId="0" borderId="0" xfId="1" applyNumberFormat="1"/>
    <xf numFmtId="0" fontId="4" fillId="0" borderId="0" xfId="2" applyNumberFormat="1" applyFont="1" applyFill="1" applyBorder="1" applyAlignment="1"/>
    <xf numFmtId="0" fontId="4" fillId="0" borderId="0" xfId="2" applyFont="1"/>
    <xf numFmtId="0" fontId="3" fillId="0" borderId="0" xfId="2"/>
    <xf numFmtId="165" fontId="2" fillId="0" borderId="0" xfId="1" applyNumberFormat="1"/>
    <xf numFmtId="0" fontId="1" fillId="2" borderId="2" xfId="1" applyFont="1" applyFill="1" applyBorder="1"/>
    <xf numFmtId="0" fontId="1" fillId="2" borderId="3" xfId="1" applyFont="1" applyFill="1" applyBorder="1"/>
    <xf numFmtId="9" fontId="1" fillId="0" borderId="0" xfId="0" applyNumberFormat="1" applyFont="1"/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3" fillId="0" borderId="0" xfId="2" applyNumberFormat="1" applyFill="1" applyBorder="1" applyAlignment="1"/>
    <xf numFmtId="14" fontId="0" fillId="0" borderId="0" xfId="0" applyNumberFormat="1"/>
    <xf numFmtId="0" fontId="2" fillId="0" borderId="0" xfId="0" applyFont="1"/>
    <xf numFmtId="15" fontId="0" fillId="0" borderId="0" xfId="0" applyNumberFormat="1"/>
    <xf numFmtId="0" fontId="8" fillId="0" borderId="0" xfId="0" applyFont="1"/>
  </cellXfs>
  <cellStyles count="3">
    <cellStyle name="Link" xfId="2" builtinId="8"/>
    <cellStyle name="Standard" xfId="0" builtinId="0"/>
    <cellStyle name="Standard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icis.com/explore/resources/news/2021/03/24/10621155/italy-s-petchems-units-face-uncertain-future-as-porto-marghera-set-to-close/" TargetMode="External"/><Relationship Id="rId1" Type="http://schemas.openxmlformats.org/officeDocument/2006/relationships/hyperlink" Target="http://www.shts.org.rs/srpska/organic.htm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5"/>
  <sheetViews>
    <sheetView tabSelected="1" zoomScale="85" zoomScaleNormal="85" workbookViewId="0">
      <selection activeCell="B35" sqref="B35"/>
    </sheetView>
  </sheetViews>
  <sheetFormatPr baseColWidth="10" defaultColWidth="10.28515625" defaultRowHeight="14.25" x14ac:dyDescent="0.2"/>
  <cols>
    <col min="1" max="1" width="10.28515625" style="3"/>
    <col min="2" max="2" width="15.7109375" style="3" bestFit="1" customWidth="1"/>
    <col min="3" max="3" width="15.42578125" style="3" bestFit="1" customWidth="1"/>
    <col min="4" max="16384" width="10.28515625" style="3"/>
  </cols>
  <sheetData>
    <row r="1" spans="1:3" x14ac:dyDescent="0.2">
      <c r="A1" s="12" t="s">
        <v>38</v>
      </c>
      <c r="B1" s="13">
        <v>2018</v>
      </c>
      <c r="C1" s="6" t="s">
        <v>72</v>
      </c>
    </row>
    <row r="2" spans="1:3" x14ac:dyDescent="0.2">
      <c r="A2" s="2" t="s">
        <v>0</v>
      </c>
      <c r="B2" s="7">
        <v>2176.8173598333333</v>
      </c>
      <c r="C2" s="7" t="s">
        <v>73</v>
      </c>
    </row>
    <row r="3" spans="1:3" x14ac:dyDescent="0.2">
      <c r="A3" s="2" t="s">
        <v>1</v>
      </c>
      <c r="B3" s="7">
        <f>Data_orig!AD3</f>
        <v>1967.9647272727273</v>
      </c>
      <c r="C3" s="7" t="s">
        <v>73</v>
      </c>
    </row>
    <row r="4" spans="1:3" x14ac:dyDescent="0.2">
      <c r="A4" s="2" t="s">
        <v>2</v>
      </c>
      <c r="B4" s="7">
        <v>3838.2545</v>
      </c>
      <c r="C4" s="7" t="s">
        <v>73</v>
      </c>
    </row>
    <row r="5" spans="1:3" x14ac:dyDescent="0.2">
      <c r="A5" s="2" t="s">
        <v>3</v>
      </c>
      <c r="B5" s="7">
        <v>1050</v>
      </c>
      <c r="C5" s="7" t="s">
        <v>47</v>
      </c>
    </row>
    <row r="6" spans="1:3" x14ac:dyDescent="0.2">
      <c r="A6" s="2" t="s">
        <v>4</v>
      </c>
      <c r="B6" s="3">
        <v>0</v>
      </c>
      <c r="C6" s="7" t="s">
        <v>73</v>
      </c>
    </row>
    <row r="7" spans="1:3" x14ac:dyDescent="0.2">
      <c r="A7" s="2" t="s">
        <v>5</v>
      </c>
      <c r="B7" s="3">
        <v>0</v>
      </c>
      <c r="C7" s="7" t="s">
        <v>73</v>
      </c>
    </row>
    <row r="8" spans="1:3" x14ac:dyDescent="0.2">
      <c r="A8" s="2" t="s">
        <v>6</v>
      </c>
      <c r="B8" s="3">
        <v>0</v>
      </c>
      <c r="C8" s="7" t="s">
        <v>73</v>
      </c>
    </row>
    <row r="9" spans="1:3" x14ac:dyDescent="0.2">
      <c r="A9" s="2" t="s">
        <v>7</v>
      </c>
      <c r="B9" s="3">
        <v>0</v>
      </c>
      <c r="C9" s="7" t="s">
        <v>73</v>
      </c>
    </row>
    <row r="10" spans="1:3" x14ac:dyDescent="0.2">
      <c r="A10" s="2" t="s">
        <v>8</v>
      </c>
      <c r="B10" s="7">
        <v>142.48790049999999</v>
      </c>
      <c r="C10" s="7" t="s">
        <v>73</v>
      </c>
    </row>
    <row r="11" spans="1:3" x14ac:dyDescent="0.2">
      <c r="A11" s="2" t="s">
        <v>9</v>
      </c>
      <c r="B11" s="7">
        <v>1219.6805999999999</v>
      </c>
      <c r="C11" s="7" t="s">
        <v>73</v>
      </c>
    </row>
    <row r="12" spans="1:3" x14ac:dyDescent="0.2">
      <c r="A12" s="2" t="s">
        <v>10</v>
      </c>
      <c r="B12" s="7">
        <f>Data_orig!AD12</f>
        <v>1193.0465022727271</v>
      </c>
      <c r="C12" s="7" t="s">
        <v>73</v>
      </c>
    </row>
    <row r="13" spans="1:3" x14ac:dyDescent="0.2">
      <c r="A13" s="2" t="s">
        <v>11</v>
      </c>
      <c r="B13" s="7">
        <v>0</v>
      </c>
      <c r="C13" s="7" t="s">
        <v>73</v>
      </c>
    </row>
    <row r="14" spans="1:3" x14ac:dyDescent="0.2">
      <c r="A14" s="2" t="s">
        <v>12</v>
      </c>
      <c r="B14" s="7">
        <v>0</v>
      </c>
      <c r="C14" s="7" t="s">
        <v>73</v>
      </c>
    </row>
    <row r="15" spans="1:3" x14ac:dyDescent="0.2">
      <c r="A15" s="2" t="s">
        <v>13</v>
      </c>
      <c r="B15" s="7">
        <v>175.26033333333334</v>
      </c>
      <c r="C15" s="7" t="s">
        <v>73</v>
      </c>
    </row>
    <row r="16" spans="1:3" x14ac:dyDescent="0.2">
      <c r="A16" s="2" t="s">
        <v>14</v>
      </c>
      <c r="B16" s="7">
        <v>267.88209999999998</v>
      </c>
      <c r="C16" s="7" t="s">
        <v>73</v>
      </c>
    </row>
    <row r="17" spans="1:3" x14ac:dyDescent="0.2">
      <c r="A17" s="2" t="s">
        <v>15</v>
      </c>
      <c r="B17" s="3">
        <f>420/2*0.8</f>
        <v>168</v>
      </c>
      <c r="C17" s="7" t="s">
        <v>99</v>
      </c>
    </row>
    <row r="18" spans="1:3" x14ac:dyDescent="0.2">
      <c r="A18" s="2" t="s">
        <v>16</v>
      </c>
      <c r="B18" s="3">
        <f>500/2*0.8</f>
        <v>200</v>
      </c>
      <c r="C18" s="7" t="s">
        <v>99</v>
      </c>
    </row>
    <row r="19" spans="1:3" x14ac:dyDescent="0.2">
      <c r="A19" s="2" t="s">
        <v>17</v>
      </c>
      <c r="B19" s="3">
        <v>0</v>
      </c>
      <c r="C19" s="7" t="s">
        <v>73</v>
      </c>
    </row>
    <row r="20" spans="1:3" x14ac:dyDescent="0.2">
      <c r="A20" s="2" t="s">
        <v>19</v>
      </c>
      <c r="B20" s="3">
        <v>0</v>
      </c>
      <c r="C20" s="7" t="s">
        <v>73</v>
      </c>
    </row>
    <row r="21" spans="1:3" x14ac:dyDescent="0.2">
      <c r="A21" s="2" t="s">
        <v>20</v>
      </c>
      <c r="B21" s="3">
        <v>0</v>
      </c>
      <c r="C21" s="7" t="s">
        <v>73</v>
      </c>
    </row>
    <row r="22" spans="1:3" x14ac:dyDescent="0.2">
      <c r="A22" s="2" t="s">
        <v>21</v>
      </c>
      <c r="B22" s="7">
        <v>49.660763000000003</v>
      </c>
      <c r="C22" s="7" t="s">
        <v>73</v>
      </c>
    </row>
    <row r="23" spans="1:3" x14ac:dyDescent="0.2">
      <c r="A23" s="2" t="s">
        <v>22</v>
      </c>
      <c r="B23" s="7">
        <v>357.43624999999997</v>
      </c>
      <c r="C23" s="7" t="s">
        <v>73</v>
      </c>
    </row>
    <row r="24" spans="1:3" x14ac:dyDescent="0.2">
      <c r="A24" s="2" t="s">
        <v>23</v>
      </c>
      <c r="B24" s="7">
        <f>544*0.5*0.8</f>
        <v>217.60000000000002</v>
      </c>
      <c r="C24" s="7" t="s">
        <v>99</v>
      </c>
    </row>
    <row r="25" spans="1:3" x14ac:dyDescent="0.2">
      <c r="A25" s="2" t="s">
        <v>24</v>
      </c>
      <c r="B25" s="7">
        <v>33.812517249999999</v>
      </c>
      <c r="C25" s="7" t="s">
        <v>73</v>
      </c>
    </row>
    <row r="26" spans="1:3" x14ac:dyDescent="0.2">
      <c r="A26" s="2" t="s">
        <v>25</v>
      </c>
      <c r="B26" s="7">
        <v>360.03100000000001</v>
      </c>
      <c r="C26" s="7" t="s">
        <v>73</v>
      </c>
    </row>
    <row r="27" spans="1:3" x14ac:dyDescent="0.2">
      <c r="A27" s="2" t="s">
        <v>26</v>
      </c>
      <c r="B27" s="7">
        <v>240.64950899999999</v>
      </c>
      <c r="C27" s="7" t="s">
        <v>73</v>
      </c>
    </row>
    <row r="28" spans="1:3" x14ac:dyDescent="0.2">
      <c r="A28" s="2" t="s">
        <v>27</v>
      </c>
      <c r="B28" s="3">
        <v>0</v>
      </c>
      <c r="C28" s="7" t="s">
        <v>73</v>
      </c>
    </row>
    <row r="29" spans="1:3" x14ac:dyDescent="0.2">
      <c r="A29" s="2" t="s">
        <v>28</v>
      </c>
      <c r="B29" s="3">
        <v>0</v>
      </c>
      <c r="C29" s="7" t="s">
        <v>73</v>
      </c>
    </row>
    <row r="30" spans="1:3" x14ac:dyDescent="0.2">
      <c r="A30" s="2" t="s">
        <v>29</v>
      </c>
      <c r="B30" s="3">
        <v>0</v>
      </c>
      <c r="C30" s="7" t="s">
        <v>73</v>
      </c>
    </row>
    <row r="31" spans="1:3" x14ac:dyDescent="0.2">
      <c r="A31" s="2" t="s">
        <v>30</v>
      </c>
      <c r="B31" s="3">
        <v>0</v>
      </c>
      <c r="C31" s="7" t="s">
        <v>73</v>
      </c>
    </row>
    <row r="32" spans="1:3" x14ac:dyDescent="0.2">
      <c r="A32" s="2" t="s">
        <v>31</v>
      </c>
      <c r="B32" s="3">
        <v>0</v>
      </c>
      <c r="C32" s="7" t="s">
        <v>73</v>
      </c>
    </row>
    <row r="33" spans="1:3" x14ac:dyDescent="0.2">
      <c r="A33" s="2" t="s">
        <v>32</v>
      </c>
      <c r="B33" s="3">
        <v>0</v>
      </c>
      <c r="C33" s="7" t="s">
        <v>73</v>
      </c>
    </row>
    <row r="34" spans="1:3" x14ac:dyDescent="0.2">
      <c r="A34" s="2" t="s">
        <v>33</v>
      </c>
      <c r="B34" s="3">
        <v>95.5</v>
      </c>
      <c r="C34" s="7" t="s">
        <v>73</v>
      </c>
    </row>
    <row r="35" spans="1:3" x14ac:dyDescent="0.2">
      <c r="A35" s="2" t="s">
        <v>36</v>
      </c>
      <c r="B35" s="3">
        <v>0</v>
      </c>
      <c r="C35" s="7" t="s">
        <v>73</v>
      </c>
    </row>
  </sheetData>
  <phoneticPr fontId="7" type="noConversion"/>
  <pageMargins left="0.78740157499999996" right="0.78740157499999996" top="0.984251969" bottom="0.984251969" header="0.5" footer="0.5"/>
  <pageSetup paperSize="9" scale="0" firstPageNumber="0" fitToWidth="0" fitToHeight="0" pageOrder="overThenDown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8"/>
  <sheetViews>
    <sheetView workbookViewId="0">
      <selection activeCell="B5" sqref="B5"/>
    </sheetView>
  </sheetViews>
  <sheetFormatPr baseColWidth="10" defaultColWidth="9.140625" defaultRowHeight="15" x14ac:dyDescent="0.25"/>
  <cols>
    <col min="1" max="1" width="12.42578125" bestFit="1" customWidth="1"/>
    <col min="3" max="3" width="42" customWidth="1"/>
    <col min="4" max="4" width="43.28515625" customWidth="1"/>
    <col min="5" max="5" width="22.140625" bestFit="1" customWidth="1"/>
    <col min="6" max="6" width="22.140625" customWidth="1"/>
    <col min="7" max="7" width="15.85546875" customWidth="1"/>
    <col min="8" max="8" width="14.7109375" bestFit="1" customWidth="1"/>
    <col min="9" max="9" width="10.7109375" bestFit="1" customWidth="1"/>
  </cols>
  <sheetData>
    <row r="1" spans="1:13" x14ac:dyDescent="0.25">
      <c r="A1" s="1" t="s">
        <v>40</v>
      </c>
      <c r="B1" s="1" t="s">
        <v>41</v>
      </c>
      <c r="C1" s="1"/>
      <c r="D1" s="1"/>
      <c r="E1" s="1"/>
      <c r="F1" s="1"/>
    </row>
    <row r="2" spans="1:13" x14ac:dyDescent="0.25">
      <c r="A2" s="1"/>
      <c r="B2" s="1"/>
      <c r="C2" s="1"/>
      <c r="D2" s="1"/>
      <c r="E2" s="1"/>
      <c r="F2" s="1"/>
    </row>
    <row r="3" spans="1:13" x14ac:dyDescent="0.25">
      <c r="A3" s="1"/>
      <c r="B3" s="1"/>
      <c r="C3" s="1" t="s">
        <v>74</v>
      </c>
      <c r="D3" s="1" t="s">
        <v>75</v>
      </c>
      <c r="E3" t="s">
        <v>76</v>
      </c>
      <c r="F3" s="1" t="s">
        <v>84</v>
      </c>
      <c r="G3" t="s">
        <v>77</v>
      </c>
      <c r="H3" t="s">
        <v>81</v>
      </c>
      <c r="I3" t="s">
        <v>78</v>
      </c>
      <c r="J3" t="s">
        <v>79</v>
      </c>
      <c r="K3" t="s">
        <v>80</v>
      </c>
      <c r="L3" s="1" t="s">
        <v>100</v>
      </c>
      <c r="M3" s="1" t="s">
        <v>101</v>
      </c>
    </row>
    <row r="4" spans="1:13" x14ac:dyDescent="0.25">
      <c r="A4" s="1" t="s">
        <v>42</v>
      </c>
      <c r="B4" s="1" t="s">
        <v>43</v>
      </c>
      <c r="C4" s="1" t="s">
        <v>83</v>
      </c>
      <c r="D4" s="1" t="s">
        <v>37</v>
      </c>
      <c r="E4" s="16" t="s">
        <v>82</v>
      </c>
      <c r="F4" s="16"/>
      <c r="G4" t="s">
        <v>71</v>
      </c>
      <c r="H4" s="15" t="s">
        <v>70</v>
      </c>
      <c r="I4" s="18">
        <v>45140</v>
      </c>
      <c r="J4">
        <v>2023</v>
      </c>
      <c r="L4" s="1" t="s">
        <v>102</v>
      </c>
      <c r="M4" s="1" t="s">
        <v>103</v>
      </c>
    </row>
    <row r="5" spans="1:13" x14ac:dyDescent="0.25">
      <c r="A5" s="1"/>
      <c r="B5" s="21" t="s">
        <v>104</v>
      </c>
      <c r="C5" s="1"/>
      <c r="D5" s="1"/>
      <c r="E5" s="16"/>
      <c r="F5" s="16"/>
      <c r="H5" s="15"/>
      <c r="I5" s="18"/>
      <c r="L5" s="1"/>
      <c r="M5" s="1"/>
    </row>
    <row r="6" spans="1:13" x14ac:dyDescent="0.25">
      <c r="A6" s="1"/>
      <c r="B6" s="1" t="s">
        <v>44</v>
      </c>
      <c r="C6" s="1" t="s">
        <v>85</v>
      </c>
      <c r="D6" s="1" t="s">
        <v>96</v>
      </c>
      <c r="E6" s="1" t="s">
        <v>97</v>
      </c>
      <c r="F6" t="s">
        <v>54</v>
      </c>
      <c r="G6" s="17" t="s">
        <v>45</v>
      </c>
      <c r="I6" s="1" t="s">
        <v>98</v>
      </c>
    </row>
    <row r="7" spans="1:13" x14ac:dyDescent="0.25">
      <c r="A7" s="1"/>
      <c r="B7" s="1" t="s">
        <v>46</v>
      </c>
      <c r="C7" s="1" t="s">
        <v>69</v>
      </c>
      <c r="D7" s="1" t="s">
        <v>91</v>
      </c>
      <c r="E7" s="1" t="s">
        <v>92</v>
      </c>
      <c r="G7" s="1" t="s">
        <v>93</v>
      </c>
      <c r="I7" s="1"/>
      <c r="J7">
        <v>2017</v>
      </c>
      <c r="K7" t="s">
        <v>94</v>
      </c>
      <c r="L7" s="1" t="s">
        <v>95</v>
      </c>
    </row>
    <row r="8" spans="1:13" x14ac:dyDescent="0.25">
      <c r="A8" s="1"/>
      <c r="B8" s="1" t="s">
        <v>47</v>
      </c>
      <c r="C8" s="1" t="s">
        <v>86</v>
      </c>
      <c r="D8" t="s">
        <v>87</v>
      </c>
      <c r="E8" s="19" t="s">
        <v>88</v>
      </c>
      <c r="G8" s="10" t="s">
        <v>68</v>
      </c>
      <c r="H8" s="20">
        <v>44279</v>
      </c>
      <c r="I8" t="s">
        <v>89</v>
      </c>
      <c r="J8">
        <v>2021</v>
      </c>
      <c r="K8" t="s">
        <v>90</v>
      </c>
    </row>
    <row r="9" spans="1:13" x14ac:dyDescent="0.25">
      <c r="A9" s="1"/>
      <c r="B9" s="1"/>
      <c r="C9" s="1"/>
      <c r="D9" s="1"/>
      <c r="E9" s="1"/>
      <c r="F9" s="1"/>
      <c r="G9" s="9"/>
    </row>
    <row r="10" spans="1:13" x14ac:dyDescent="0.25">
      <c r="A10" s="1"/>
      <c r="B10" s="1"/>
      <c r="C10" s="1"/>
      <c r="D10" s="1"/>
      <c r="E10" s="1"/>
      <c r="F10" s="1"/>
      <c r="G10" s="1"/>
    </row>
    <row r="11" spans="1:13" x14ac:dyDescent="0.25">
      <c r="A11" s="1" t="s">
        <v>48</v>
      </c>
      <c r="B11" s="1" t="s">
        <v>49</v>
      </c>
      <c r="C11" s="1" t="s">
        <v>61</v>
      </c>
      <c r="D11" s="1"/>
      <c r="E11" s="1"/>
      <c r="F11" s="1"/>
      <c r="G11" s="1"/>
    </row>
    <row r="12" spans="1:13" x14ac:dyDescent="0.25">
      <c r="A12" s="1"/>
      <c r="B12" s="1"/>
      <c r="C12" s="1" t="s">
        <v>62</v>
      </c>
      <c r="D12" s="1"/>
      <c r="E12" s="1"/>
      <c r="F12" s="1"/>
      <c r="G12" s="1"/>
    </row>
    <row r="13" spans="1:13" x14ac:dyDescent="0.25">
      <c r="A13" s="1"/>
      <c r="B13" s="1" t="s">
        <v>50</v>
      </c>
      <c r="C13" s="1" t="s">
        <v>64</v>
      </c>
      <c r="E13" s="1"/>
      <c r="F13" s="1" t="s">
        <v>65</v>
      </c>
      <c r="G13" s="1"/>
    </row>
    <row r="14" spans="1:13" x14ac:dyDescent="0.25">
      <c r="A14" s="1"/>
      <c r="B14" s="1" t="s">
        <v>63</v>
      </c>
      <c r="C14" s="1" t="s">
        <v>66</v>
      </c>
      <c r="E14" s="1"/>
      <c r="F14" s="14">
        <v>0.8</v>
      </c>
      <c r="G14" s="1"/>
    </row>
    <row r="15" spans="1:13" x14ac:dyDescent="0.25">
      <c r="A15" s="1"/>
    </row>
    <row r="16" spans="1:13" x14ac:dyDescent="0.25">
      <c r="A16" s="1" t="s">
        <v>51</v>
      </c>
      <c r="B16" s="1" t="s">
        <v>43</v>
      </c>
      <c r="C16" s="1" t="s">
        <v>52</v>
      </c>
    </row>
    <row r="17" spans="1:7" x14ac:dyDescent="0.25">
      <c r="A17" s="1"/>
    </row>
    <row r="18" spans="1:7" x14ac:dyDescent="0.25">
      <c r="A18" s="1" t="s">
        <v>67</v>
      </c>
      <c r="B18" s="1" t="s">
        <v>53</v>
      </c>
      <c r="C18" t="s">
        <v>33</v>
      </c>
      <c r="G18" s="8" t="s">
        <v>39</v>
      </c>
    </row>
    <row r="21" spans="1:7" x14ac:dyDescent="0.25">
      <c r="A21" s="1"/>
      <c r="B21" s="1"/>
    </row>
    <row r="23" spans="1:7" x14ac:dyDescent="0.25">
      <c r="A23" s="1"/>
      <c r="B23" s="1"/>
    </row>
    <row r="24" spans="1:7" x14ac:dyDescent="0.25">
      <c r="A24" s="1"/>
      <c r="B24" s="1"/>
    </row>
    <row r="26" spans="1:7" x14ac:dyDescent="0.25">
      <c r="A26" s="1"/>
      <c r="B26" s="1"/>
    </row>
    <row r="27" spans="1:7" x14ac:dyDescent="0.25">
      <c r="D27" s="10"/>
    </row>
    <row r="28" spans="1:7" x14ac:dyDescent="0.25">
      <c r="A28" s="1"/>
    </row>
    <row r="30" spans="1:7" x14ac:dyDescent="0.25">
      <c r="A30" s="1"/>
    </row>
    <row r="32" spans="1:7" x14ac:dyDescent="0.25">
      <c r="A32" s="1"/>
    </row>
    <row r="38" spans="1:2" x14ac:dyDescent="0.25">
      <c r="A38" s="1"/>
      <c r="B38" s="1"/>
    </row>
  </sheetData>
  <hyperlinks>
    <hyperlink ref="G6" r:id="rId1" xr:uid="{C8686642-B8A8-4E99-BAF6-FB793E154C4B}"/>
    <hyperlink ref="G8" r:id="rId2" xr:uid="{861413D6-D4BE-4185-8D75-5B3ED9B46EBE}"/>
  </hyperlinks>
  <pageMargins left="0.7" right="0.7" top="0.75" bottom="0.75" header="0.3" footer="0.3"/>
  <pageSetup paperSize="9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38"/>
  <sheetViews>
    <sheetView zoomScaleNormal="100" workbookViewId="0">
      <pane xSplit="1" ySplit="1" topLeftCell="H2" activePane="bottomRight" state="frozen"/>
      <selection pane="topRight" activeCell="B1" sqref="B1"/>
      <selection pane="bottomLeft" activeCell="A2" sqref="A2"/>
      <selection pane="bottomRight" activeCell="AG2" sqref="AG2:AG38"/>
    </sheetView>
  </sheetViews>
  <sheetFormatPr baseColWidth="10" defaultColWidth="10.28515625" defaultRowHeight="14.25" x14ac:dyDescent="0.2"/>
  <cols>
    <col min="1" max="6" width="10.28515625" style="3"/>
    <col min="7" max="7" width="11.140625" style="3" bestFit="1" customWidth="1"/>
    <col min="8" max="9" width="10.28515625" style="3"/>
    <col min="10" max="13" width="0" style="3" hidden="1" customWidth="1"/>
    <col min="14" max="24" width="10.28515625" style="3"/>
    <col min="25" max="25" width="13" style="3" customWidth="1"/>
    <col min="26" max="26" width="13.28515625" style="3" customWidth="1"/>
    <col min="27" max="29" width="10.28515625" style="3"/>
    <col min="30" max="30" width="7.85546875" style="3" bestFit="1" customWidth="1"/>
    <col min="31" max="16384" width="10.28515625" style="3"/>
  </cols>
  <sheetData>
    <row r="1" spans="1:33" x14ac:dyDescent="0.2">
      <c r="A1" s="2" t="s">
        <v>38</v>
      </c>
      <c r="B1" s="2">
        <v>1995</v>
      </c>
      <c r="C1" s="2">
        <v>1996</v>
      </c>
      <c r="D1" s="2">
        <v>1997</v>
      </c>
      <c r="E1" s="2">
        <v>1998</v>
      </c>
      <c r="F1" s="2">
        <v>1999</v>
      </c>
      <c r="G1" s="2">
        <v>2000</v>
      </c>
      <c r="H1" s="2">
        <v>2001</v>
      </c>
      <c r="I1" s="2">
        <v>2002</v>
      </c>
      <c r="J1" s="2">
        <v>2003</v>
      </c>
      <c r="K1" s="2">
        <v>2004</v>
      </c>
      <c r="L1" s="2">
        <v>2005</v>
      </c>
      <c r="M1" s="2">
        <v>2006</v>
      </c>
      <c r="N1" s="2">
        <v>2007</v>
      </c>
      <c r="O1" s="2">
        <v>2008</v>
      </c>
      <c r="P1" s="2">
        <v>2009</v>
      </c>
      <c r="Q1" s="2">
        <v>2010</v>
      </c>
      <c r="R1" s="2">
        <v>2011</v>
      </c>
      <c r="S1" s="2">
        <v>2012</v>
      </c>
      <c r="T1" s="2">
        <v>2013</v>
      </c>
      <c r="U1" s="2">
        <v>2014</v>
      </c>
      <c r="V1" s="2">
        <v>2015</v>
      </c>
      <c r="W1" s="2">
        <v>2016</v>
      </c>
      <c r="X1" s="2">
        <v>2017</v>
      </c>
      <c r="Y1" s="2">
        <v>2018</v>
      </c>
      <c r="Z1" s="2">
        <v>2019</v>
      </c>
      <c r="AA1" s="2">
        <v>2020</v>
      </c>
      <c r="AB1" s="2">
        <v>2021</v>
      </c>
      <c r="AC1" s="2">
        <v>2022</v>
      </c>
      <c r="AD1" s="3" t="s">
        <v>58</v>
      </c>
      <c r="AE1" s="3" t="s">
        <v>59</v>
      </c>
      <c r="AG1" s="3" t="s">
        <v>42</v>
      </c>
    </row>
    <row r="2" spans="1:33" x14ac:dyDescent="0.2">
      <c r="A2" s="2" t="s">
        <v>0</v>
      </c>
      <c r="B2" s="4">
        <v>1946852000</v>
      </c>
      <c r="C2" s="4">
        <v>2044611000</v>
      </c>
      <c r="D2" s="4">
        <v>2221043000</v>
      </c>
      <c r="E2" s="4">
        <v>2267368000</v>
      </c>
      <c r="F2" s="4">
        <v>2233476000</v>
      </c>
      <c r="G2" s="4">
        <v>2262381000</v>
      </c>
      <c r="H2" s="4">
        <v>2240639000</v>
      </c>
      <c r="I2" s="4">
        <v>2211381000</v>
      </c>
      <c r="J2" s="5"/>
      <c r="K2" s="5"/>
      <c r="L2" s="5"/>
      <c r="M2" s="5"/>
      <c r="N2" s="5"/>
      <c r="O2" s="4">
        <v>2363937561</v>
      </c>
      <c r="P2" s="4">
        <v>2096134000</v>
      </c>
      <c r="Q2" s="4">
        <v>2456422000</v>
      </c>
      <c r="R2" s="4">
        <v>2409501000</v>
      </c>
      <c r="S2" s="4">
        <v>2217357408</v>
      </c>
      <c r="T2" s="4">
        <v>1986075017</v>
      </c>
      <c r="U2" s="4">
        <v>2359293932</v>
      </c>
      <c r="V2" s="4">
        <v>2236347000</v>
      </c>
      <c r="W2" s="4">
        <v>2132347674</v>
      </c>
      <c r="X2" s="4">
        <v>2097898269</v>
      </c>
      <c r="Y2" s="4">
        <v>1831532360</v>
      </c>
      <c r="Z2" s="4">
        <v>1934962097</v>
      </c>
      <c r="AA2" s="4">
        <v>1652905810</v>
      </c>
      <c r="AB2" s="4">
        <v>1748078538</v>
      </c>
      <c r="AC2" s="4">
        <v>1636672955</v>
      </c>
      <c r="AD2" s="11">
        <f>AVERAGE(O2:Z2)/1000000</f>
        <v>2176.8173598333333</v>
      </c>
      <c r="AE2" s="3" t="s">
        <v>55</v>
      </c>
      <c r="AF2" s="3">
        <v>2176.8173598333333</v>
      </c>
      <c r="AG2" s="3" t="s">
        <v>43</v>
      </c>
    </row>
    <row r="3" spans="1:33" x14ac:dyDescent="0.2">
      <c r="A3" s="2" t="s">
        <v>1</v>
      </c>
      <c r="B3" s="5"/>
      <c r="C3" s="5"/>
      <c r="D3" s="5"/>
      <c r="E3" s="5"/>
      <c r="F3" s="5"/>
      <c r="G3" s="5"/>
      <c r="H3" s="5"/>
      <c r="I3" s="4">
        <v>1693173000</v>
      </c>
      <c r="J3" s="5"/>
      <c r="K3" s="5"/>
      <c r="L3" s="5"/>
      <c r="M3" s="5"/>
      <c r="N3" s="5"/>
      <c r="O3" s="4">
        <v>1995355000</v>
      </c>
      <c r="P3" s="4">
        <v>2396150000</v>
      </c>
      <c r="Q3" s="4">
        <v>1209911000</v>
      </c>
      <c r="R3" s="5"/>
      <c r="S3" s="4">
        <v>2267484000</v>
      </c>
      <c r="T3" s="4">
        <v>2342615000</v>
      </c>
      <c r="U3" s="4">
        <v>2480183000</v>
      </c>
      <c r="V3" s="4">
        <v>1703421000</v>
      </c>
      <c r="W3" s="4">
        <v>1835395000</v>
      </c>
      <c r="X3" s="4">
        <v>1796768000</v>
      </c>
      <c r="Y3" s="4">
        <v>1995740000</v>
      </c>
      <c r="Z3" s="4">
        <v>1624590000</v>
      </c>
      <c r="AA3" s="4">
        <v>1533752000</v>
      </c>
      <c r="AB3" s="4">
        <v>1364741000</v>
      </c>
      <c r="AC3" s="4">
        <v>1364859000</v>
      </c>
      <c r="AD3" s="11">
        <f t="shared" ref="AD3:AD38" si="0">AVERAGE(O3:Z3)/1000000</f>
        <v>1967.9647272727273</v>
      </c>
      <c r="AE3" s="3" t="s">
        <v>55</v>
      </c>
      <c r="AF3" s="3">
        <v>1967.9647272727273</v>
      </c>
      <c r="AG3" s="3" t="s">
        <v>43</v>
      </c>
    </row>
    <row r="4" spans="1:33" x14ac:dyDescent="0.2">
      <c r="A4" s="2" t="s">
        <v>2</v>
      </c>
      <c r="B4" s="4">
        <v>2817361000</v>
      </c>
      <c r="C4" s="4">
        <v>2827178000</v>
      </c>
      <c r="D4" s="4">
        <v>3071428000</v>
      </c>
      <c r="E4" s="4">
        <v>3083552000</v>
      </c>
      <c r="F4" s="4">
        <v>3417772000</v>
      </c>
      <c r="G4" s="4">
        <v>3613823000</v>
      </c>
      <c r="H4" s="4">
        <v>3463144000</v>
      </c>
      <c r="I4" s="4">
        <v>3456095000</v>
      </c>
      <c r="J4" s="5"/>
      <c r="K4" s="5"/>
      <c r="L4" s="5"/>
      <c r="M4" s="5"/>
      <c r="N4" s="5"/>
      <c r="O4" s="4">
        <v>3633740000</v>
      </c>
      <c r="P4" s="4">
        <v>3636109000</v>
      </c>
      <c r="Q4" s="4">
        <v>3904878000</v>
      </c>
      <c r="R4" s="4">
        <v>3916633000</v>
      </c>
      <c r="S4" s="4">
        <v>3821487000</v>
      </c>
      <c r="T4" s="4">
        <v>3874878000</v>
      </c>
      <c r="U4" s="4">
        <v>3986464000</v>
      </c>
      <c r="V4" s="4">
        <v>3960516000</v>
      </c>
      <c r="W4" s="4">
        <v>4010354000</v>
      </c>
      <c r="X4" s="4">
        <v>4149683000</v>
      </c>
      <c r="Y4" s="4">
        <v>3725346000</v>
      </c>
      <c r="Z4" s="4">
        <v>3438966000</v>
      </c>
      <c r="AA4" s="4">
        <v>3479721000</v>
      </c>
      <c r="AB4" s="4">
        <v>3552875000</v>
      </c>
      <c r="AC4" s="4">
        <v>3061771000</v>
      </c>
      <c r="AD4" s="11">
        <f t="shared" si="0"/>
        <v>3838.2545</v>
      </c>
      <c r="AE4" s="3" t="s">
        <v>55</v>
      </c>
      <c r="AF4" s="3">
        <v>3838.2545</v>
      </c>
      <c r="AG4" s="3" t="s">
        <v>43</v>
      </c>
    </row>
    <row r="5" spans="1:33" x14ac:dyDescent="0.2">
      <c r="A5" s="2" t="s">
        <v>3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4"/>
      <c r="AA5" s="4">
        <v>555470000</v>
      </c>
      <c r="AB5" s="4">
        <v>548158000</v>
      </c>
      <c r="AC5" s="4">
        <v>593763000</v>
      </c>
      <c r="AD5" s="11"/>
      <c r="AG5" s="3" t="s">
        <v>43</v>
      </c>
    </row>
    <row r="6" spans="1:33" x14ac:dyDescent="0.2">
      <c r="A6" s="2" t="s">
        <v>4</v>
      </c>
      <c r="B6" s="5"/>
      <c r="C6" s="4">
        <v>908006520</v>
      </c>
      <c r="D6" s="5"/>
      <c r="E6" s="4">
        <v>785653155</v>
      </c>
      <c r="F6" s="4">
        <v>1008482696</v>
      </c>
      <c r="G6" s="4">
        <v>1284148180</v>
      </c>
      <c r="H6" s="5"/>
      <c r="I6" s="4">
        <v>758422403</v>
      </c>
      <c r="J6" s="5"/>
      <c r="K6" s="5"/>
      <c r="L6" s="5"/>
      <c r="M6" s="5"/>
      <c r="N6" s="5"/>
      <c r="O6" s="5"/>
      <c r="P6" s="5"/>
      <c r="Q6" s="5"/>
      <c r="R6" s="5"/>
      <c r="S6" s="4">
        <v>0</v>
      </c>
      <c r="T6" s="4">
        <v>0</v>
      </c>
      <c r="U6" s="4">
        <v>0</v>
      </c>
      <c r="V6" s="4">
        <v>0</v>
      </c>
      <c r="W6" s="5"/>
      <c r="X6" s="4">
        <v>0</v>
      </c>
      <c r="Y6" s="5"/>
      <c r="Z6" s="4">
        <v>0</v>
      </c>
      <c r="AA6" s="4"/>
      <c r="AB6" s="4"/>
      <c r="AC6" s="4"/>
      <c r="AD6" s="11">
        <f t="shared" si="0"/>
        <v>0</v>
      </c>
      <c r="AF6" s="3">
        <v>0</v>
      </c>
      <c r="AG6" s="3" t="s">
        <v>43</v>
      </c>
    </row>
    <row r="7" spans="1:33" x14ac:dyDescent="0.2">
      <c r="A7" s="2" t="s">
        <v>5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5"/>
      <c r="K7" s="5"/>
      <c r="L7" s="5"/>
      <c r="M7" s="5"/>
      <c r="N7" s="5"/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  <c r="Z7" s="4">
        <v>0</v>
      </c>
      <c r="AA7" s="4">
        <v>0</v>
      </c>
      <c r="AB7" s="4"/>
      <c r="AC7" s="4"/>
      <c r="AD7" s="11">
        <f t="shared" si="0"/>
        <v>0</v>
      </c>
      <c r="AF7" s="3">
        <v>0</v>
      </c>
      <c r="AG7" s="3" t="s">
        <v>43</v>
      </c>
    </row>
    <row r="8" spans="1:33" x14ac:dyDescent="0.2">
      <c r="A8" s="2" t="s">
        <v>6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5"/>
      <c r="K8" s="5"/>
      <c r="L8" s="5"/>
      <c r="M8" s="5"/>
      <c r="N8" s="5"/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  <c r="Z8" s="4">
        <v>0</v>
      </c>
      <c r="AA8" s="4">
        <v>0</v>
      </c>
      <c r="AB8" s="4"/>
      <c r="AC8" s="4"/>
      <c r="AD8" s="11">
        <f t="shared" si="0"/>
        <v>0</v>
      </c>
      <c r="AF8" s="3">
        <v>0</v>
      </c>
      <c r="AG8" s="3" t="s">
        <v>43</v>
      </c>
    </row>
    <row r="9" spans="1:33" x14ac:dyDescent="0.2">
      <c r="A9" s="2" t="s">
        <v>7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5"/>
      <c r="K9" s="5"/>
      <c r="L9" s="5"/>
      <c r="M9" s="5"/>
      <c r="N9" s="5"/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0</v>
      </c>
      <c r="Z9" s="4">
        <v>0</v>
      </c>
      <c r="AA9" s="4">
        <v>0</v>
      </c>
      <c r="AB9" s="4">
        <v>0</v>
      </c>
      <c r="AC9" s="4">
        <v>0</v>
      </c>
      <c r="AD9" s="11">
        <f t="shared" si="0"/>
        <v>0</v>
      </c>
      <c r="AF9" s="3">
        <v>0</v>
      </c>
      <c r="AG9" s="3" t="s">
        <v>43</v>
      </c>
    </row>
    <row r="10" spans="1:33" x14ac:dyDescent="0.2">
      <c r="A10" s="2" t="s">
        <v>8</v>
      </c>
      <c r="B10" s="5"/>
      <c r="C10" s="5"/>
      <c r="D10" s="5"/>
      <c r="E10" s="5"/>
      <c r="F10" s="5"/>
      <c r="G10" s="4">
        <v>162618852</v>
      </c>
      <c r="H10" s="4">
        <v>133159035</v>
      </c>
      <c r="I10" s="4">
        <v>153149337</v>
      </c>
      <c r="J10" s="5"/>
      <c r="K10" s="5"/>
      <c r="L10" s="5"/>
      <c r="M10" s="5"/>
      <c r="N10" s="5"/>
      <c r="O10" s="4">
        <v>141263320</v>
      </c>
      <c r="P10" s="4">
        <v>103302329</v>
      </c>
      <c r="Q10" s="4">
        <v>149243121</v>
      </c>
      <c r="R10" s="4">
        <v>154054773</v>
      </c>
      <c r="S10" s="4">
        <v>89259127</v>
      </c>
      <c r="T10" s="4">
        <v>133010554</v>
      </c>
      <c r="U10" s="4">
        <v>162887496</v>
      </c>
      <c r="V10" s="4">
        <v>163734925</v>
      </c>
      <c r="W10" s="4">
        <v>163332011</v>
      </c>
      <c r="X10" s="4">
        <v>182897657</v>
      </c>
      <c r="Y10" s="4">
        <v>103770743</v>
      </c>
      <c r="Z10" s="4">
        <v>163098750</v>
      </c>
      <c r="AA10" s="4">
        <v>159750682</v>
      </c>
      <c r="AB10" s="4">
        <v>164733498</v>
      </c>
      <c r="AC10" s="4"/>
      <c r="AD10" s="11">
        <f t="shared" si="0"/>
        <v>142.48790049999999</v>
      </c>
      <c r="AE10" s="3" t="s">
        <v>55</v>
      </c>
      <c r="AF10" s="3">
        <v>142.48790049999999</v>
      </c>
      <c r="AG10" s="3" t="s">
        <v>43</v>
      </c>
    </row>
    <row r="11" spans="1:33" x14ac:dyDescent="0.2">
      <c r="A11" s="2" t="s">
        <v>9</v>
      </c>
      <c r="B11" s="5"/>
      <c r="C11" s="5"/>
      <c r="D11" s="5"/>
      <c r="E11" s="5"/>
      <c r="F11" s="4">
        <v>876729000</v>
      </c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4">
        <v>833602000</v>
      </c>
      <c r="S11" s="5"/>
      <c r="T11" s="5"/>
      <c r="U11" s="5"/>
      <c r="V11" s="4">
        <v>1212875000</v>
      </c>
      <c r="W11" s="4">
        <v>1278156000</v>
      </c>
      <c r="X11" s="4">
        <v>1194273000</v>
      </c>
      <c r="Y11" s="4">
        <v>1219229000</v>
      </c>
      <c r="Z11" s="4">
        <v>1193870000</v>
      </c>
      <c r="AA11" s="4">
        <v>1249989000</v>
      </c>
      <c r="AB11" s="4">
        <v>1248681000</v>
      </c>
      <c r="AC11" s="4">
        <v>1060466000</v>
      </c>
      <c r="AD11" s="11">
        <f t="shared" si="0"/>
        <v>1155.3341666666668</v>
      </c>
      <c r="AE11" s="3" t="s">
        <v>56</v>
      </c>
      <c r="AF11" s="3">
        <v>1219.6805999999999</v>
      </c>
      <c r="AG11" s="3" t="s">
        <v>43</v>
      </c>
    </row>
    <row r="12" spans="1:33" x14ac:dyDescent="0.2">
      <c r="A12" s="2" t="s">
        <v>10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4">
        <v>1048974622</v>
      </c>
      <c r="P12" s="4">
        <v>1373143277</v>
      </c>
      <c r="Q12" s="4">
        <v>1528399291</v>
      </c>
      <c r="R12" s="4">
        <v>1560464545</v>
      </c>
      <c r="S12" s="4">
        <v>1479195890</v>
      </c>
      <c r="T12" s="4">
        <v>1171303557</v>
      </c>
      <c r="U12" s="5"/>
      <c r="V12" s="4">
        <v>988086136</v>
      </c>
      <c r="W12" s="4">
        <v>994869281</v>
      </c>
      <c r="X12" s="4">
        <v>874659971</v>
      </c>
      <c r="Y12" s="4">
        <v>1030559068</v>
      </c>
      <c r="Z12" s="4">
        <v>1073855887</v>
      </c>
      <c r="AA12" s="4"/>
      <c r="AB12" s="4">
        <v>1180678316</v>
      </c>
      <c r="AC12" s="4">
        <v>1032340676</v>
      </c>
      <c r="AD12" s="11">
        <f t="shared" si="0"/>
        <v>1193.0465022727271</v>
      </c>
      <c r="AE12" s="3" t="s">
        <v>55</v>
      </c>
      <c r="AF12" s="3">
        <v>1193.0465022727271</v>
      </c>
      <c r="AG12" s="3" t="s">
        <v>43</v>
      </c>
    </row>
    <row r="13" spans="1:33" x14ac:dyDescent="0.2">
      <c r="A13" s="2" t="s">
        <v>11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5"/>
      <c r="K13" s="5"/>
      <c r="L13" s="5"/>
      <c r="M13" s="5"/>
      <c r="N13" s="5"/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  <c r="Z13" s="4">
        <v>0</v>
      </c>
      <c r="AA13" s="4">
        <v>0</v>
      </c>
      <c r="AB13" s="4">
        <v>0</v>
      </c>
      <c r="AC13" s="4">
        <v>0</v>
      </c>
      <c r="AD13" s="11">
        <f t="shared" si="0"/>
        <v>0</v>
      </c>
      <c r="AF13" s="3">
        <v>0</v>
      </c>
      <c r="AG13" s="3" t="s">
        <v>43</v>
      </c>
    </row>
    <row r="14" spans="1:33" x14ac:dyDescent="0.2">
      <c r="A14" s="2" t="s">
        <v>12</v>
      </c>
      <c r="B14" s="5"/>
      <c r="C14" s="5"/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5"/>
      <c r="K14" s="5"/>
      <c r="L14" s="5"/>
      <c r="M14" s="5"/>
      <c r="N14" s="5"/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  <c r="Z14" s="4">
        <v>0</v>
      </c>
      <c r="AA14" s="4">
        <v>0</v>
      </c>
      <c r="AB14" s="4">
        <v>0</v>
      </c>
      <c r="AC14" s="4">
        <v>0</v>
      </c>
      <c r="AD14" s="11">
        <f t="shared" si="0"/>
        <v>0</v>
      </c>
      <c r="AF14" s="3">
        <v>0</v>
      </c>
      <c r="AG14" s="3" t="s">
        <v>43</v>
      </c>
    </row>
    <row r="15" spans="1:33" x14ac:dyDescent="0.2">
      <c r="A15" s="2" t="s">
        <v>13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4">
        <v>164839000</v>
      </c>
      <c r="P15" s="5"/>
      <c r="Q15" s="5"/>
      <c r="R15" s="5"/>
      <c r="S15" s="5"/>
      <c r="T15" s="4">
        <v>182977000</v>
      </c>
      <c r="U15" s="4">
        <v>190900000</v>
      </c>
      <c r="V15" s="4">
        <v>151904000</v>
      </c>
      <c r="W15" s="5"/>
      <c r="X15" s="5"/>
      <c r="Y15" s="4">
        <v>0</v>
      </c>
      <c r="Z15" s="4">
        <v>0</v>
      </c>
      <c r="AA15" s="4">
        <v>0</v>
      </c>
      <c r="AB15" s="4"/>
      <c r="AC15" s="4"/>
      <c r="AD15" s="11">
        <f t="shared" si="0"/>
        <v>115.10333333333332</v>
      </c>
      <c r="AE15" s="3" t="s">
        <v>57</v>
      </c>
      <c r="AF15" s="3">
        <v>175.26033333333334</v>
      </c>
      <c r="AG15" s="3" t="s">
        <v>43</v>
      </c>
    </row>
    <row r="16" spans="1:33" x14ac:dyDescent="0.2">
      <c r="A16" s="2" t="s">
        <v>14</v>
      </c>
      <c r="B16" s="5"/>
      <c r="C16" s="5"/>
      <c r="D16" s="5"/>
      <c r="E16" s="5"/>
      <c r="F16" s="4">
        <v>120890100</v>
      </c>
      <c r="G16" s="4">
        <v>157265700</v>
      </c>
      <c r="H16" s="4">
        <v>197186300</v>
      </c>
      <c r="I16" s="4">
        <v>204423300</v>
      </c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4">
        <v>267882100</v>
      </c>
      <c r="Z16" s="4"/>
      <c r="AA16" s="4">
        <v>72371000</v>
      </c>
      <c r="AB16" s="4">
        <v>99739000</v>
      </c>
      <c r="AC16" s="4"/>
      <c r="AD16" s="11">
        <f t="shared" si="0"/>
        <v>267.88209999999998</v>
      </c>
      <c r="AE16" s="3">
        <v>2018</v>
      </c>
      <c r="AF16" s="3">
        <v>267.88209999999998</v>
      </c>
      <c r="AG16" s="3" t="s">
        <v>43</v>
      </c>
    </row>
    <row r="17" spans="1:33" x14ac:dyDescent="0.2">
      <c r="A17" s="2" t="s">
        <v>15</v>
      </c>
      <c r="B17" s="4">
        <v>0</v>
      </c>
      <c r="C17" s="4">
        <v>0</v>
      </c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4"/>
      <c r="AA17" s="4"/>
      <c r="AB17" s="4">
        <v>245367000</v>
      </c>
      <c r="AC17" s="4">
        <v>275840000</v>
      </c>
      <c r="AD17" s="11"/>
      <c r="AF17" s="3">
        <v>168</v>
      </c>
      <c r="AG17" s="3" t="s">
        <v>43</v>
      </c>
    </row>
    <row r="18" spans="1:33" x14ac:dyDescent="0.2">
      <c r="A18" s="2" t="s">
        <v>16</v>
      </c>
      <c r="B18" s="4">
        <v>0</v>
      </c>
      <c r="C18" s="4">
        <v>0</v>
      </c>
      <c r="D18" s="4">
        <v>0</v>
      </c>
      <c r="E18" s="4">
        <v>0</v>
      </c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4"/>
      <c r="AA18" s="4"/>
      <c r="AB18" s="4"/>
      <c r="AC18" s="4"/>
      <c r="AD18" s="11"/>
      <c r="AF18" s="3">
        <v>200</v>
      </c>
      <c r="AG18" s="3" t="s">
        <v>43</v>
      </c>
    </row>
    <row r="19" spans="1:33" x14ac:dyDescent="0.2">
      <c r="A19" s="2" t="s">
        <v>17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  <c r="Z19" s="4">
        <v>0</v>
      </c>
      <c r="AA19" s="4">
        <v>0</v>
      </c>
      <c r="AB19" s="4">
        <v>0</v>
      </c>
      <c r="AC19" s="4">
        <v>0</v>
      </c>
      <c r="AD19" s="11">
        <f t="shared" si="0"/>
        <v>0</v>
      </c>
      <c r="AF19" s="3">
        <v>0</v>
      </c>
      <c r="AG19" s="3" t="s">
        <v>43</v>
      </c>
    </row>
    <row r="20" spans="1:33" x14ac:dyDescent="0.2">
      <c r="A20" s="2" t="s">
        <v>18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4">
        <v>0</v>
      </c>
      <c r="S20" s="5"/>
      <c r="T20" s="5"/>
      <c r="U20" s="5"/>
      <c r="V20" s="5"/>
      <c r="W20" s="5"/>
      <c r="X20" s="5"/>
      <c r="Y20" s="5"/>
      <c r="Z20" s="4"/>
      <c r="AA20" s="4"/>
      <c r="AB20" s="4"/>
      <c r="AC20" s="4"/>
      <c r="AD20" s="11"/>
      <c r="AG20" s="3" t="s">
        <v>43</v>
      </c>
    </row>
    <row r="21" spans="1:33" x14ac:dyDescent="0.2">
      <c r="A21" s="2" t="s">
        <v>19</v>
      </c>
      <c r="B21" s="5"/>
      <c r="C21" s="5"/>
      <c r="D21" s="5"/>
      <c r="E21" s="5"/>
      <c r="F21" s="5"/>
      <c r="G21" s="4">
        <v>0</v>
      </c>
      <c r="H21" s="4">
        <v>0</v>
      </c>
      <c r="I21" s="4">
        <v>0</v>
      </c>
      <c r="J21" s="5"/>
      <c r="K21" s="5"/>
      <c r="L21" s="5"/>
      <c r="M21" s="5"/>
      <c r="N21" s="5"/>
      <c r="O21" s="4">
        <v>0</v>
      </c>
      <c r="P21" s="4">
        <v>0</v>
      </c>
      <c r="Q21" s="4">
        <v>0</v>
      </c>
      <c r="R21" s="4">
        <v>0</v>
      </c>
      <c r="S21" s="4">
        <v>220942</v>
      </c>
      <c r="T21" s="4">
        <v>193233</v>
      </c>
      <c r="U21" s="4">
        <v>174752</v>
      </c>
      <c r="V21" s="4">
        <v>0</v>
      </c>
      <c r="W21" s="4">
        <v>0</v>
      </c>
      <c r="X21" s="4">
        <v>0</v>
      </c>
      <c r="Y21" s="4">
        <v>0</v>
      </c>
      <c r="Z21" s="4">
        <v>0</v>
      </c>
      <c r="AA21" s="4"/>
      <c r="AB21" s="4"/>
      <c r="AC21" s="4"/>
      <c r="AD21" s="11">
        <f t="shared" si="0"/>
        <v>4.9077250000000003E-2</v>
      </c>
      <c r="AE21" s="3" t="s">
        <v>56</v>
      </c>
      <c r="AG21" s="3" t="s">
        <v>43</v>
      </c>
    </row>
    <row r="22" spans="1:33" x14ac:dyDescent="0.2">
      <c r="A22" s="2" t="s">
        <v>20</v>
      </c>
      <c r="B22" s="5"/>
      <c r="C22" s="5"/>
      <c r="D22" s="5"/>
      <c r="E22" s="5"/>
      <c r="F22" s="5"/>
      <c r="G22" s="5"/>
      <c r="H22" s="4">
        <v>0</v>
      </c>
      <c r="I22" s="4">
        <v>0</v>
      </c>
      <c r="J22" s="5"/>
      <c r="K22" s="5"/>
      <c r="L22" s="5"/>
      <c r="M22" s="5"/>
      <c r="N22" s="5"/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4">
        <v>0</v>
      </c>
      <c r="Z22" s="4">
        <v>0</v>
      </c>
      <c r="AA22" s="4">
        <v>0</v>
      </c>
      <c r="AB22" s="4"/>
      <c r="AC22" s="4"/>
      <c r="AD22" s="11">
        <f t="shared" si="0"/>
        <v>0</v>
      </c>
      <c r="AF22" s="3">
        <v>0</v>
      </c>
      <c r="AG22" s="3" t="s">
        <v>43</v>
      </c>
    </row>
    <row r="23" spans="1:33" x14ac:dyDescent="0.2">
      <c r="A23" s="2" t="s">
        <v>21</v>
      </c>
      <c r="B23" s="5"/>
      <c r="C23" s="5"/>
      <c r="D23" s="5"/>
      <c r="E23" s="5"/>
      <c r="F23" s="5"/>
      <c r="G23" s="4">
        <v>0</v>
      </c>
      <c r="H23" s="4">
        <v>0</v>
      </c>
      <c r="I23" s="4">
        <v>0</v>
      </c>
      <c r="J23" s="5"/>
      <c r="K23" s="5"/>
      <c r="L23" s="5"/>
      <c r="M23" s="5"/>
      <c r="N23" s="5"/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>
        <v>0</v>
      </c>
      <c r="Y23" s="4">
        <v>0</v>
      </c>
      <c r="Z23" s="4">
        <v>49660763</v>
      </c>
      <c r="AA23" s="4">
        <v>73376905</v>
      </c>
      <c r="AB23" s="4">
        <v>76231842</v>
      </c>
      <c r="AC23" s="4">
        <v>55452947</v>
      </c>
      <c r="AD23" s="11">
        <f t="shared" si="0"/>
        <v>4.1383969166666663</v>
      </c>
      <c r="AE23" s="3">
        <v>2019</v>
      </c>
      <c r="AF23" s="3">
        <v>49.660763000000003</v>
      </c>
      <c r="AG23" s="3" t="s">
        <v>43</v>
      </c>
    </row>
    <row r="24" spans="1:33" x14ac:dyDescent="0.2">
      <c r="A24" s="2" t="s">
        <v>22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4">
        <v>358192000</v>
      </c>
      <c r="Q24" s="4">
        <v>337070000</v>
      </c>
      <c r="R24" s="5"/>
      <c r="S24" s="5"/>
      <c r="T24" s="5"/>
      <c r="U24" s="5"/>
      <c r="V24" s="5"/>
      <c r="W24" s="4">
        <v>335587000</v>
      </c>
      <c r="X24" s="4">
        <v>340717000</v>
      </c>
      <c r="Y24" s="4">
        <v>311592000</v>
      </c>
      <c r="Z24" s="4">
        <v>441849000</v>
      </c>
      <c r="AA24" s="4">
        <v>427843000</v>
      </c>
      <c r="AB24" s="4"/>
      <c r="AC24" s="4"/>
      <c r="AD24" s="11">
        <f t="shared" si="0"/>
        <v>354.16783333333331</v>
      </c>
      <c r="AE24" s="3" t="s">
        <v>60</v>
      </c>
      <c r="AF24" s="3">
        <v>357.43624999999997</v>
      </c>
      <c r="AG24" s="3" t="s">
        <v>43</v>
      </c>
    </row>
    <row r="25" spans="1:33" x14ac:dyDescent="0.2">
      <c r="A25" s="2" t="s">
        <v>23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4"/>
      <c r="AA25" s="4"/>
      <c r="AB25" s="4"/>
      <c r="AC25" s="4"/>
      <c r="AD25" s="11"/>
      <c r="AG25" s="3" t="s">
        <v>43</v>
      </c>
    </row>
    <row r="26" spans="1:33" x14ac:dyDescent="0.2">
      <c r="A26" s="2" t="s">
        <v>24</v>
      </c>
      <c r="B26" s="5"/>
      <c r="C26" s="5"/>
      <c r="D26" s="5"/>
      <c r="E26" s="5"/>
      <c r="F26" s="5"/>
      <c r="G26" s="5"/>
      <c r="H26" s="5"/>
      <c r="I26" s="4">
        <v>0</v>
      </c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4">
        <v>0</v>
      </c>
      <c r="W26" s="4">
        <v>4768310</v>
      </c>
      <c r="X26" s="4">
        <v>2062050</v>
      </c>
      <c r="Y26" s="4">
        <v>4059100</v>
      </c>
      <c r="Z26" s="4">
        <v>124360609</v>
      </c>
      <c r="AA26" s="4">
        <v>58077227</v>
      </c>
      <c r="AB26" s="4">
        <v>165787706</v>
      </c>
      <c r="AC26" s="4">
        <v>227042439</v>
      </c>
      <c r="AD26" s="11">
        <f t="shared" si="0"/>
        <v>27.050013800000002</v>
      </c>
      <c r="AE26" s="3" t="s">
        <v>60</v>
      </c>
      <c r="AF26" s="3">
        <v>33.812517249999999</v>
      </c>
      <c r="AG26" s="3" t="s">
        <v>43</v>
      </c>
    </row>
    <row r="27" spans="1:33" x14ac:dyDescent="0.2">
      <c r="A27" s="2" t="s">
        <v>25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4">
        <v>388371000</v>
      </c>
      <c r="W27" s="4">
        <v>349764000</v>
      </c>
      <c r="X27" s="4">
        <v>356700000</v>
      </c>
      <c r="Y27" s="4">
        <v>370321000</v>
      </c>
      <c r="Z27" s="4">
        <v>334999000</v>
      </c>
      <c r="AA27" s="4">
        <v>356946000</v>
      </c>
      <c r="AB27" s="4">
        <v>387495000</v>
      </c>
      <c r="AC27" s="4"/>
      <c r="AD27" s="11">
        <f t="shared" si="0"/>
        <v>360.03100000000001</v>
      </c>
      <c r="AE27" s="3" t="s">
        <v>56</v>
      </c>
      <c r="AF27" s="3">
        <v>360.03100000000001</v>
      </c>
      <c r="AG27" s="3" t="s">
        <v>43</v>
      </c>
    </row>
    <row r="28" spans="1:33" x14ac:dyDescent="0.2">
      <c r="A28" s="2" t="s">
        <v>26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4">
        <v>234266040</v>
      </c>
      <c r="Q28" s="4">
        <v>220508824</v>
      </c>
      <c r="R28" s="4">
        <v>233080097</v>
      </c>
      <c r="S28" s="4">
        <v>213925526</v>
      </c>
      <c r="T28" s="4">
        <v>220279000</v>
      </c>
      <c r="U28" s="4">
        <v>235078000</v>
      </c>
      <c r="V28" s="4">
        <v>222392000</v>
      </c>
      <c r="W28" s="4">
        <v>247574000</v>
      </c>
      <c r="X28" s="4">
        <v>262722829</v>
      </c>
      <c r="Y28" s="4">
        <v>274618562</v>
      </c>
      <c r="Z28" s="4">
        <v>282699721</v>
      </c>
      <c r="AA28" s="4">
        <v>237837544</v>
      </c>
      <c r="AB28" s="4">
        <v>229784925</v>
      </c>
      <c r="AC28" s="4">
        <v>238015346</v>
      </c>
      <c r="AD28" s="11">
        <f t="shared" si="0"/>
        <v>240.64950899999999</v>
      </c>
      <c r="AE28" s="3" t="s">
        <v>55</v>
      </c>
      <c r="AF28" s="3">
        <v>240.64950899999999</v>
      </c>
      <c r="AG28" s="3" t="s">
        <v>43</v>
      </c>
    </row>
    <row r="29" spans="1:33" x14ac:dyDescent="0.2">
      <c r="A29" s="2" t="s">
        <v>27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4"/>
      <c r="AA29" s="4"/>
      <c r="AB29" s="4"/>
      <c r="AC29" s="4"/>
      <c r="AD29" s="11"/>
      <c r="AG29" s="3" t="s">
        <v>43</v>
      </c>
    </row>
    <row r="30" spans="1:33" x14ac:dyDescent="0.2">
      <c r="A30" s="2" t="s">
        <v>28</v>
      </c>
      <c r="B30" s="5"/>
      <c r="C30" s="5"/>
      <c r="D30" s="5"/>
      <c r="E30" s="5"/>
      <c r="F30" s="5"/>
      <c r="G30" s="5"/>
      <c r="H30" s="4">
        <v>0</v>
      </c>
      <c r="I30" s="4">
        <v>0</v>
      </c>
      <c r="J30" s="5"/>
      <c r="K30" s="5"/>
      <c r="L30" s="5"/>
      <c r="M30" s="5"/>
      <c r="N30" s="5"/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4">
        <v>0</v>
      </c>
      <c r="U30" s="4">
        <v>0</v>
      </c>
      <c r="V30" s="4">
        <v>0</v>
      </c>
      <c r="W30" s="4">
        <v>0</v>
      </c>
      <c r="X30" s="4">
        <v>0</v>
      </c>
      <c r="Y30" s="4">
        <v>0</v>
      </c>
      <c r="Z30" s="4">
        <v>0</v>
      </c>
      <c r="AA30" s="4">
        <v>0</v>
      </c>
      <c r="AB30" s="4">
        <v>0</v>
      </c>
      <c r="AC30" s="4">
        <v>0</v>
      </c>
      <c r="AD30" s="11">
        <f t="shared" si="0"/>
        <v>0</v>
      </c>
      <c r="AF30" s="3">
        <v>0</v>
      </c>
      <c r="AG30" s="3" t="s">
        <v>43</v>
      </c>
    </row>
    <row r="31" spans="1:33" x14ac:dyDescent="0.2">
      <c r="A31" s="2" t="s">
        <v>29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4">
        <v>0</v>
      </c>
      <c r="P31" s="4">
        <v>0</v>
      </c>
      <c r="Q31" s="4">
        <v>0</v>
      </c>
      <c r="R31" s="4">
        <v>0</v>
      </c>
      <c r="S31" s="4">
        <v>0</v>
      </c>
      <c r="T31" s="4">
        <v>0</v>
      </c>
      <c r="U31" s="4">
        <v>0</v>
      </c>
      <c r="V31" s="4">
        <v>0</v>
      </c>
      <c r="W31" s="4">
        <v>0</v>
      </c>
      <c r="X31" s="4">
        <v>0</v>
      </c>
      <c r="Y31" s="4">
        <v>0</v>
      </c>
      <c r="Z31" s="4">
        <v>0</v>
      </c>
      <c r="AA31" s="4">
        <v>6337000</v>
      </c>
      <c r="AB31" s="4">
        <v>20230000</v>
      </c>
      <c r="AC31" s="4">
        <v>16109000</v>
      </c>
      <c r="AD31" s="11">
        <f t="shared" si="0"/>
        <v>0</v>
      </c>
      <c r="AF31" s="3">
        <v>0</v>
      </c>
      <c r="AG31" s="3" t="s">
        <v>43</v>
      </c>
    </row>
    <row r="32" spans="1:33" x14ac:dyDescent="0.2">
      <c r="A32" s="2" t="s">
        <v>30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4">
        <v>0</v>
      </c>
      <c r="S32" s="4">
        <v>0</v>
      </c>
      <c r="T32" s="4">
        <v>0</v>
      </c>
      <c r="U32" s="4">
        <v>0</v>
      </c>
      <c r="V32" s="4">
        <v>0</v>
      </c>
      <c r="W32" s="5"/>
      <c r="X32" s="4">
        <v>0</v>
      </c>
      <c r="Y32" s="4">
        <v>0</v>
      </c>
      <c r="Z32" s="4">
        <v>0</v>
      </c>
      <c r="AA32" s="4">
        <v>0</v>
      </c>
      <c r="AB32" s="4"/>
      <c r="AC32" s="4"/>
      <c r="AD32" s="11">
        <f t="shared" si="0"/>
        <v>0</v>
      </c>
      <c r="AF32" s="3">
        <v>0</v>
      </c>
      <c r="AG32" s="3" t="s">
        <v>43</v>
      </c>
    </row>
    <row r="33" spans="1:33" x14ac:dyDescent="0.2">
      <c r="A33" s="2" t="s">
        <v>31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4">
        <v>0</v>
      </c>
      <c r="S33" s="4">
        <v>0</v>
      </c>
      <c r="T33" s="4">
        <v>0</v>
      </c>
      <c r="U33" s="4">
        <v>0</v>
      </c>
      <c r="V33" s="4">
        <v>0</v>
      </c>
      <c r="W33" s="4">
        <v>0</v>
      </c>
      <c r="X33" s="4">
        <v>0</v>
      </c>
      <c r="Y33" s="4">
        <v>0</v>
      </c>
      <c r="Z33" s="4">
        <v>0</v>
      </c>
      <c r="AA33" s="4">
        <v>0</v>
      </c>
      <c r="AB33" s="4">
        <v>0</v>
      </c>
      <c r="AC33" s="4"/>
      <c r="AD33" s="11">
        <f t="shared" si="0"/>
        <v>0</v>
      </c>
      <c r="AF33" s="3">
        <v>0</v>
      </c>
      <c r="AG33" s="3" t="s">
        <v>43</v>
      </c>
    </row>
    <row r="34" spans="1:33" x14ac:dyDescent="0.2">
      <c r="A34" s="2" t="s">
        <v>32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4">
        <v>0</v>
      </c>
      <c r="S34" s="4">
        <v>0</v>
      </c>
      <c r="T34" s="4">
        <v>0</v>
      </c>
      <c r="U34" s="4">
        <v>0</v>
      </c>
      <c r="V34" s="4">
        <v>0</v>
      </c>
      <c r="W34" s="4">
        <v>0</v>
      </c>
      <c r="X34" s="4">
        <v>0</v>
      </c>
      <c r="Y34" s="4">
        <v>0</v>
      </c>
      <c r="Z34" s="4">
        <v>0</v>
      </c>
      <c r="AA34" s="4">
        <v>0</v>
      </c>
      <c r="AB34" s="4">
        <v>0</v>
      </c>
      <c r="AC34" s="4"/>
      <c r="AD34" s="11">
        <f t="shared" si="0"/>
        <v>0</v>
      </c>
      <c r="AG34" s="3" t="s">
        <v>43</v>
      </c>
    </row>
    <row r="35" spans="1:33" x14ac:dyDescent="0.2">
      <c r="A35" s="2" t="s">
        <v>33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4">
        <v>0</v>
      </c>
      <c r="S35" s="5"/>
      <c r="T35" s="5"/>
      <c r="U35" s="5"/>
      <c r="V35" s="5"/>
      <c r="W35" s="5"/>
      <c r="X35" s="5"/>
      <c r="Y35" s="5"/>
      <c r="Z35" s="4"/>
      <c r="AA35" s="4"/>
      <c r="AB35" s="4"/>
      <c r="AC35" s="4"/>
      <c r="AD35" s="11"/>
      <c r="AG35" s="3" t="s">
        <v>43</v>
      </c>
    </row>
    <row r="36" spans="1:33" x14ac:dyDescent="0.2">
      <c r="A36" s="2" t="s">
        <v>34</v>
      </c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4">
        <v>12892535371</v>
      </c>
      <c r="P36" s="4">
        <v>13005612143</v>
      </c>
      <c r="Q36" s="4">
        <v>13312374420</v>
      </c>
      <c r="R36" s="4">
        <v>13424229703</v>
      </c>
      <c r="S36" s="4">
        <v>13206749667</v>
      </c>
      <c r="T36" s="4">
        <v>12935620514</v>
      </c>
      <c r="U36" s="4">
        <v>13387043378</v>
      </c>
      <c r="V36" s="4">
        <v>12872032557</v>
      </c>
      <c r="W36" s="4">
        <v>12929713739</v>
      </c>
      <c r="X36" s="4">
        <v>13128196400</v>
      </c>
      <c r="Y36" s="4">
        <v>12756552859</v>
      </c>
      <c r="Z36" s="4">
        <v>12435085625</v>
      </c>
      <c r="AA36" s="4">
        <v>11590565350</v>
      </c>
      <c r="AB36" s="4">
        <v>12109003905</v>
      </c>
      <c r="AC36" s="4">
        <v>11168238016</v>
      </c>
      <c r="AD36" s="11">
        <f t="shared" si="0"/>
        <v>13023.812198</v>
      </c>
      <c r="AF36" s="3">
        <v>0</v>
      </c>
      <c r="AG36" s="3" t="s">
        <v>43</v>
      </c>
    </row>
    <row r="37" spans="1:33" x14ac:dyDescent="0.2">
      <c r="A37" s="2" t="s">
        <v>35</v>
      </c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4">
        <v>13092535371</v>
      </c>
      <c r="P37" s="4">
        <v>13205612143</v>
      </c>
      <c r="Q37" s="4">
        <v>13612374420</v>
      </c>
      <c r="R37" s="4">
        <v>13724229703</v>
      </c>
      <c r="S37" s="4">
        <v>13206749667</v>
      </c>
      <c r="T37" s="4">
        <v>12935620514</v>
      </c>
      <c r="U37" s="4">
        <v>13387043378</v>
      </c>
      <c r="V37" s="4">
        <v>12872032557</v>
      </c>
      <c r="W37" s="4">
        <v>12929716739</v>
      </c>
      <c r="X37" s="4">
        <v>13128196400</v>
      </c>
      <c r="Y37" s="4">
        <v>12756566859</v>
      </c>
      <c r="Z37" s="4">
        <v>12435085625</v>
      </c>
      <c r="AA37" s="4"/>
      <c r="AB37" s="4"/>
      <c r="AC37" s="4"/>
      <c r="AD37" s="11">
        <f t="shared" si="0"/>
        <v>13107.146948</v>
      </c>
      <c r="AF37" s="3">
        <v>95.5</v>
      </c>
      <c r="AG37" s="3" t="s">
        <v>43</v>
      </c>
    </row>
    <row r="38" spans="1:33" x14ac:dyDescent="0.2">
      <c r="A38" s="2" t="s">
        <v>36</v>
      </c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4">
        <v>0</v>
      </c>
      <c r="U38" s="4">
        <v>0</v>
      </c>
      <c r="V38" s="4">
        <v>0</v>
      </c>
      <c r="W38" s="4">
        <v>0</v>
      </c>
      <c r="X38" s="4">
        <v>0</v>
      </c>
      <c r="Y38" s="4">
        <v>0</v>
      </c>
      <c r="Z38" s="4">
        <v>0</v>
      </c>
      <c r="AA38" s="4">
        <v>0</v>
      </c>
      <c r="AB38" s="4">
        <v>0</v>
      </c>
      <c r="AC38" s="4">
        <v>0</v>
      </c>
      <c r="AD38" s="11">
        <f t="shared" si="0"/>
        <v>0</v>
      </c>
      <c r="AF38" s="3">
        <v>0</v>
      </c>
      <c r="AG38" s="3" t="s">
        <v>43</v>
      </c>
    </row>
  </sheetData>
  <pageMargins left="0.78740157499999996" right="0.78740157499999996" top="0.984251969" bottom="0.984251969" header="0.5" footer="0.5"/>
  <pageSetup paperSize="9" firstPageNumber="0" fitToWidth="0" fitToHeight="0" pageOrder="overThenDown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Data</vt:lpstr>
      <vt:lpstr>Info</vt:lpstr>
      <vt:lpstr>Data_orig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2024-03-08T16:31:07Z</dcterms:modified>
</cp:coreProperties>
</file>