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54E17836-1EDA-42D0-9FB1-0A147B5ADA03}" xr6:coauthVersionLast="47" xr6:coauthVersionMax="47" xr10:uidLastSave="{00000000-0000-0000-0000-000000000000}"/>
  <bookViews>
    <workbookView xWindow="-120" yWindow="-120" windowWidth="29040" windowHeight="17640" tabRatio="817" xr2:uid="{00000000-000D-0000-FFFF-FFFF00000000}"/>
  </bookViews>
  <sheets>
    <sheet name="Personkm_road_rail" sheetId="15" r:id="rId1"/>
    <sheet name="Passengerkm_flight" sheetId="5" r:id="rId2"/>
    <sheet name="ModalSplit_car_his" sheetId="12" r:id="rId3"/>
    <sheet name="ModalSplit_rail_his" sheetId="13" r:id="rId4"/>
    <sheet name="ModalSplit_bus_his" sheetId="14" r:id="rId5"/>
    <sheet name="ModalSplit_car_user" sheetId="16" r:id="rId6"/>
    <sheet name="ModalSplit_rail_user" sheetId="17" r:id="rId7"/>
    <sheet name="ModalSplit_bus_user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6" l="1"/>
  <c r="C37" i="16" s="1"/>
  <c r="D37" i="16" s="1"/>
  <c r="E37" i="16" s="1"/>
  <c r="F37" i="16" s="1"/>
  <c r="B36" i="16"/>
  <c r="C36" i="16" s="1"/>
  <c r="D36" i="16" s="1"/>
  <c r="E36" i="16" s="1"/>
  <c r="F36" i="16" s="1"/>
  <c r="C37" i="18"/>
  <c r="D37" i="18" s="1"/>
  <c r="E37" i="18" s="1"/>
  <c r="F37" i="18" s="1"/>
  <c r="C36" i="18"/>
  <c r="D36" i="18" s="1"/>
  <c r="E36" i="18" s="1"/>
  <c r="F36" i="18" s="1"/>
  <c r="C35" i="18"/>
  <c r="D35" i="18" s="1"/>
  <c r="E35" i="18" s="1"/>
  <c r="F35" i="18" s="1"/>
  <c r="C34" i="18"/>
  <c r="D34" i="18" s="1"/>
  <c r="E34" i="18" s="1"/>
  <c r="F34" i="18" s="1"/>
  <c r="C33" i="18"/>
  <c r="D33" i="18" s="1"/>
  <c r="E33" i="18" s="1"/>
  <c r="F33" i="18" s="1"/>
  <c r="C32" i="18"/>
  <c r="D32" i="18" s="1"/>
  <c r="E32" i="18" s="1"/>
  <c r="F32" i="18" s="1"/>
  <c r="C31" i="18"/>
  <c r="D31" i="18" s="1"/>
  <c r="E31" i="18" s="1"/>
  <c r="F31" i="18" s="1"/>
  <c r="C30" i="18"/>
  <c r="D30" i="18" s="1"/>
  <c r="E30" i="18" s="1"/>
  <c r="F30" i="18" s="1"/>
  <c r="C29" i="18"/>
  <c r="D29" i="18" s="1"/>
  <c r="E29" i="18" s="1"/>
  <c r="F29" i="18" s="1"/>
  <c r="C28" i="18"/>
  <c r="D28" i="18" s="1"/>
  <c r="E28" i="18" s="1"/>
  <c r="F28" i="18" s="1"/>
  <c r="C27" i="18"/>
  <c r="D27" i="18" s="1"/>
  <c r="E27" i="18" s="1"/>
  <c r="F27" i="18" s="1"/>
  <c r="C26" i="18"/>
  <c r="D26" i="18" s="1"/>
  <c r="E26" i="18" s="1"/>
  <c r="F26" i="18" s="1"/>
  <c r="C25" i="18"/>
  <c r="D25" i="18" s="1"/>
  <c r="E25" i="18" s="1"/>
  <c r="F25" i="18" s="1"/>
  <c r="C24" i="18"/>
  <c r="D24" i="18" s="1"/>
  <c r="E24" i="18" s="1"/>
  <c r="F24" i="18" s="1"/>
  <c r="C23" i="18"/>
  <c r="D23" i="18" s="1"/>
  <c r="E23" i="18" s="1"/>
  <c r="F23" i="18" s="1"/>
  <c r="C22" i="18"/>
  <c r="D22" i="18" s="1"/>
  <c r="E22" i="18" s="1"/>
  <c r="F22" i="18" s="1"/>
  <c r="C21" i="18"/>
  <c r="D21" i="18" s="1"/>
  <c r="E21" i="18" s="1"/>
  <c r="F21" i="18" s="1"/>
  <c r="C20" i="18"/>
  <c r="D20" i="18" s="1"/>
  <c r="E20" i="18" s="1"/>
  <c r="F20" i="18" s="1"/>
  <c r="C19" i="18"/>
  <c r="D19" i="18" s="1"/>
  <c r="E19" i="18" s="1"/>
  <c r="F19" i="18" s="1"/>
  <c r="C18" i="18"/>
  <c r="D18" i="18" s="1"/>
  <c r="E18" i="18" s="1"/>
  <c r="F18" i="18" s="1"/>
  <c r="C17" i="18"/>
  <c r="D17" i="18" s="1"/>
  <c r="E17" i="18" s="1"/>
  <c r="F17" i="18" s="1"/>
  <c r="C16" i="18"/>
  <c r="D16" i="18" s="1"/>
  <c r="E16" i="18" s="1"/>
  <c r="F16" i="18" s="1"/>
  <c r="C15" i="18"/>
  <c r="D15" i="18" s="1"/>
  <c r="E15" i="18" s="1"/>
  <c r="F15" i="18" s="1"/>
  <c r="C14" i="18"/>
  <c r="D14" i="18" s="1"/>
  <c r="E14" i="18" s="1"/>
  <c r="F14" i="18" s="1"/>
  <c r="C13" i="18"/>
  <c r="D13" i="18" s="1"/>
  <c r="E13" i="18" s="1"/>
  <c r="F13" i="18" s="1"/>
  <c r="C12" i="18"/>
  <c r="D12" i="18" s="1"/>
  <c r="E12" i="18" s="1"/>
  <c r="F12" i="18" s="1"/>
  <c r="C11" i="18"/>
  <c r="D11" i="18" s="1"/>
  <c r="E11" i="18" s="1"/>
  <c r="F11" i="18" s="1"/>
  <c r="C10" i="18"/>
  <c r="D10" i="18" s="1"/>
  <c r="E10" i="18" s="1"/>
  <c r="F10" i="18" s="1"/>
  <c r="C9" i="18"/>
  <c r="D9" i="18" s="1"/>
  <c r="E9" i="18" s="1"/>
  <c r="F9" i="18" s="1"/>
  <c r="C8" i="18"/>
  <c r="D8" i="18" s="1"/>
  <c r="E8" i="18" s="1"/>
  <c r="F8" i="18" s="1"/>
  <c r="C7" i="18"/>
  <c r="D7" i="18" s="1"/>
  <c r="E7" i="18" s="1"/>
  <c r="F7" i="18" s="1"/>
  <c r="C6" i="18"/>
  <c r="D6" i="18" s="1"/>
  <c r="E6" i="18" s="1"/>
  <c r="F6" i="18" s="1"/>
  <c r="C5" i="18"/>
  <c r="D5" i="18" s="1"/>
  <c r="E5" i="18" s="1"/>
  <c r="F5" i="18" s="1"/>
  <c r="C4" i="18"/>
  <c r="D4" i="18" s="1"/>
  <c r="E4" i="18" s="1"/>
  <c r="F4" i="18" s="1"/>
  <c r="C3" i="18"/>
  <c r="D3" i="18" s="1"/>
  <c r="E3" i="18" s="1"/>
  <c r="F3" i="18" s="1"/>
  <c r="C2" i="18"/>
  <c r="D2" i="18" s="1"/>
  <c r="E2" i="18" s="1"/>
  <c r="F2" i="18" s="1"/>
  <c r="C37" i="17"/>
  <c r="D37" i="17" s="1"/>
  <c r="E37" i="17" s="1"/>
  <c r="F37" i="17" s="1"/>
  <c r="C36" i="17"/>
  <c r="D36" i="17" s="1"/>
  <c r="E36" i="17" s="1"/>
  <c r="F36" i="17" s="1"/>
  <c r="C35" i="17"/>
  <c r="D35" i="17" s="1"/>
  <c r="E35" i="17" s="1"/>
  <c r="F35" i="17" s="1"/>
  <c r="C34" i="17"/>
  <c r="D34" i="17" s="1"/>
  <c r="E34" i="17" s="1"/>
  <c r="F34" i="17" s="1"/>
  <c r="C33" i="17"/>
  <c r="D33" i="17" s="1"/>
  <c r="E33" i="17" s="1"/>
  <c r="F33" i="17" s="1"/>
  <c r="C32" i="17"/>
  <c r="D32" i="17" s="1"/>
  <c r="E32" i="17" s="1"/>
  <c r="F32" i="17" s="1"/>
  <c r="C31" i="17"/>
  <c r="D31" i="17" s="1"/>
  <c r="E31" i="17" s="1"/>
  <c r="F31" i="17" s="1"/>
  <c r="C30" i="17"/>
  <c r="D30" i="17" s="1"/>
  <c r="E30" i="17" s="1"/>
  <c r="F30" i="17" s="1"/>
  <c r="D29" i="17"/>
  <c r="E29" i="17" s="1"/>
  <c r="F29" i="17" s="1"/>
  <c r="C29" i="17"/>
  <c r="C28" i="17"/>
  <c r="D28" i="17" s="1"/>
  <c r="E28" i="17" s="1"/>
  <c r="F28" i="17" s="1"/>
  <c r="D27" i="17"/>
  <c r="E27" i="17" s="1"/>
  <c r="F27" i="17" s="1"/>
  <c r="C27" i="17"/>
  <c r="C26" i="17"/>
  <c r="D26" i="17" s="1"/>
  <c r="E26" i="17" s="1"/>
  <c r="F26" i="17" s="1"/>
  <c r="D25" i="17"/>
  <c r="E25" i="17" s="1"/>
  <c r="F25" i="17" s="1"/>
  <c r="C25" i="17"/>
  <c r="C24" i="17"/>
  <c r="D24" i="17" s="1"/>
  <c r="E24" i="17" s="1"/>
  <c r="F24" i="17" s="1"/>
  <c r="C23" i="17"/>
  <c r="D23" i="17" s="1"/>
  <c r="E23" i="17" s="1"/>
  <c r="F23" i="17" s="1"/>
  <c r="C22" i="17"/>
  <c r="D22" i="17" s="1"/>
  <c r="E22" i="17" s="1"/>
  <c r="F22" i="17" s="1"/>
  <c r="C21" i="17"/>
  <c r="D21" i="17" s="1"/>
  <c r="E21" i="17" s="1"/>
  <c r="F21" i="17" s="1"/>
  <c r="C20" i="17"/>
  <c r="D20" i="17" s="1"/>
  <c r="E20" i="17" s="1"/>
  <c r="F20" i="17" s="1"/>
  <c r="C19" i="17"/>
  <c r="D19" i="17" s="1"/>
  <c r="E19" i="17" s="1"/>
  <c r="F19" i="17" s="1"/>
  <c r="C18" i="17"/>
  <c r="D18" i="17" s="1"/>
  <c r="E18" i="17" s="1"/>
  <c r="F18" i="17" s="1"/>
  <c r="C17" i="17"/>
  <c r="D17" i="17" s="1"/>
  <c r="E17" i="17" s="1"/>
  <c r="F17" i="17" s="1"/>
  <c r="C16" i="17"/>
  <c r="D16" i="17" s="1"/>
  <c r="E16" i="17" s="1"/>
  <c r="F16" i="17" s="1"/>
  <c r="C15" i="17"/>
  <c r="D15" i="17" s="1"/>
  <c r="E15" i="17" s="1"/>
  <c r="F15" i="17" s="1"/>
  <c r="C14" i="17"/>
  <c r="D14" i="17" s="1"/>
  <c r="E14" i="17" s="1"/>
  <c r="F14" i="17" s="1"/>
  <c r="D13" i="17"/>
  <c r="E13" i="17" s="1"/>
  <c r="F13" i="17" s="1"/>
  <c r="C13" i="17"/>
  <c r="C12" i="17"/>
  <c r="D12" i="17" s="1"/>
  <c r="E12" i="17" s="1"/>
  <c r="F12" i="17" s="1"/>
  <c r="D11" i="17"/>
  <c r="E11" i="17" s="1"/>
  <c r="F11" i="17" s="1"/>
  <c r="C11" i="17"/>
  <c r="C10" i="17"/>
  <c r="D10" i="17" s="1"/>
  <c r="E10" i="17" s="1"/>
  <c r="F10" i="17" s="1"/>
  <c r="D9" i="17"/>
  <c r="E9" i="17" s="1"/>
  <c r="F9" i="17" s="1"/>
  <c r="C9" i="17"/>
  <c r="C8" i="17"/>
  <c r="D8" i="17" s="1"/>
  <c r="E8" i="17" s="1"/>
  <c r="F8" i="17" s="1"/>
  <c r="C7" i="17"/>
  <c r="D7" i="17" s="1"/>
  <c r="E7" i="17" s="1"/>
  <c r="F7" i="17" s="1"/>
  <c r="C6" i="17"/>
  <c r="D6" i="17" s="1"/>
  <c r="E6" i="17" s="1"/>
  <c r="F6" i="17" s="1"/>
  <c r="C5" i="17"/>
  <c r="D5" i="17" s="1"/>
  <c r="E5" i="17" s="1"/>
  <c r="F5" i="17" s="1"/>
  <c r="C4" i="17"/>
  <c r="D4" i="17" s="1"/>
  <c r="E4" i="17" s="1"/>
  <c r="F4" i="17" s="1"/>
  <c r="C3" i="17"/>
  <c r="D3" i="17" s="1"/>
  <c r="E3" i="17" s="1"/>
  <c r="F3" i="17" s="1"/>
  <c r="C2" i="17"/>
  <c r="D2" i="17" s="1"/>
  <c r="E2" i="17" s="1"/>
  <c r="F2" i="17" s="1"/>
  <c r="C3" i="16"/>
  <c r="D3" i="16" s="1"/>
  <c r="E3" i="16" s="1"/>
  <c r="F3" i="16" s="1"/>
  <c r="C4" i="16"/>
  <c r="D4" i="16" s="1"/>
  <c r="E4" i="16" s="1"/>
  <c r="F4" i="16" s="1"/>
  <c r="C5" i="16"/>
  <c r="D5" i="16" s="1"/>
  <c r="E5" i="16" s="1"/>
  <c r="F5" i="16" s="1"/>
  <c r="C6" i="16"/>
  <c r="D6" i="16" s="1"/>
  <c r="E6" i="16" s="1"/>
  <c r="F6" i="16" s="1"/>
  <c r="C7" i="16"/>
  <c r="D7" i="16" s="1"/>
  <c r="E7" i="16" s="1"/>
  <c r="F7" i="16" s="1"/>
  <c r="C8" i="16"/>
  <c r="D8" i="16" s="1"/>
  <c r="E8" i="16" s="1"/>
  <c r="F8" i="16" s="1"/>
  <c r="C9" i="16"/>
  <c r="D9" i="16" s="1"/>
  <c r="E9" i="16" s="1"/>
  <c r="F9" i="16" s="1"/>
  <c r="C10" i="16"/>
  <c r="D10" i="16" s="1"/>
  <c r="E10" i="16" s="1"/>
  <c r="F10" i="16" s="1"/>
  <c r="C11" i="16"/>
  <c r="D11" i="16" s="1"/>
  <c r="E11" i="16" s="1"/>
  <c r="F11" i="16" s="1"/>
  <c r="C12" i="16"/>
  <c r="D12" i="16"/>
  <c r="E12" i="16" s="1"/>
  <c r="F12" i="16" s="1"/>
  <c r="C13" i="16"/>
  <c r="D13" i="16" s="1"/>
  <c r="E13" i="16" s="1"/>
  <c r="F13" i="16" s="1"/>
  <c r="C14" i="16"/>
  <c r="D14" i="16" s="1"/>
  <c r="E14" i="16" s="1"/>
  <c r="F14" i="16" s="1"/>
  <c r="C15" i="16"/>
  <c r="D15" i="16" s="1"/>
  <c r="E15" i="16" s="1"/>
  <c r="F15" i="16" s="1"/>
  <c r="C16" i="16"/>
  <c r="D16" i="16" s="1"/>
  <c r="E16" i="16" s="1"/>
  <c r="F16" i="16" s="1"/>
  <c r="C17" i="16"/>
  <c r="D17" i="16" s="1"/>
  <c r="E17" i="16" s="1"/>
  <c r="F17" i="16" s="1"/>
  <c r="C18" i="16"/>
  <c r="D18" i="16"/>
  <c r="E18" i="16" s="1"/>
  <c r="F18" i="16" s="1"/>
  <c r="C19" i="16"/>
  <c r="D19" i="16" s="1"/>
  <c r="E19" i="16" s="1"/>
  <c r="F19" i="16" s="1"/>
  <c r="C20" i="16"/>
  <c r="D20" i="16" s="1"/>
  <c r="E20" i="16" s="1"/>
  <c r="F20" i="16" s="1"/>
  <c r="C21" i="16"/>
  <c r="D21" i="16" s="1"/>
  <c r="E21" i="16" s="1"/>
  <c r="F21" i="16" s="1"/>
  <c r="C22" i="16"/>
  <c r="D22" i="16" s="1"/>
  <c r="E22" i="16" s="1"/>
  <c r="F22" i="16" s="1"/>
  <c r="C23" i="16"/>
  <c r="D23" i="16" s="1"/>
  <c r="E23" i="16" s="1"/>
  <c r="F23" i="16" s="1"/>
  <c r="C24" i="16"/>
  <c r="D24" i="16"/>
  <c r="E24" i="16"/>
  <c r="F24" i="16" s="1"/>
  <c r="C25" i="16"/>
  <c r="D25" i="16" s="1"/>
  <c r="E25" i="16" s="1"/>
  <c r="F25" i="16" s="1"/>
  <c r="C26" i="16"/>
  <c r="D26" i="16" s="1"/>
  <c r="E26" i="16" s="1"/>
  <c r="F26" i="16" s="1"/>
  <c r="C27" i="16"/>
  <c r="D27" i="16" s="1"/>
  <c r="E27" i="16" s="1"/>
  <c r="F27" i="16" s="1"/>
  <c r="C28" i="16"/>
  <c r="D28" i="16" s="1"/>
  <c r="E28" i="16" s="1"/>
  <c r="F28" i="16" s="1"/>
  <c r="C29" i="16"/>
  <c r="D29" i="16" s="1"/>
  <c r="E29" i="16" s="1"/>
  <c r="F29" i="16" s="1"/>
  <c r="C30" i="16"/>
  <c r="D30" i="16" s="1"/>
  <c r="E30" i="16" s="1"/>
  <c r="F30" i="16" s="1"/>
  <c r="C31" i="16"/>
  <c r="D31" i="16" s="1"/>
  <c r="E31" i="16" s="1"/>
  <c r="F31" i="16" s="1"/>
  <c r="C32" i="16"/>
  <c r="D32" i="16" s="1"/>
  <c r="E32" i="16" s="1"/>
  <c r="F32" i="16" s="1"/>
  <c r="C33" i="16"/>
  <c r="D33" i="16" s="1"/>
  <c r="E33" i="16" s="1"/>
  <c r="F33" i="16" s="1"/>
  <c r="C34" i="16"/>
  <c r="D34" i="16" s="1"/>
  <c r="E34" i="16" s="1"/>
  <c r="F34" i="16" s="1"/>
  <c r="C35" i="16"/>
  <c r="D35" i="16" s="1"/>
  <c r="E35" i="16" s="1"/>
  <c r="F35" i="16" s="1"/>
  <c r="C2" i="16"/>
  <c r="D2" i="16" s="1"/>
  <c r="E2" i="16" s="1"/>
  <c r="F2" i="16" s="1"/>
  <c r="C37" i="15" l="1"/>
  <c r="C36" i="15"/>
  <c r="C35" i="15"/>
  <c r="C33" i="15"/>
  <c r="C25" i="15"/>
  <c r="C24" i="15"/>
  <c r="C23" i="15"/>
  <c r="C21" i="15"/>
  <c r="C17" i="15"/>
  <c r="C16" i="15"/>
  <c r="C15" i="15"/>
  <c r="C9" i="15"/>
  <c r="C8" i="15"/>
  <c r="C7" i="15"/>
  <c r="C3" i="15"/>
  <c r="C37" i="12" l="1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B37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B36" i="12"/>
  <c r="C30" i="5" l="1"/>
  <c r="C34" i="5" l="1"/>
  <c r="C35" i="5"/>
  <c r="C36" i="5"/>
  <c r="C37" i="5"/>
  <c r="C33" i="5"/>
</calcChain>
</file>

<file path=xl/sharedStrings.xml><?xml version="1.0" encoding="utf-8"?>
<sst xmlns="http://schemas.openxmlformats.org/spreadsheetml/2006/main" count="817" uniqueCount="175">
  <si>
    <t>Country</t>
  </si>
  <si>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</si>
  <si>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</si>
  <si>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</si>
  <si>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</si>
  <si>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</si>
  <si>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</si>
  <si>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</si>
  <si>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</si>
  <si>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</si>
  <si>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</si>
  <si>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</si>
  <si>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</si>
  <si>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</si>
  <si>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</si>
  <si>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</si>
  <si>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</si>
  <si>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</si>
  <si>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</si>
  <si>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</si>
  <si>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</si>
  <si>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</si>
  <si>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</si>
  <si>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</si>
  <si>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</si>
  <si>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</si>
  <si>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</si>
  <si>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</si>
  <si>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</si>
  <si>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</si>
  <si>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</si>
  <si>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</si>
  <si>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</si>
  <si>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</si>
  <si>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</si>
  <si>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</si>
  <si>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</si>
  <si>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</si>
  <si>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</si>
  <si>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</si>
  <si>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</si>
  <si>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</si>
  <si>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</si>
  <si>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</si>
  <si>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</si>
  <si>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</si>
  <si>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</si>
  <si>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</si>
  <si>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</si>
  <si>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</si>
  <si>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</si>
  <si>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</si>
  <si>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</si>
  <si>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</si>
  <si>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</si>
  <si>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</si>
  <si>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</si>
  <si>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</si>
  <si>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</si>
  <si>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</si>
  <si>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</si>
  <si>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</si>
  <si>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</si>
  <si>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</si>
  <si>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</si>
  <si>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</si>
  <si>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</si>
  <si>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</si>
  <si>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</si>
  <si>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</si>
  <si>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year</t>
  </si>
  <si>
    <t>https://bikephreak.files.wordpress.com/2015/10/uba_studie_2012_umweltverkehr_4364.pdf</t>
  </si>
  <si>
    <t>https://op.europa.eu/en/publication-detail/-/publication/4b352d6f-b540-11e7-837e-01aa75ed71a1/language-en</t>
  </si>
  <si>
    <t>https://www.verkehr.tu-darmstadt.de/media/verkehr/fgvv/for/publik/S010.pdf</t>
  </si>
  <si>
    <t>https://unece.org/DAM/trans/doc/2018/wp6/_Infocards_REV_7Dec2017.pdf</t>
  </si>
  <si>
    <t>https://unece.org/DAM/trans/doc/2020/wp6/_Infocards_ENG.pdf</t>
  </si>
  <si>
    <t>https://data.oecd.org/transport/passenger-transport.htm</t>
  </si>
  <si>
    <t>https://ec.europa.eu/eurostat/statistics-explained/index.php/Passenger_cars_in_the_EU</t>
  </si>
  <si>
    <t>https://www.ceicdata.com/en/serbia/transport-and-storage-enterprises-operation-statistics/passenger-transport-person-km</t>
  </si>
  <si>
    <t>Mrd. pkm</t>
  </si>
  <si>
    <t>Mil. pkm</t>
  </si>
  <si>
    <t>Unit:</t>
  </si>
  <si>
    <t>Bilion pkm</t>
  </si>
  <si>
    <t>Source:</t>
  </si>
  <si>
    <t>[1]</t>
  </si>
  <si>
    <t>Further Info:</t>
  </si>
  <si>
    <t>F1</t>
  </si>
  <si>
    <t>[2]</t>
  </si>
  <si>
    <t>[4]</t>
  </si>
  <si>
    <t>[3]</t>
  </si>
  <si>
    <t>A1</t>
  </si>
  <si>
    <t>Assumption:</t>
  </si>
  <si>
    <t>2018</t>
  </si>
  <si>
    <t>InternationalTransportForum_OECD_Passangerkm_total.xls</t>
  </si>
  <si>
    <t>Eurostat</t>
  </si>
  <si>
    <t>AVIA_TPPA$DEFAULTVIEW1605527694903.xlsx</t>
  </si>
  <si>
    <t>Million pkm</t>
  </si>
  <si>
    <t>Passenger air transport over national territory (including territorial sea) - million passenger-km [AVIA_TPPA$DEFAULTVIEW]</t>
  </si>
  <si>
    <t>Source</t>
  </si>
  <si>
    <t>Germany till 2010</t>
  </si>
  <si>
    <t>[1], F1</t>
  </si>
  <si>
    <t>value same as for Malta</t>
  </si>
  <si>
    <t>Country_de</t>
  </si>
  <si>
    <t>%</t>
  </si>
  <si>
    <t>ModalSplit_Person_EU_2009.xlsx</t>
  </si>
  <si>
    <t>Modal split of passenger transport [TRAN_HV_PSMOD]</t>
  </si>
  <si>
    <t>worldwide</t>
  </si>
  <si>
    <t>A2</t>
  </si>
  <si>
    <t>based on available year assumed to be constant for all years</t>
  </si>
  <si>
    <t>[2], A1, A2</t>
  </si>
  <si>
    <t>as Macedonia</t>
  </si>
  <si>
    <t>[2], A1</t>
  </si>
  <si>
    <t>[3], A1</t>
  </si>
  <si>
    <t>2016</t>
  </si>
  <si>
    <t>2011</t>
  </si>
  <si>
    <t>2008</t>
  </si>
  <si>
    <t>2021</t>
  </si>
  <si>
    <t>2015</t>
  </si>
  <si>
    <t>2010</t>
  </si>
  <si>
    <t>2014</t>
  </si>
  <si>
    <t>[1], F3</t>
  </si>
  <si>
    <t>https://www.worlddata.info/europe/luxembourg/transport.php</t>
  </si>
  <si>
    <t>F2</t>
  </si>
  <si>
    <t>Passenger cars in the EU</t>
  </si>
  <si>
    <t>F3</t>
  </si>
  <si>
    <t>F4</t>
  </si>
  <si>
    <t xml:space="preserve"> https://bikephreak.files.wordpress.com/2015/10/uba_studie_2012_umweltverkehr_4364.pdf</t>
  </si>
  <si>
    <t>Description</t>
  </si>
  <si>
    <t>Publisher</t>
  </si>
  <si>
    <t>Title</t>
  </si>
  <si>
    <t>Web</t>
  </si>
  <si>
    <t>Acessed</t>
  </si>
  <si>
    <t>Last update</t>
  </si>
  <si>
    <t>Year</t>
  </si>
  <si>
    <t>Specification</t>
  </si>
  <si>
    <t>Author</t>
  </si>
  <si>
    <t>doi</t>
  </si>
  <si>
    <t>2020 Transport statistics infocards</t>
  </si>
  <si>
    <t>United Nations, United Nations Economic Commission for Europe</t>
  </si>
  <si>
    <t>Place</t>
  </si>
  <si>
    <t>Geneva</t>
  </si>
  <si>
    <t>14.11.2023</t>
  </si>
  <si>
    <t>https://www.umweltbundesamt.de/daten/verkehr/fahrleistungen-verkehrsaufwand-modal-split#personenverkehr</t>
  </si>
  <si>
    <t>Bundesministerium für Verkehr und digitale Infrastruktur</t>
  </si>
  <si>
    <t>Personenverkehr - Verkehrsleistung - Personenkilometer in Mrd., p. 218</t>
  </si>
  <si>
    <t>Verkehr in Zahlen 2019/2020</t>
  </si>
  <si>
    <t>Web2</t>
  </si>
  <si>
    <t>https://bmdv.bund.de/SharedDocs/DE/Publikationen/G/verkehr-in-zahlen-2019-pdf.pdf?__blob=publicationFile</t>
  </si>
  <si>
    <t>Radke, Sabine</t>
  </si>
  <si>
    <t>Institution</t>
  </si>
  <si>
    <t>Deutsches Institut für Wirtschaftsforschung</t>
  </si>
  <si>
    <t>Flensburg</t>
  </si>
  <si>
    <t>30.05.2023</t>
  </si>
  <si>
    <t>Passenger transport; Inland total</t>
  </si>
  <si>
    <t>OECD</t>
  </si>
  <si>
    <t>WorldData.info</t>
  </si>
  <si>
    <t>Transport and infrastructure in Luxembourg</t>
  </si>
  <si>
    <t>16.11.2020</t>
  </si>
  <si>
    <t>01.04.2020</t>
  </si>
  <si>
    <t>https://ec.europa.eu/eurostat/databrowser/product/page/TRAN_HV_PSMOD</t>
  </si>
  <si>
    <t>01.09.2020</t>
  </si>
  <si>
    <t>14.04.2021</t>
  </si>
  <si>
    <t>p. 49</t>
  </si>
  <si>
    <t>European Commission; Directorate-General for Mobility and Transport</t>
  </si>
  <si>
    <t>EU transport in figures – Statistical pocketbook 2017</t>
  </si>
  <si>
    <t>Publications Office</t>
  </si>
  <si>
    <t>10.2832/041248</t>
  </si>
  <si>
    <t>https://ec.europa.eu/eurostat/databrowser/view/avia_tppa/default/table</t>
  </si>
  <si>
    <t>From the source and older sources from same publisher and same report structure</t>
  </si>
  <si>
    <t>10.1787/463da4d1-en</t>
  </si>
  <si>
    <t>Copyright notice</t>
  </si>
  <si>
    <t>License type</t>
  </si>
  <si>
    <t>https://ec.europa.eu/eurostat/web/main/about-us/policies/copyright</t>
  </si>
  <si>
    <t>https://creativecommons.org/licenses/by/4.0/</t>
  </si>
  <si>
    <t>https://op.europa.eu/en/web/about-us/legal-notices/publications-office-of-the-european-union-copyright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</si>
</sst>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0" borderId="0" xfId="0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1"/>
    <xf numFmtId="165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1" applyAlignment="1">
      <alignment horizontal="left"/>
    </xf>
    <xf numFmtId="165" fontId="0" fillId="0" borderId="1" xfId="0" applyNumberFormat="1" applyBorder="1" applyAlignment="1">
      <alignment horizontal="right"/>
    </xf>
    <xf numFmtId="165" fontId="7" fillId="0" borderId="0" xfId="0" applyNumberFormat="1" applyFont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oecd.org/transport/passenger-transport.htm" TargetMode="External"/><Relationship Id="rId3" Type="http://schemas.openxmlformats.org/officeDocument/2006/relationships/hyperlink" Target="https://ec.europa.eu/eurostat/statistics-explained/index.php/Passenger_cars_in_the_EU" TargetMode="External"/><Relationship Id="rId7" Type="http://schemas.openxmlformats.org/officeDocument/2006/relationships/hyperlink" Target="https://www.worlddata.info/europe/luxembourg/transport.php" TargetMode="External"/><Relationship Id="rId2" Type="http://schemas.openxmlformats.org/officeDocument/2006/relationships/hyperlink" Target="https://unece.org/DAM/trans/doc/2018/wp6/_Infocards_REV_7Dec2017.pdf" TargetMode="External"/><Relationship Id="rId1" Type="http://schemas.openxmlformats.org/officeDocument/2006/relationships/hyperlink" Target="https://unece.org/DAM/trans/doc/2020/wp6/_Infocards_ENG.pdf" TargetMode="External"/><Relationship Id="rId6" Type="http://schemas.openxmlformats.org/officeDocument/2006/relationships/hyperlink" Target="https://www.umweltbundesamt.de/daten/verkehr/fahrleistungen-verkehrsaufwand-modal-split" TargetMode="External"/><Relationship Id="rId5" Type="http://schemas.openxmlformats.org/officeDocument/2006/relationships/hyperlink" Target="https://bmdv.bund.de/SharedDocs/DE/Publikationen/G/verkehr-in-zahlen-2019-pdf.pdf?__blob=publicationFile" TargetMode="External"/><Relationship Id="rId4" Type="http://schemas.openxmlformats.org/officeDocument/2006/relationships/hyperlink" Target="https://data.oecd.org/transport/passenger-transport.ht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c.europa.eu/eurostat/databrowser/view/avia_tppa/default/table" TargetMode="External"/><Relationship Id="rId1" Type="http://schemas.openxmlformats.org/officeDocument/2006/relationships/hyperlink" Target="https://bikephreak.files.wordpress.com/2015/10/uba_studie_2012_umweltverkehr_4364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p.europa.eu/en/publication-detail/-/publication/4b352d6f-b540-11e7-837e-01aa75ed71a1/language-en" TargetMode="External"/><Relationship Id="rId2" Type="http://schemas.openxmlformats.org/officeDocument/2006/relationships/hyperlink" Target="https://ec.europa.eu/eurostat/databrowser/product/page/TRAN_HV_PSMOD" TargetMode="External"/><Relationship Id="rId1" Type="http://schemas.openxmlformats.org/officeDocument/2006/relationships/hyperlink" Target="https://www.verkehr.tu-darmstadt.de/media/verkehr/fgvv/for/publik/S010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TRAN_HV_PSMOD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www.verkehr.tu-darmstadt.de/media/verkehr/fgvv/for/publik/S010.pdf" TargetMode="External"/><Relationship Id="rId4" Type="http://schemas.openxmlformats.org/officeDocument/2006/relationships/hyperlink" Target="https://op.europa.eu/en/publication-detail/-/publication/4b352d6f-b540-11e7-837e-01aa75ed71a1/language-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op.europa.eu/en/publication-detail/-/publication/4b352d6f-b540-11e7-837e-01aa75ed71a1/language-en" TargetMode="External"/><Relationship Id="rId2" Type="http://schemas.openxmlformats.org/officeDocument/2006/relationships/hyperlink" Target="https://ec.europa.eu/eurostat/databrowser/product/page/TRAN_HV_PSMOD" TargetMode="External"/><Relationship Id="rId1" Type="http://schemas.openxmlformats.org/officeDocument/2006/relationships/hyperlink" Target="https://www.verkehr.tu-darmstadt.de/media/verkehr/fgvv/for/publik/S0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96C4-565E-4773-BB3F-97526C7E31D4}">
  <dimension ref="A1:P54"/>
  <sheetViews>
    <sheetView tabSelected="1" zoomScale="85" zoomScaleNormal="85" workbookViewId="0">
      <selection activeCell="P41" sqref="P41:P46"/>
    </sheetView>
  </sheetViews>
  <sheetFormatPr baseColWidth="10" defaultRowHeight="15" x14ac:dyDescent="0.25"/>
  <cols>
    <col min="3" max="3" width="11.42578125" style="3"/>
    <col min="4" max="4" width="11.42578125" style="14"/>
    <col min="16" max="16" width="15.7109375" bestFit="1" customWidth="1"/>
    <col min="17" max="17" width="12.42578125" bestFit="1" customWidth="1"/>
  </cols>
  <sheetData>
    <row r="1" spans="1:9" x14ac:dyDescent="0.25">
      <c r="A1" s="5" t="s">
        <v>102</v>
      </c>
      <c r="B1" s="5" t="s">
        <v>0</v>
      </c>
      <c r="C1" s="6" t="s">
        <v>79</v>
      </c>
      <c r="D1" s="13" t="s">
        <v>70</v>
      </c>
      <c r="E1" t="s">
        <v>83</v>
      </c>
      <c r="F1" s="16"/>
      <c r="G1" s="16"/>
    </row>
    <row r="2" spans="1:9" x14ac:dyDescent="0.25">
      <c r="A2" s="2" t="s">
        <v>1</v>
      </c>
      <c r="B2" s="2" t="s">
        <v>2</v>
      </c>
      <c r="C2" s="4">
        <v>132.61500000000001</v>
      </c>
      <c r="D2" s="13" t="s">
        <v>119</v>
      </c>
      <c r="E2" t="s">
        <v>84</v>
      </c>
      <c r="H2" s="7"/>
    </row>
    <row r="3" spans="1:9" x14ac:dyDescent="0.25">
      <c r="A3" s="2" t="s">
        <v>3</v>
      </c>
      <c r="B3" s="2" t="s">
        <v>4</v>
      </c>
      <c r="C3" s="20">
        <f>(8917+1438)/1000</f>
        <v>10.355</v>
      </c>
      <c r="D3" s="13">
        <v>2017</v>
      </c>
      <c r="E3" t="s">
        <v>84</v>
      </c>
    </row>
    <row r="4" spans="1:9" x14ac:dyDescent="0.25">
      <c r="A4" s="2" t="s">
        <v>5</v>
      </c>
      <c r="B4" s="2" t="s">
        <v>6</v>
      </c>
      <c r="C4" s="20">
        <v>91.355000000000004</v>
      </c>
      <c r="D4" s="13" t="s">
        <v>113</v>
      </c>
      <c r="E4" t="s">
        <v>89</v>
      </c>
      <c r="H4" s="1"/>
    </row>
    <row r="5" spans="1:9" x14ac:dyDescent="0.25">
      <c r="A5" s="2" t="s">
        <v>7</v>
      </c>
      <c r="B5" s="2" t="s">
        <v>8</v>
      </c>
      <c r="C5" s="4">
        <v>73.197000000000003</v>
      </c>
      <c r="D5" s="13" t="s">
        <v>113</v>
      </c>
      <c r="E5" t="s">
        <v>89</v>
      </c>
    </row>
    <row r="6" spans="1:9" x14ac:dyDescent="0.25">
      <c r="A6" s="2" t="s">
        <v>9</v>
      </c>
      <c r="B6" s="2" t="s">
        <v>10</v>
      </c>
      <c r="C6" s="4">
        <v>1111.8</v>
      </c>
      <c r="D6" s="13">
        <v>2018</v>
      </c>
      <c r="E6" t="s">
        <v>87</v>
      </c>
    </row>
    <row r="7" spans="1:9" x14ac:dyDescent="0.25">
      <c r="A7" s="2" t="s">
        <v>11</v>
      </c>
      <c r="B7" s="2" t="s">
        <v>12</v>
      </c>
      <c r="C7" s="4">
        <f>(2865+285)/1000</f>
        <v>3.15</v>
      </c>
      <c r="D7" s="13" t="s">
        <v>113</v>
      </c>
      <c r="E7" t="s">
        <v>84</v>
      </c>
    </row>
    <row r="8" spans="1:9" x14ac:dyDescent="0.25">
      <c r="A8" s="2" t="s">
        <v>13</v>
      </c>
      <c r="B8" s="2" t="s">
        <v>14</v>
      </c>
      <c r="C8" s="20">
        <f>(33686+1976)/1000</f>
        <v>35.661999999999999</v>
      </c>
      <c r="D8" s="13" t="s">
        <v>114</v>
      </c>
      <c r="E8" t="s">
        <v>84</v>
      </c>
    </row>
    <row r="9" spans="1:9" x14ac:dyDescent="0.25">
      <c r="A9" s="2" t="s">
        <v>15</v>
      </c>
      <c r="B9" s="2" t="s">
        <v>16</v>
      </c>
      <c r="C9" s="4">
        <f>43.839</f>
        <v>43.838999999999999</v>
      </c>
      <c r="D9" s="13" t="s">
        <v>115</v>
      </c>
      <c r="E9" t="s">
        <v>89</v>
      </c>
    </row>
    <row r="10" spans="1:9" x14ac:dyDescent="0.25">
      <c r="A10" s="2" t="s">
        <v>17</v>
      </c>
      <c r="B10" s="2" t="s">
        <v>18</v>
      </c>
      <c r="C10" s="4">
        <v>404.31299999999999</v>
      </c>
      <c r="D10" s="13" t="s">
        <v>113</v>
      </c>
      <c r="E10" t="s">
        <v>89</v>
      </c>
    </row>
    <row r="11" spans="1:9" ht="15.75" x14ac:dyDescent="0.25">
      <c r="A11" s="2" t="s">
        <v>19</v>
      </c>
      <c r="B11" s="2" t="s">
        <v>20</v>
      </c>
      <c r="C11" s="21">
        <v>969.22400000000005</v>
      </c>
      <c r="D11" s="13" t="s">
        <v>113</v>
      </c>
      <c r="E11" t="s">
        <v>89</v>
      </c>
      <c r="F11" s="4"/>
      <c r="G11" s="25"/>
      <c r="I11" s="11"/>
    </row>
    <row r="12" spans="1:9" x14ac:dyDescent="0.25">
      <c r="A12" s="2" t="s">
        <v>21</v>
      </c>
      <c r="B12" s="2" t="s">
        <v>22</v>
      </c>
      <c r="C12" s="22">
        <v>30.818999999999999</v>
      </c>
      <c r="D12" s="13" t="s">
        <v>113</v>
      </c>
      <c r="E12" t="s">
        <v>89</v>
      </c>
      <c r="H12" s="1"/>
    </row>
    <row r="13" spans="1:9" x14ac:dyDescent="0.25">
      <c r="A13" s="2" t="s">
        <v>23</v>
      </c>
      <c r="B13" s="2" t="s">
        <v>24</v>
      </c>
      <c r="C13" s="4">
        <v>859.03300000000002</v>
      </c>
      <c r="D13" s="13" t="s">
        <v>113</v>
      </c>
      <c r="E13" t="s">
        <v>89</v>
      </c>
    </row>
    <row r="14" spans="1:9" x14ac:dyDescent="0.25">
      <c r="A14" s="2" t="s">
        <v>25</v>
      </c>
      <c r="B14" s="2" t="s">
        <v>26</v>
      </c>
      <c r="C14" s="23">
        <v>7.3010000000000002</v>
      </c>
      <c r="D14" s="13" t="s">
        <v>113</v>
      </c>
      <c r="E14" t="s">
        <v>84</v>
      </c>
      <c r="F14" s="1"/>
      <c r="G14" s="1"/>
    </row>
    <row r="15" spans="1:9" x14ac:dyDescent="0.25">
      <c r="A15" s="2" t="s">
        <v>27</v>
      </c>
      <c r="B15" s="2" t="s">
        <v>28</v>
      </c>
      <c r="C15" s="20">
        <f>(17813+624)/1000</f>
        <v>18.437000000000001</v>
      </c>
      <c r="D15" s="13">
        <v>2018</v>
      </c>
      <c r="E15" t="s">
        <v>84</v>
      </c>
      <c r="H15" s="1"/>
    </row>
    <row r="16" spans="1:9" x14ac:dyDescent="0.25">
      <c r="A16" s="2" t="s">
        <v>29</v>
      </c>
      <c r="B16" s="2" t="s">
        <v>30</v>
      </c>
      <c r="C16" s="20">
        <f>(33200+354)/1000</f>
        <v>33.554000000000002</v>
      </c>
      <c r="D16" s="13" t="s">
        <v>92</v>
      </c>
      <c r="E16" t="s">
        <v>84</v>
      </c>
      <c r="H16" s="12"/>
    </row>
    <row r="17" spans="1:13" x14ac:dyDescent="0.25">
      <c r="A17" s="2" t="s">
        <v>31</v>
      </c>
      <c r="B17" s="2" t="s">
        <v>32</v>
      </c>
      <c r="C17" s="23">
        <f>304/1000</f>
        <v>0.30399999999999999</v>
      </c>
      <c r="D17" s="13" t="s">
        <v>116</v>
      </c>
      <c r="E17" t="s">
        <v>88</v>
      </c>
    </row>
    <row r="18" spans="1:13" x14ac:dyDescent="0.25">
      <c r="A18" s="2" t="s">
        <v>33</v>
      </c>
      <c r="B18" s="2" t="s">
        <v>34</v>
      </c>
      <c r="C18" s="4">
        <v>82.63</v>
      </c>
      <c r="D18" s="13" t="s">
        <v>113</v>
      </c>
      <c r="E18" t="s">
        <v>89</v>
      </c>
    </row>
    <row r="19" spans="1:13" x14ac:dyDescent="0.25">
      <c r="A19" s="2" t="s">
        <v>35</v>
      </c>
      <c r="B19" s="2" t="s">
        <v>35</v>
      </c>
      <c r="C19" s="20">
        <v>1.968</v>
      </c>
      <c r="D19" s="13" t="s">
        <v>113</v>
      </c>
      <c r="E19" t="s">
        <v>89</v>
      </c>
      <c r="H19" s="10"/>
    </row>
    <row r="20" spans="1:13" x14ac:dyDescent="0.25">
      <c r="A20" s="2" t="s">
        <v>36</v>
      </c>
      <c r="B20" s="2" t="s">
        <v>37</v>
      </c>
      <c r="C20" s="4">
        <v>178.54900000000001</v>
      </c>
      <c r="D20" s="13" t="s">
        <v>115</v>
      </c>
      <c r="E20" t="s">
        <v>89</v>
      </c>
    </row>
    <row r="21" spans="1:13" x14ac:dyDescent="0.25">
      <c r="A21" s="2" t="s">
        <v>38</v>
      </c>
      <c r="B21" s="2" t="s">
        <v>39</v>
      </c>
      <c r="C21" s="4">
        <f>(13205+94757)/1000</f>
        <v>107.962</v>
      </c>
      <c r="D21" s="13">
        <v>2017</v>
      </c>
      <c r="E21" t="s">
        <v>84</v>
      </c>
    </row>
    <row r="22" spans="1:13" x14ac:dyDescent="0.25">
      <c r="A22" s="2" t="s">
        <v>40</v>
      </c>
      <c r="B22" s="2" t="s">
        <v>41</v>
      </c>
      <c r="C22" s="4">
        <v>269.267</v>
      </c>
      <c r="D22" s="13" t="s">
        <v>113</v>
      </c>
      <c r="E22" t="s">
        <v>89</v>
      </c>
    </row>
    <row r="23" spans="1:13" x14ac:dyDescent="0.25">
      <c r="A23" s="2" t="s">
        <v>42</v>
      </c>
      <c r="B23" s="2" t="s">
        <v>42</v>
      </c>
      <c r="C23" s="4">
        <f>100.969</f>
        <v>100.96899999999999</v>
      </c>
      <c r="D23" s="13">
        <v>2008</v>
      </c>
      <c r="E23" t="s">
        <v>89</v>
      </c>
    </row>
    <row r="24" spans="1:13" x14ac:dyDescent="0.25">
      <c r="A24" s="2" t="s">
        <v>43</v>
      </c>
      <c r="B24" s="2" t="s">
        <v>44</v>
      </c>
      <c r="C24" s="20">
        <f>(5364+17471)/1000</f>
        <v>22.835000000000001</v>
      </c>
      <c r="D24" s="13" t="s">
        <v>117</v>
      </c>
      <c r="E24" t="s">
        <v>84</v>
      </c>
      <c r="H24" s="7"/>
    </row>
    <row r="25" spans="1:13" x14ac:dyDescent="0.25">
      <c r="A25" s="2" t="s">
        <v>45</v>
      </c>
      <c r="B25" s="2" t="s">
        <v>46</v>
      </c>
      <c r="C25" s="4">
        <f>29.632</f>
        <v>29.632000000000001</v>
      </c>
      <c r="D25" s="13" t="s">
        <v>118</v>
      </c>
      <c r="E25" t="s">
        <v>89</v>
      </c>
    </row>
    <row r="26" spans="1:13" x14ac:dyDescent="0.25">
      <c r="A26" s="2" t="s">
        <v>47</v>
      </c>
      <c r="B26" s="2" t="s">
        <v>48</v>
      </c>
      <c r="C26" s="4">
        <v>37.26</v>
      </c>
      <c r="D26" s="13" t="s">
        <v>113</v>
      </c>
      <c r="E26" t="s">
        <v>89</v>
      </c>
    </row>
    <row r="27" spans="1:13" x14ac:dyDescent="0.25">
      <c r="A27" s="2" t="s">
        <v>49</v>
      </c>
      <c r="B27" s="2" t="s">
        <v>50</v>
      </c>
      <c r="C27" s="24">
        <v>69.13</v>
      </c>
      <c r="D27" s="13" t="s">
        <v>113</v>
      </c>
      <c r="E27" t="s">
        <v>89</v>
      </c>
    </row>
    <row r="28" spans="1:13" x14ac:dyDescent="0.25">
      <c r="A28" s="2" t="s">
        <v>51</v>
      </c>
      <c r="B28" s="2" t="s">
        <v>52</v>
      </c>
      <c r="C28" s="4">
        <v>135.042</v>
      </c>
      <c r="D28" s="13" t="s">
        <v>117</v>
      </c>
      <c r="E28" t="s">
        <v>89</v>
      </c>
    </row>
    <row r="29" spans="1:13" x14ac:dyDescent="0.25">
      <c r="A29" s="2" t="s">
        <v>53</v>
      </c>
      <c r="B29" s="2" t="s">
        <v>54</v>
      </c>
      <c r="C29" s="4">
        <v>809.67399999999998</v>
      </c>
      <c r="D29" s="13" t="s">
        <v>113</v>
      </c>
      <c r="E29" t="s">
        <v>89</v>
      </c>
    </row>
    <row r="30" spans="1:13" x14ac:dyDescent="0.25">
      <c r="A30" s="2" t="s">
        <v>55</v>
      </c>
      <c r="B30" s="2" t="s">
        <v>56</v>
      </c>
      <c r="C30" s="4">
        <v>7.3010000000000002</v>
      </c>
      <c r="D30" s="13" t="s">
        <v>113</v>
      </c>
      <c r="E30" t="s">
        <v>89</v>
      </c>
      <c r="I30" s="10"/>
    </row>
    <row r="31" spans="1:13" x14ac:dyDescent="0.25">
      <c r="A31" s="2" t="s">
        <v>57</v>
      </c>
      <c r="B31" s="2" t="s">
        <v>58</v>
      </c>
      <c r="C31" s="4">
        <v>72.945999999999998</v>
      </c>
      <c r="D31" s="13" t="s">
        <v>113</v>
      </c>
      <c r="E31" t="s">
        <v>89</v>
      </c>
      <c r="M31" s="7"/>
    </row>
    <row r="32" spans="1:13" x14ac:dyDescent="0.25">
      <c r="A32" s="2" t="s">
        <v>59</v>
      </c>
      <c r="B32" s="2" t="s">
        <v>60</v>
      </c>
      <c r="C32" s="4">
        <v>122.08799999999999</v>
      </c>
      <c r="D32" s="13" t="s">
        <v>113</v>
      </c>
      <c r="E32" t="s">
        <v>89</v>
      </c>
      <c r="I32" s="7"/>
    </row>
    <row r="33" spans="1:16" x14ac:dyDescent="0.25">
      <c r="A33" s="2" t="s">
        <v>61</v>
      </c>
      <c r="B33" s="2" t="s">
        <v>61</v>
      </c>
      <c r="C33" s="20">
        <f>198/1000</f>
        <v>0.19800000000000001</v>
      </c>
      <c r="D33" s="13" t="s">
        <v>113</v>
      </c>
      <c r="E33" t="s">
        <v>89</v>
      </c>
      <c r="H33" s="10"/>
      <c r="I33" s="10"/>
    </row>
    <row r="34" spans="1:16" x14ac:dyDescent="0.25">
      <c r="A34" s="2" t="s">
        <v>62</v>
      </c>
      <c r="B34" s="2" t="s">
        <v>63</v>
      </c>
      <c r="C34" s="20">
        <v>9.3439999999999994</v>
      </c>
      <c r="D34" s="13" t="s">
        <v>113</v>
      </c>
      <c r="E34" t="s">
        <v>89</v>
      </c>
      <c r="H34" s="10"/>
    </row>
    <row r="35" spans="1:16" x14ac:dyDescent="0.25">
      <c r="A35" s="2" t="s">
        <v>64</v>
      </c>
      <c r="B35" s="2" t="s">
        <v>65</v>
      </c>
      <c r="C35" s="6">
        <f>(4223+377)/1000</f>
        <v>4.5999999999999996</v>
      </c>
      <c r="D35" s="13" t="s">
        <v>119</v>
      </c>
      <c r="E35" t="s">
        <v>120</v>
      </c>
    </row>
    <row r="36" spans="1:16" x14ac:dyDescent="0.25">
      <c r="A36" s="2" t="s">
        <v>66</v>
      </c>
      <c r="B36" s="2" t="s">
        <v>67</v>
      </c>
      <c r="C36" s="20">
        <f>8662/1000</f>
        <v>8.6620000000000008</v>
      </c>
      <c r="D36" s="13">
        <v>2013</v>
      </c>
      <c r="E36" t="s">
        <v>89</v>
      </c>
      <c r="I36" s="10"/>
    </row>
    <row r="37" spans="1:16" x14ac:dyDescent="0.25">
      <c r="A37" s="2" t="s">
        <v>68</v>
      </c>
      <c r="B37" s="2" t="s">
        <v>69</v>
      </c>
      <c r="C37" s="20">
        <f>(1690+29)/1000</f>
        <v>1.7190000000000001</v>
      </c>
      <c r="D37" s="13" t="s">
        <v>117</v>
      </c>
      <c r="E37" t="s">
        <v>89</v>
      </c>
      <c r="I37" s="10"/>
    </row>
    <row r="39" spans="1:16" x14ac:dyDescent="0.25">
      <c r="A39" s="15" t="s">
        <v>81</v>
      </c>
      <c r="B39" s="9" t="s">
        <v>82</v>
      </c>
    </row>
    <row r="40" spans="1:16" x14ac:dyDescent="0.25">
      <c r="A40" s="15"/>
      <c r="B40" s="9"/>
    </row>
    <row r="41" spans="1:16" x14ac:dyDescent="0.25">
      <c r="A41" s="16"/>
      <c r="C41" t="s">
        <v>127</v>
      </c>
      <c r="D41" t="s">
        <v>128</v>
      </c>
      <c r="E41" t="s">
        <v>129</v>
      </c>
      <c r="F41" t="s">
        <v>130</v>
      </c>
      <c r="G41" t="s">
        <v>146</v>
      </c>
      <c r="H41" t="s">
        <v>131</v>
      </c>
      <c r="I41" t="s">
        <v>132</v>
      </c>
      <c r="J41" t="s">
        <v>133</v>
      </c>
      <c r="K41" t="s">
        <v>134</v>
      </c>
      <c r="L41" t="s">
        <v>135</v>
      </c>
      <c r="M41" t="s">
        <v>139</v>
      </c>
      <c r="N41" t="s">
        <v>149</v>
      </c>
      <c r="O41" t="s">
        <v>136</v>
      </c>
    </row>
    <row r="42" spans="1:16" s="17" customFormat="1" x14ac:dyDescent="0.25">
      <c r="A42" s="26" t="s">
        <v>83</v>
      </c>
      <c r="B42" s="17" t="s">
        <v>84</v>
      </c>
      <c r="D42" s="18" t="s">
        <v>138</v>
      </c>
      <c r="E42" s="17" t="s">
        <v>137</v>
      </c>
      <c r="F42" s="19" t="s">
        <v>75</v>
      </c>
      <c r="G42" s="19"/>
      <c r="H42" s="17" t="s">
        <v>141</v>
      </c>
      <c r="J42" s="17">
        <v>2020</v>
      </c>
      <c r="M42" s="17" t="s">
        <v>140</v>
      </c>
    </row>
    <row r="43" spans="1:16" s="17" customFormat="1" ht="14.45" customHeight="1" x14ac:dyDescent="0.25">
      <c r="A43" s="26"/>
      <c r="B43" s="17" t="s">
        <v>87</v>
      </c>
      <c r="C43" s="17" t="s">
        <v>168</v>
      </c>
      <c r="D43" s="17" t="s">
        <v>143</v>
      </c>
      <c r="E43" s="17" t="s">
        <v>145</v>
      </c>
      <c r="F43" s="19" t="s">
        <v>147</v>
      </c>
      <c r="G43" s="19" t="s">
        <v>142</v>
      </c>
      <c r="H43" s="17" t="s">
        <v>141</v>
      </c>
      <c r="J43" s="17">
        <v>2019</v>
      </c>
      <c r="K43" s="17" t="s">
        <v>144</v>
      </c>
      <c r="L43" s="17" t="s">
        <v>148</v>
      </c>
      <c r="M43" s="17" t="s">
        <v>151</v>
      </c>
      <c r="N43" s="17" t="s">
        <v>150</v>
      </c>
    </row>
    <row r="44" spans="1:16" s="17" customFormat="1" x14ac:dyDescent="0.25">
      <c r="A44" s="26"/>
      <c r="B44" s="17" t="s">
        <v>89</v>
      </c>
      <c r="D44" s="18" t="s">
        <v>154</v>
      </c>
      <c r="E44" s="17" t="s">
        <v>153</v>
      </c>
      <c r="F44" s="19" t="s">
        <v>76</v>
      </c>
      <c r="G44" s="19"/>
      <c r="H44" s="17" t="s">
        <v>152</v>
      </c>
      <c r="J44" s="17">
        <v>2023</v>
      </c>
      <c r="K44" s="17" t="s">
        <v>93</v>
      </c>
      <c r="O44" s="17" t="s">
        <v>169</v>
      </c>
    </row>
    <row r="45" spans="1:16" s="17" customFormat="1" x14ac:dyDescent="0.25">
      <c r="A45" s="26"/>
      <c r="B45" s="17" t="s">
        <v>88</v>
      </c>
      <c r="D45" s="17" t="s">
        <v>155</v>
      </c>
      <c r="E45" s="17" t="s">
        <v>156</v>
      </c>
      <c r="F45" s="19" t="s">
        <v>121</v>
      </c>
      <c r="H45" s="17" t="s">
        <v>141</v>
      </c>
      <c r="J45" s="17">
        <v>2016</v>
      </c>
      <c r="P45"/>
    </row>
    <row r="46" spans="1:16" x14ac:dyDescent="0.25">
      <c r="A46" s="16"/>
      <c r="C46" s="17"/>
      <c r="E46" s="7"/>
    </row>
    <row r="47" spans="1:16" x14ac:dyDescent="0.25">
      <c r="A47" s="16" t="s">
        <v>85</v>
      </c>
      <c r="B47" t="s">
        <v>86</v>
      </c>
      <c r="E47" s="7" t="s">
        <v>74</v>
      </c>
    </row>
    <row r="48" spans="1:16" x14ac:dyDescent="0.25">
      <c r="A48" s="16"/>
      <c r="B48" t="s">
        <v>122</v>
      </c>
      <c r="C48" s="17" t="s">
        <v>123</v>
      </c>
      <c r="E48" s="7" t="s">
        <v>77</v>
      </c>
    </row>
    <row r="49" spans="1:13" x14ac:dyDescent="0.25">
      <c r="A49" s="16"/>
      <c r="B49" t="s">
        <v>124</v>
      </c>
      <c r="E49" t="s">
        <v>78</v>
      </c>
    </row>
    <row r="50" spans="1:13" x14ac:dyDescent="0.25">
      <c r="A50" s="16"/>
      <c r="B50" t="s">
        <v>125</v>
      </c>
      <c r="E50" t="s">
        <v>126</v>
      </c>
    </row>
    <row r="51" spans="1:13" x14ac:dyDescent="0.25">
      <c r="A51" s="16"/>
      <c r="D51" s="18" t="s">
        <v>154</v>
      </c>
      <c r="E51" s="17" t="s">
        <v>153</v>
      </c>
      <c r="F51" s="19" t="s">
        <v>76</v>
      </c>
      <c r="G51" s="19"/>
      <c r="H51" s="17" t="s">
        <v>152</v>
      </c>
      <c r="I51" s="17"/>
      <c r="J51" s="17"/>
      <c r="K51" s="17" t="s">
        <v>93</v>
      </c>
      <c r="L51" s="17"/>
      <c r="M51" s="17"/>
    </row>
    <row r="54" spans="1:13" x14ac:dyDescent="0.25">
      <c r="D54" s="14" t="s">
        <v>143</v>
      </c>
    </row>
  </sheetData>
  <hyperlinks>
    <hyperlink ref="F42" r:id="rId1" xr:uid="{05E357F9-6C19-4586-BA58-E5659D1735E0}"/>
    <hyperlink ref="E47" r:id="rId2" xr:uid="{F22FC69F-6D51-44B1-B36A-575723BB3B0F}"/>
    <hyperlink ref="E48" r:id="rId3" xr:uid="{03AF4F4B-DCF8-495B-AF01-315813ECE261}"/>
    <hyperlink ref="F44" r:id="rId4" xr:uid="{A3700750-F81F-4752-9276-12E5ADDF49B0}"/>
    <hyperlink ref="F43" r:id="rId5" xr:uid="{68E40A56-4B05-4E45-B5CB-4D84C8E91BFC}"/>
    <hyperlink ref="G43" r:id="rId6" location="personenverkehr" xr:uid="{AE28D979-989C-4CBC-A91B-D23B78D1D955}"/>
    <hyperlink ref="F45" r:id="rId7" xr:uid="{DE75E227-614A-4AC8-A2F4-3DC35A89AFA8}"/>
    <hyperlink ref="F51" r:id="rId8" xr:uid="{0526EB79-E975-455B-A753-893FC9647792}"/>
  </hyperlinks>
  <pageMargins left="0.7" right="0.7" top="0.78740157499999996" bottom="0.78740157499999996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zoomScale="85" zoomScaleNormal="85" workbookViewId="0">
      <selection activeCell="K40" sqref="K40:L41"/>
    </sheetView>
  </sheetViews>
  <sheetFormatPr baseColWidth="10" defaultRowHeight="15" x14ac:dyDescent="0.25"/>
  <cols>
    <col min="10" max="10" width="13" customWidth="1"/>
    <col min="11" max="11" width="15.140625" customWidth="1"/>
  </cols>
  <sheetData>
    <row r="1" spans="1:5" x14ac:dyDescent="0.25">
      <c r="A1" s="5" t="s">
        <v>102</v>
      </c>
      <c r="B1" s="5" t="s">
        <v>0</v>
      </c>
      <c r="C1" s="6" t="s">
        <v>80</v>
      </c>
      <c r="D1" t="s">
        <v>70</v>
      </c>
      <c r="E1" t="s">
        <v>98</v>
      </c>
    </row>
    <row r="2" spans="1:5" x14ac:dyDescent="0.25">
      <c r="A2" t="s">
        <v>1</v>
      </c>
      <c r="B2" t="s">
        <v>2</v>
      </c>
      <c r="C2">
        <v>20453</v>
      </c>
      <c r="D2">
        <v>2018</v>
      </c>
      <c r="E2" t="s">
        <v>84</v>
      </c>
    </row>
    <row r="3" spans="1:5" x14ac:dyDescent="0.25">
      <c r="A3" t="s">
        <v>3</v>
      </c>
      <c r="B3" t="s">
        <v>4</v>
      </c>
      <c r="C3">
        <v>20699</v>
      </c>
      <c r="D3">
        <v>2018</v>
      </c>
      <c r="E3" t="s">
        <v>84</v>
      </c>
    </row>
    <row r="4" spans="1:5" x14ac:dyDescent="0.25">
      <c r="A4" t="s">
        <v>5</v>
      </c>
      <c r="B4" t="s">
        <v>6</v>
      </c>
      <c r="C4">
        <v>20998</v>
      </c>
      <c r="D4">
        <v>2018</v>
      </c>
      <c r="E4" t="s">
        <v>84</v>
      </c>
    </row>
    <row r="5" spans="1:5" x14ac:dyDescent="0.25">
      <c r="A5" t="s">
        <v>7</v>
      </c>
      <c r="B5" t="s">
        <v>8</v>
      </c>
      <c r="C5">
        <v>11810</v>
      </c>
      <c r="D5">
        <v>2018</v>
      </c>
      <c r="E5" t="s">
        <v>84</v>
      </c>
    </row>
    <row r="6" spans="1:5" x14ac:dyDescent="0.25">
      <c r="A6" t="s">
        <v>9</v>
      </c>
      <c r="B6" t="s">
        <v>10</v>
      </c>
      <c r="C6">
        <v>142932</v>
      </c>
      <c r="D6">
        <v>2018</v>
      </c>
      <c r="E6" t="s">
        <v>100</v>
      </c>
    </row>
    <row r="7" spans="1:5" x14ac:dyDescent="0.25">
      <c r="A7" t="s">
        <v>11</v>
      </c>
      <c r="B7" t="s">
        <v>12</v>
      </c>
      <c r="C7">
        <v>3791</v>
      </c>
      <c r="D7">
        <v>2018</v>
      </c>
      <c r="E7" t="s">
        <v>84</v>
      </c>
    </row>
    <row r="8" spans="1:5" x14ac:dyDescent="0.25">
      <c r="A8" t="s">
        <v>13</v>
      </c>
      <c r="B8" t="s">
        <v>14</v>
      </c>
      <c r="C8">
        <v>14921</v>
      </c>
      <c r="D8">
        <v>2018</v>
      </c>
      <c r="E8" t="s">
        <v>84</v>
      </c>
    </row>
    <row r="9" spans="1:5" x14ac:dyDescent="0.25">
      <c r="A9" t="s">
        <v>15</v>
      </c>
      <c r="B9" t="s">
        <v>16</v>
      </c>
      <c r="C9">
        <v>31317</v>
      </c>
      <c r="D9">
        <v>2018</v>
      </c>
      <c r="E9" t="s">
        <v>84</v>
      </c>
    </row>
    <row r="10" spans="1:5" x14ac:dyDescent="0.25">
      <c r="A10" t="s">
        <v>17</v>
      </c>
      <c r="B10" t="s">
        <v>18</v>
      </c>
      <c r="C10">
        <v>107365</v>
      </c>
      <c r="D10">
        <v>2018</v>
      </c>
      <c r="E10" t="s">
        <v>84</v>
      </c>
    </row>
    <row r="11" spans="1:5" x14ac:dyDescent="0.25">
      <c r="A11" t="s">
        <v>19</v>
      </c>
      <c r="B11" t="s">
        <v>20</v>
      </c>
      <c r="C11">
        <v>196077</v>
      </c>
      <c r="D11">
        <v>2018</v>
      </c>
      <c r="E11" t="s">
        <v>84</v>
      </c>
    </row>
    <row r="12" spans="1:5" x14ac:dyDescent="0.25">
      <c r="A12" t="s">
        <v>21</v>
      </c>
      <c r="B12" t="s">
        <v>22</v>
      </c>
      <c r="C12">
        <v>17899</v>
      </c>
      <c r="D12">
        <v>2018</v>
      </c>
      <c r="E12" t="s">
        <v>84</v>
      </c>
    </row>
    <row r="13" spans="1:5" x14ac:dyDescent="0.25">
      <c r="A13" t="s">
        <v>23</v>
      </c>
      <c r="B13" t="s">
        <v>24</v>
      </c>
      <c r="C13">
        <v>72440</v>
      </c>
      <c r="D13">
        <v>2018</v>
      </c>
      <c r="E13" t="s">
        <v>84</v>
      </c>
    </row>
    <row r="14" spans="1:5" x14ac:dyDescent="0.25">
      <c r="A14" t="s">
        <v>25</v>
      </c>
      <c r="B14" t="s">
        <v>26</v>
      </c>
      <c r="C14">
        <v>2497</v>
      </c>
      <c r="D14">
        <v>2018</v>
      </c>
      <c r="E14" t="s">
        <v>84</v>
      </c>
    </row>
    <row r="15" spans="1:5" x14ac:dyDescent="0.25">
      <c r="A15" t="s">
        <v>27</v>
      </c>
      <c r="B15" t="s">
        <v>28</v>
      </c>
      <c r="C15">
        <v>4756</v>
      </c>
      <c r="D15">
        <v>2018</v>
      </c>
      <c r="E15" t="s">
        <v>84</v>
      </c>
    </row>
    <row r="16" spans="1:5" x14ac:dyDescent="0.25">
      <c r="A16" t="s">
        <v>29</v>
      </c>
      <c r="B16" t="s">
        <v>30</v>
      </c>
      <c r="C16">
        <v>4257</v>
      </c>
      <c r="D16">
        <v>2018</v>
      </c>
      <c r="E16" t="s">
        <v>84</v>
      </c>
    </row>
    <row r="17" spans="1:5" x14ac:dyDescent="0.25">
      <c r="A17" t="s">
        <v>31</v>
      </c>
      <c r="B17" t="s">
        <v>32</v>
      </c>
      <c r="C17">
        <v>1197</v>
      </c>
      <c r="D17">
        <v>2018</v>
      </c>
      <c r="E17" t="s">
        <v>84</v>
      </c>
    </row>
    <row r="18" spans="1:5" x14ac:dyDescent="0.25">
      <c r="A18" t="s">
        <v>33</v>
      </c>
      <c r="B18" t="s">
        <v>34</v>
      </c>
      <c r="C18">
        <v>22088</v>
      </c>
      <c r="D18">
        <v>2018</v>
      </c>
      <c r="E18" t="s">
        <v>84</v>
      </c>
    </row>
    <row r="19" spans="1:5" x14ac:dyDescent="0.25">
      <c r="A19" t="s">
        <v>35</v>
      </c>
      <c r="B19" t="s">
        <v>35</v>
      </c>
      <c r="C19">
        <v>321</v>
      </c>
      <c r="D19">
        <v>2018</v>
      </c>
      <c r="E19" t="s">
        <v>84</v>
      </c>
    </row>
    <row r="20" spans="1:5" x14ac:dyDescent="0.25">
      <c r="A20" t="s">
        <v>36</v>
      </c>
      <c r="B20" t="s">
        <v>37</v>
      </c>
      <c r="C20">
        <v>20235</v>
      </c>
      <c r="D20">
        <v>2018</v>
      </c>
      <c r="E20" t="s">
        <v>84</v>
      </c>
    </row>
    <row r="21" spans="1:5" x14ac:dyDescent="0.25">
      <c r="A21" t="s">
        <v>38</v>
      </c>
      <c r="B21" t="s">
        <v>39</v>
      </c>
      <c r="C21">
        <v>30101</v>
      </c>
      <c r="D21">
        <v>2018</v>
      </c>
      <c r="E21" t="s">
        <v>84</v>
      </c>
    </row>
    <row r="22" spans="1:5" x14ac:dyDescent="0.25">
      <c r="A22" t="s">
        <v>40</v>
      </c>
      <c r="B22" t="s">
        <v>41</v>
      </c>
      <c r="C22">
        <v>39546</v>
      </c>
      <c r="D22">
        <v>2018</v>
      </c>
      <c r="E22" t="s">
        <v>84</v>
      </c>
    </row>
    <row r="23" spans="1:5" x14ac:dyDescent="0.25">
      <c r="A23" t="s">
        <v>42</v>
      </c>
      <c r="B23" t="s">
        <v>42</v>
      </c>
      <c r="C23">
        <v>18247</v>
      </c>
      <c r="D23">
        <v>2018</v>
      </c>
      <c r="E23" t="s">
        <v>84</v>
      </c>
    </row>
    <row r="24" spans="1:5" x14ac:dyDescent="0.25">
      <c r="A24" t="s">
        <v>43</v>
      </c>
      <c r="B24" t="s">
        <v>44</v>
      </c>
      <c r="C24">
        <v>33121</v>
      </c>
      <c r="D24">
        <v>2018</v>
      </c>
      <c r="E24" t="s">
        <v>84</v>
      </c>
    </row>
    <row r="25" spans="1:5" x14ac:dyDescent="0.25">
      <c r="A25" t="s">
        <v>45</v>
      </c>
      <c r="B25" t="s">
        <v>46</v>
      </c>
      <c r="C25">
        <v>5618</v>
      </c>
      <c r="D25">
        <v>2018</v>
      </c>
      <c r="E25" t="s">
        <v>84</v>
      </c>
    </row>
    <row r="26" spans="1:5" x14ac:dyDescent="0.25">
      <c r="A26" t="s">
        <v>47</v>
      </c>
      <c r="B26" t="s">
        <v>48</v>
      </c>
      <c r="C26">
        <v>8121</v>
      </c>
      <c r="D26">
        <v>2018</v>
      </c>
      <c r="E26" t="s">
        <v>84</v>
      </c>
    </row>
    <row r="27" spans="1:5" x14ac:dyDescent="0.25">
      <c r="A27" t="s">
        <v>49</v>
      </c>
      <c r="B27" t="s">
        <v>50</v>
      </c>
      <c r="C27">
        <v>7521</v>
      </c>
      <c r="D27">
        <v>2018</v>
      </c>
      <c r="E27" t="s">
        <v>84</v>
      </c>
    </row>
    <row r="28" spans="1:5" x14ac:dyDescent="0.25">
      <c r="A28" t="s">
        <v>51</v>
      </c>
      <c r="B28" t="s">
        <v>52</v>
      </c>
      <c r="C28">
        <v>25375</v>
      </c>
      <c r="D28">
        <v>2018</v>
      </c>
      <c r="E28" t="s">
        <v>84</v>
      </c>
    </row>
    <row r="29" spans="1:5" x14ac:dyDescent="0.25">
      <c r="A29" t="s">
        <v>53</v>
      </c>
      <c r="B29" t="s">
        <v>54</v>
      </c>
      <c r="C29">
        <v>85259</v>
      </c>
      <c r="D29">
        <v>2018</v>
      </c>
      <c r="E29" t="s">
        <v>84</v>
      </c>
    </row>
    <row r="30" spans="1:5" x14ac:dyDescent="0.25">
      <c r="A30" t="s">
        <v>55</v>
      </c>
      <c r="B30" t="s">
        <v>56</v>
      </c>
      <c r="C30">
        <f>C19</f>
        <v>321</v>
      </c>
      <c r="D30">
        <v>2018</v>
      </c>
      <c r="E30" t="s">
        <v>90</v>
      </c>
    </row>
    <row r="31" spans="1:5" x14ac:dyDescent="0.25">
      <c r="A31" t="s">
        <v>57</v>
      </c>
      <c r="B31" t="s">
        <v>58</v>
      </c>
      <c r="C31">
        <v>12080</v>
      </c>
      <c r="D31">
        <v>2018</v>
      </c>
      <c r="E31" t="s">
        <v>84</v>
      </c>
    </row>
    <row r="32" spans="1:5" x14ac:dyDescent="0.25">
      <c r="A32" t="s">
        <v>59</v>
      </c>
      <c r="B32" t="s">
        <v>60</v>
      </c>
      <c r="C32">
        <v>16824</v>
      </c>
      <c r="D32">
        <v>2018</v>
      </c>
      <c r="E32" t="s">
        <v>84</v>
      </c>
    </row>
    <row r="33" spans="1:12" x14ac:dyDescent="0.25">
      <c r="A33" t="s">
        <v>61</v>
      </c>
      <c r="B33" t="s">
        <v>61</v>
      </c>
      <c r="C33">
        <f>$C$19</f>
        <v>321</v>
      </c>
      <c r="D33">
        <v>2018</v>
      </c>
      <c r="E33" t="s">
        <v>90</v>
      </c>
    </row>
    <row r="34" spans="1:12" x14ac:dyDescent="0.25">
      <c r="A34" t="s">
        <v>62</v>
      </c>
      <c r="B34" t="s">
        <v>63</v>
      </c>
      <c r="C34">
        <f t="shared" ref="C34:C37" si="0">$C$19</f>
        <v>321</v>
      </c>
      <c r="D34">
        <v>2018</v>
      </c>
      <c r="E34" t="s">
        <v>90</v>
      </c>
    </row>
    <row r="35" spans="1:12" x14ac:dyDescent="0.25">
      <c r="A35" t="s">
        <v>64</v>
      </c>
      <c r="B35" t="s">
        <v>65</v>
      </c>
      <c r="C35">
        <f t="shared" si="0"/>
        <v>321</v>
      </c>
      <c r="D35">
        <v>2018</v>
      </c>
      <c r="E35" t="s">
        <v>90</v>
      </c>
    </row>
    <row r="36" spans="1:12" x14ac:dyDescent="0.25">
      <c r="A36" t="s">
        <v>66</v>
      </c>
      <c r="B36" t="s">
        <v>67</v>
      </c>
      <c r="C36">
        <f t="shared" si="0"/>
        <v>321</v>
      </c>
      <c r="D36">
        <v>2018</v>
      </c>
      <c r="E36" t="s">
        <v>90</v>
      </c>
    </row>
    <row r="37" spans="1:12" x14ac:dyDescent="0.25">
      <c r="A37" t="s">
        <v>68</v>
      </c>
      <c r="B37" t="s">
        <v>69</v>
      </c>
      <c r="C37">
        <f t="shared" si="0"/>
        <v>321</v>
      </c>
      <c r="D37">
        <v>2018</v>
      </c>
      <c r="E37" t="s">
        <v>90</v>
      </c>
    </row>
    <row r="39" spans="1:12" x14ac:dyDescent="0.25">
      <c r="A39" s="15" t="s">
        <v>81</v>
      </c>
      <c r="B39" s="9" t="s">
        <v>96</v>
      </c>
    </row>
    <row r="40" spans="1:12" x14ac:dyDescent="0.25">
      <c r="A40" s="16"/>
      <c r="C40" t="s">
        <v>127</v>
      </c>
      <c r="D40" t="s">
        <v>128</v>
      </c>
      <c r="E40" t="s">
        <v>129</v>
      </c>
      <c r="F40" t="s">
        <v>130</v>
      </c>
      <c r="G40" t="s">
        <v>131</v>
      </c>
      <c r="H40" t="s">
        <v>132</v>
      </c>
      <c r="I40" t="s">
        <v>133</v>
      </c>
      <c r="J40" t="s">
        <v>134</v>
      </c>
      <c r="K40" t="s">
        <v>170</v>
      </c>
      <c r="L40" t="s">
        <v>171</v>
      </c>
    </row>
    <row r="41" spans="1:12" x14ac:dyDescent="0.25">
      <c r="A41" s="16" t="s">
        <v>83</v>
      </c>
      <c r="B41" t="s">
        <v>84</v>
      </c>
      <c r="D41" t="s">
        <v>94</v>
      </c>
      <c r="E41" t="s">
        <v>97</v>
      </c>
      <c r="F41" s="7" t="s">
        <v>167</v>
      </c>
      <c r="G41" t="s">
        <v>157</v>
      </c>
      <c r="H41" t="s">
        <v>158</v>
      </c>
      <c r="J41" t="s">
        <v>95</v>
      </c>
      <c r="K41" t="s">
        <v>172</v>
      </c>
      <c r="L41" t="s">
        <v>173</v>
      </c>
    </row>
    <row r="42" spans="1:12" x14ac:dyDescent="0.25">
      <c r="A42" s="16"/>
    </row>
    <row r="43" spans="1:12" x14ac:dyDescent="0.25">
      <c r="A43" s="16" t="s">
        <v>91</v>
      </c>
      <c r="B43" t="s">
        <v>90</v>
      </c>
      <c r="C43" t="s">
        <v>101</v>
      </c>
    </row>
    <row r="44" spans="1:12" x14ac:dyDescent="0.25">
      <c r="A44" s="16"/>
    </row>
    <row r="45" spans="1:12" x14ac:dyDescent="0.25">
      <c r="A45" s="16" t="s">
        <v>85</v>
      </c>
      <c r="B45" t="s">
        <v>86</v>
      </c>
      <c r="C45" t="s">
        <v>99</v>
      </c>
      <c r="F45" s="7" t="s">
        <v>71</v>
      </c>
    </row>
  </sheetData>
  <hyperlinks>
    <hyperlink ref="F45" r:id="rId1" xr:uid="{00000000-0004-0000-0200-000000000000}"/>
    <hyperlink ref="F41" r:id="rId2" xr:uid="{8F47B383-AD54-49C8-A573-D47C0166E5C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8"/>
  <sheetViews>
    <sheetView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O41" sqref="O41:P43"/>
    </sheetView>
  </sheetViews>
  <sheetFormatPr baseColWidth="10" defaultRowHeight="15" x14ac:dyDescent="0.25"/>
  <sheetData>
    <row r="1" spans="1:3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 t="s">
        <v>83</v>
      </c>
    </row>
    <row r="2" spans="1:31" x14ac:dyDescent="0.25">
      <c r="A2" t="s">
        <v>2</v>
      </c>
      <c r="B2" s="8">
        <v>83.3</v>
      </c>
      <c r="C2" s="8">
        <v>83.3</v>
      </c>
      <c r="D2" s="8">
        <v>83.3</v>
      </c>
      <c r="E2" s="8">
        <v>83.3</v>
      </c>
      <c r="F2" s="8">
        <v>82.6</v>
      </c>
      <c r="G2" s="8">
        <v>82.9</v>
      </c>
      <c r="H2" s="8">
        <v>82.9</v>
      </c>
      <c r="I2" s="8">
        <v>83</v>
      </c>
      <c r="J2" s="8">
        <v>83.1</v>
      </c>
      <c r="K2" s="8">
        <v>83.1</v>
      </c>
      <c r="L2" s="8">
        <v>83</v>
      </c>
      <c r="M2" s="8">
        <v>82.6</v>
      </c>
      <c r="N2" s="8">
        <v>81.900000000000006</v>
      </c>
      <c r="O2" s="8">
        <v>80.5</v>
      </c>
      <c r="P2" s="8">
        <v>79.599999999999994</v>
      </c>
      <c r="Q2" s="8">
        <v>79.8</v>
      </c>
      <c r="R2" s="8">
        <v>79.2</v>
      </c>
      <c r="S2" s="8">
        <v>78.8</v>
      </c>
      <c r="T2" s="8">
        <v>79.599999999999994</v>
      </c>
      <c r="U2" s="8">
        <v>79.5</v>
      </c>
      <c r="V2" s="8">
        <v>79.7</v>
      </c>
      <c r="W2" s="8">
        <v>79.5</v>
      </c>
      <c r="X2" s="8">
        <v>80.400000000000006</v>
      </c>
      <c r="Y2" s="8">
        <v>79.8</v>
      </c>
      <c r="Z2" s="8">
        <v>80.400000000000006</v>
      </c>
      <c r="AA2" s="8">
        <v>80.808080808080803</v>
      </c>
      <c r="AB2" s="8">
        <v>81.8</v>
      </c>
      <c r="AC2" s="8">
        <v>81.8</v>
      </c>
      <c r="AD2" s="8">
        <v>81.599999999999994</v>
      </c>
      <c r="AE2" t="s">
        <v>84</v>
      </c>
    </row>
    <row r="3" spans="1:31" x14ac:dyDescent="0.25">
      <c r="A3" t="s">
        <v>4</v>
      </c>
      <c r="B3" s="8"/>
      <c r="C3" s="8"/>
      <c r="D3" s="8"/>
      <c r="E3" s="8"/>
      <c r="F3" s="8"/>
      <c r="G3" s="8">
        <v>59.6</v>
      </c>
      <c r="H3" s="8">
        <v>61.9</v>
      </c>
      <c r="I3" s="8">
        <v>61</v>
      </c>
      <c r="J3" s="8">
        <v>63.3</v>
      </c>
      <c r="K3" s="8">
        <v>67.900000000000006</v>
      </c>
      <c r="L3" s="8">
        <v>60.8</v>
      </c>
      <c r="M3" s="8">
        <v>61.5</v>
      </c>
      <c r="N3" s="8">
        <v>61.2</v>
      </c>
      <c r="O3" s="8">
        <v>66.5</v>
      </c>
      <c r="P3" s="8">
        <v>69.8</v>
      </c>
      <c r="Q3" s="8">
        <v>70.900000000000006</v>
      </c>
      <c r="R3" s="8">
        <v>72.599999999999994</v>
      </c>
      <c r="S3" s="8">
        <v>73.8</v>
      </c>
      <c r="T3" s="8">
        <v>75.099999999999994</v>
      </c>
      <c r="U3" s="8">
        <v>79.5</v>
      </c>
      <c r="V3" s="8">
        <v>80</v>
      </c>
      <c r="W3" s="8">
        <v>80.599999999999994</v>
      </c>
      <c r="X3" s="8">
        <v>80.099999999999994</v>
      </c>
      <c r="Y3" s="8">
        <v>83</v>
      </c>
      <c r="Z3" s="8">
        <v>82.3</v>
      </c>
      <c r="AA3" s="8">
        <v>80.10101010101009</v>
      </c>
      <c r="AB3" s="8">
        <v>83.7</v>
      </c>
      <c r="AC3" s="8">
        <v>84.8</v>
      </c>
      <c r="AD3" s="8">
        <v>85.8</v>
      </c>
      <c r="AE3" t="s">
        <v>84</v>
      </c>
    </row>
    <row r="4" spans="1:31" x14ac:dyDescent="0.25">
      <c r="A4" t="s">
        <v>6</v>
      </c>
      <c r="B4" s="8"/>
      <c r="C4" s="8"/>
      <c r="D4" s="8"/>
      <c r="E4" s="8">
        <v>68.900000000000006</v>
      </c>
      <c r="F4" s="8">
        <v>72.099999999999994</v>
      </c>
      <c r="G4" s="8">
        <v>67.2</v>
      </c>
      <c r="H4" s="8">
        <v>70.099999999999994</v>
      </c>
      <c r="I4" s="8">
        <v>71.7</v>
      </c>
      <c r="J4" s="8">
        <v>72.7</v>
      </c>
      <c r="K4" s="8">
        <v>73.599999999999994</v>
      </c>
      <c r="L4" s="8">
        <v>73.099999999999994</v>
      </c>
      <c r="M4" s="8">
        <v>71.900000000000006</v>
      </c>
      <c r="N4" s="8">
        <v>73.8</v>
      </c>
      <c r="O4" s="8">
        <v>74.599999999999994</v>
      </c>
      <c r="P4" s="8">
        <v>75.599999999999994</v>
      </c>
      <c r="Q4" s="8">
        <v>75.5</v>
      </c>
      <c r="R4" s="8">
        <v>75.2</v>
      </c>
      <c r="S4" s="8">
        <v>75.7</v>
      </c>
      <c r="T4" s="8">
        <v>76</v>
      </c>
      <c r="U4" s="8">
        <v>76.2</v>
      </c>
      <c r="V4" s="8">
        <v>73</v>
      </c>
      <c r="W4" s="8">
        <v>74.400000000000006</v>
      </c>
      <c r="X4" s="8">
        <v>74.8</v>
      </c>
      <c r="Y4" s="8">
        <v>73.599999999999994</v>
      </c>
      <c r="Z4" s="8">
        <v>72.8</v>
      </c>
      <c r="AA4" s="8">
        <v>74.143646408839786</v>
      </c>
      <c r="AB4" s="8">
        <v>73.5</v>
      </c>
      <c r="AC4" s="8">
        <v>72.900000000000006</v>
      </c>
      <c r="AD4" s="8">
        <v>73.3</v>
      </c>
      <c r="AE4" t="s">
        <v>84</v>
      </c>
    </row>
    <row r="5" spans="1:31" x14ac:dyDescent="0.25">
      <c r="A5" t="s">
        <v>8</v>
      </c>
      <c r="B5" s="8">
        <v>82.4</v>
      </c>
      <c r="C5" s="8">
        <v>82.9</v>
      </c>
      <c r="D5" s="8">
        <v>82.8</v>
      </c>
      <c r="E5" s="8">
        <v>80.5</v>
      </c>
      <c r="F5" s="8">
        <v>80.2</v>
      </c>
      <c r="G5" s="8">
        <v>79.900000000000006</v>
      </c>
      <c r="H5" s="8">
        <v>79.599999999999994</v>
      </c>
      <c r="I5" s="8">
        <v>79.599999999999994</v>
      </c>
      <c r="J5" s="8">
        <v>79.599999999999994</v>
      </c>
      <c r="K5" s="8">
        <v>80.099999999999994</v>
      </c>
      <c r="L5" s="8">
        <v>79.599999999999994</v>
      </c>
      <c r="M5" s="8">
        <v>79.2</v>
      </c>
      <c r="N5" s="8">
        <v>79.099999999999994</v>
      </c>
      <c r="O5" s="8">
        <v>79.099999999999994</v>
      </c>
      <c r="P5" s="8">
        <v>79.3</v>
      </c>
      <c r="Q5" s="8">
        <v>79.099999999999994</v>
      </c>
      <c r="R5" s="8">
        <v>79.099999999999994</v>
      </c>
      <c r="S5" s="8">
        <v>79.599999999999994</v>
      </c>
      <c r="T5" s="8">
        <v>79.8</v>
      </c>
      <c r="U5" s="8">
        <v>80.099999999999994</v>
      </c>
      <c r="V5" s="8">
        <v>79.7</v>
      </c>
      <c r="W5" s="8">
        <v>80</v>
      </c>
      <c r="X5" s="8">
        <v>80.2</v>
      </c>
      <c r="Y5" s="8">
        <v>79.900000000000006</v>
      </c>
      <c r="Z5" s="8">
        <v>80.599999999999994</v>
      </c>
      <c r="AA5" s="8">
        <v>80.823293172690768</v>
      </c>
      <c r="AB5" s="8">
        <v>81.400000000000006</v>
      </c>
      <c r="AC5" s="8">
        <v>81.5</v>
      </c>
      <c r="AD5" s="8">
        <v>82</v>
      </c>
      <c r="AE5" t="s">
        <v>84</v>
      </c>
    </row>
    <row r="6" spans="1:31" x14ac:dyDescent="0.25">
      <c r="A6" t="s">
        <v>10</v>
      </c>
      <c r="B6" s="8">
        <v>85.4</v>
      </c>
      <c r="C6" s="8">
        <v>84.6</v>
      </c>
      <c r="D6" s="8">
        <v>85</v>
      </c>
      <c r="E6" s="8">
        <v>84.5</v>
      </c>
      <c r="F6" s="8">
        <v>85.8</v>
      </c>
      <c r="G6" s="8">
        <v>85.4</v>
      </c>
      <c r="H6" s="8">
        <v>85.4</v>
      </c>
      <c r="I6" s="8">
        <v>85.3</v>
      </c>
      <c r="J6" s="8">
        <v>85.5</v>
      </c>
      <c r="K6" s="8">
        <v>85.7</v>
      </c>
      <c r="L6" s="8">
        <v>85.2</v>
      </c>
      <c r="M6" s="8">
        <v>85.5</v>
      </c>
      <c r="N6" s="8">
        <v>86.2</v>
      </c>
      <c r="O6" s="8">
        <v>86.1</v>
      </c>
      <c r="P6" s="8">
        <v>85.8</v>
      </c>
      <c r="Q6" s="8">
        <v>85.8</v>
      </c>
      <c r="R6" s="8">
        <v>85.6</v>
      </c>
      <c r="S6" s="8">
        <v>85.7</v>
      </c>
      <c r="T6" s="8">
        <v>85.6</v>
      </c>
      <c r="U6" s="8">
        <v>86</v>
      </c>
      <c r="V6" s="8">
        <v>86</v>
      </c>
      <c r="W6" s="8">
        <v>85.6</v>
      </c>
      <c r="X6" s="8">
        <v>85.4</v>
      </c>
      <c r="Y6" s="8">
        <v>85.8</v>
      </c>
      <c r="Z6" s="8">
        <v>85.7</v>
      </c>
      <c r="AA6" s="8">
        <v>84.582893347412877</v>
      </c>
      <c r="AB6" s="8">
        <v>85.6</v>
      </c>
      <c r="AC6" s="8">
        <v>85.3</v>
      </c>
      <c r="AD6" s="8">
        <v>85.1</v>
      </c>
      <c r="AE6" t="s">
        <v>84</v>
      </c>
    </row>
    <row r="7" spans="1:31" x14ac:dyDescent="0.25">
      <c r="A7" t="s">
        <v>12</v>
      </c>
      <c r="B7" s="8"/>
      <c r="C7" s="8"/>
      <c r="D7" s="8"/>
      <c r="E7" s="8"/>
      <c r="F7" s="8"/>
      <c r="G7" s="8"/>
      <c r="H7" s="8"/>
      <c r="I7" s="8"/>
      <c r="J7" s="8">
        <v>73.2</v>
      </c>
      <c r="K7" s="8">
        <v>75</v>
      </c>
      <c r="L7" s="8">
        <v>69.8</v>
      </c>
      <c r="M7" s="8">
        <v>70.099999999999994</v>
      </c>
      <c r="N7" s="8">
        <v>71.7</v>
      </c>
      <c r="O7" s="8">
        <v>73.599999999999994</v>
      </c>
      <c r="P7" s="8">
        <v>72.900000000000006</v>
      </c>
      <c r="Q7" s="8">
        <v>75.7</v>
      </c>
      <c r="R7" s="8">
        <v>78</v>
      </c>
      <c r="S7" s="8">
        <v>77.2</v>
      </c>
      <c r="T7" s="8">
        <v>79.400000000000006</v>
      </c>
      <c r="U7" s="8">
        <v>81.599999999999994</v>
      </c>
      <c r="V7" s="8">
        <v>81.400000000000006</v>
      </c>
      <c r="W7" s="8">
        <v>81.8</v>
      </c>
      <c r="X7" s="8">
        <v>83.6</v>
      </c>
      <c r="Y7" s="8">
        <v>81</v>
      </c>
      <c r="Z7" s="8">
        <v>81.599999999999994</v>
      </c>
      <c r="AA7" s="8">
        <v>78.260869565217391</v>
      </c>
      <c r="AB7" s="8">
        <v>80.099999999999994</v>
      </c>
      <c r="AC7" s="8">
        <v>80.5</v>
      </c>
      <c r="AD7" s="8">
        <v>80.599999999999994</v>
      </c>
      <c r="AE7" t="s">
        <v>84</v>
      </c>
    </row>
    <row r="8" spans="1:31" x14ac:dyDescent="0.25">
      <c r="A8" t="s">
        <v>14</v>
      </c>
      <c r="B8" s="8">
        <v>84.9</v>
      </c>
      <c r="C8" s="8">
        <v>84.3</v>
      </c>
      <c r="D8" s="8">
        <v>84.2</v>
      </c>
      <c r="E8" s="8">
        <v>83.8</v>
      </c>
      <c r="F8" s="8">
        <v>83</v>
      </c>
      <c r="G8" s="8">
        <v>83</v>
      </c>
      <c r="H8" s="8">
        <v>83.3</v>
      </c>
      <c r="I8" s="8">
        <v>83.3</v>
      </c>
      <c r="J8" s="8">
        <v>83.4</v>
      </c>
      <c r="K8" s="8">
        <v>83.4</v>
      </c>
      <c r="L8" s="8">
        <v>80.599999999999994</v>
      </c>
      <c r="M8" s="8">
        <v>80.599999999999994</v>
      </c>
      <c r="N8" s="8">
        <v>81</v>
      </c>
      <c r="O8" s="8">
        <v>81.400000000000006</v>
      </c>
      <c r="P8" s="8">
        <v>81.900000000000006</v>
      </c>
      <c r="Q8" s="8">
        <v>82.1</v>
      </c>
      <c r="R8" s="8">
        <v>82.3</v>
      </c>
      <c r="S8" s="8">
        <v>82.3</v>
      </c>
      <c r="T8" s="8">
        <v>82.3</v>
      </c>
      <c r="U8" s="8">
        <v>82.1</v>
      </c>
      <c r="V8" s="8">
        <v>82.6</v>
      </c>
      <c r="W8" s="8">
        <v>82.6</v>
      </c>
      <c r="X8" s="8">
        <v>82.8</v>
      </c>
      <c r="Y8" s="8">
        <v>83.2</v>
      </c>
      <c r="Z8" s="8">
        <v>82.3</v>
      </c>
      <c r="AA8" s="8">
        <v>80.341023069207623</v>
      </c>
      <c r="AB8" s="8">
        <v>83.4</v>
      </c>
      <c r="AC8" s="8">
        <v>82.6</v>
      </c>
      <c r="AD8" s="8">
        <v>81.7</v>
      </c>
      <c r="AE8" t="s">
        <v>84</v>
      </c>
    </row>
    <row r="9" spans="1:31" x14ac:dyDescent="0.25">
      <c r="A9" t="s">
        <v>16</v>
      </c>
      <c r="B9" s="8">
        <v>64</v>
      </c>
      <c r="C9" s="8">
        <v>64.599999999999994</v>
      </c>
      <c r="D9" s="8">
        <v>64.3</v>
      </c>
      <c r="E9" s="8">
        <v>65.400000000000006</v>
      </c>
      <c r="F9" s="8">
        <v>66.7</v>
      </c>
      <c r="G9" s="8">
        <v>66.900000000000006</v>
      </c>
      <c r="H9" s="8">
        <v>67.900000000000006</v>
      </c>
      <c r="I9" s="8">
        <v>68.900000000000006</v>
      </c>
      <c r="J9" s="8">
        <v>70</v>
      </c>
      <c r="K9" s="8">
        <v>71.5</v>
      </c>
      <c r="L9" s="8">
        <v>72.8</v>
      </c>
      <c r="M9" s="8">
        <v>74.3</v>
      </c>
      <c r="N9" s="8">
        <v>75.099999999999994</v>
      </c>
      <c r="O9" s="8">
        <v>76.400000000000006</v>
      </c>
      <c r="P9" s="8">
        <v>77.5</v>
      </c>
      <c r="Q9" s="8">
        <v>78.3</v>
      </c>
      <c r="R9" s="8">
        <v>79.2</v>
      </c>
      <c r="S9" s="8">
        <v>79.900000000000006</v>
      </c>
      <c r="T9" s="8">
        <v>80.8</v>
      </c>
      <c r="U9" s="8">
        <v>81.900000000000006</v>
      </c>
      <c r="V9" s="8">
        <v>81.599999999999994</v>
      </c>
      <c r="W9" s="8">
        <v>81.599999999999994</v>
      </c>
      <c r="X9" s="8">
        <v>81.599999999999994</v>
      </c>
      <c r="Y9" s="8">
        <v>81.3</v>
      </c>
      <c r="Z9" s="8">
        <v>81.400000000000006</v>
      </c>
      <c r="AA9" s="8">
        <v>81.440162271805278</v>
      </c>
      <c r="AB9" s="8">
        <v>81.900000000000006</v>
      </c>
      <c r="AC9" s="8">
        <v>82.5</v>
      </c>
      <c r="AD9" s="8">
        <v>82.7</v>
      </c>
      <c r="AE9" t="s">
        <v>84</v>
      </c>
    </row>
    <row r="10" spans="1:31" x14ac:dyDescent="0.25">
      <c r="A10" t="s">
        <v>18</v>
      </c>
      <c r="B10" s="8">
        <v>78.099999999999994</v>
      </c>
      <c r="C10" s="8">
        <v>80.400000000000006</v>
      </c>
      <c r="D10" s="8">
        <v>80.8</v>
      </c>
      <c r="E10" s="8">
        <v>81.400000000000006</v>
      </c>
      <c r="F10" s="8">
        <v>81.900000000000006</v>
      </c>
      <c r="G10" s="8">
        <v>82</v>
      </c>
      <c r="H10" s="8">
        <v>81.3</v>
      </c>
      <c r="I10" s="8">
        <v>81.5</v>
      </c>
      <c r="J10" s="8">
        <v>80.5</v>
      </c>
      <c r="K10" s="8">
        <v>81.2</v>
      </c>
      <c r="L10" s="8">
        <v>81</v>
      </c>
      <c r="M10" s="8">
        <v>80.8</v>
      </c>
      <c r="N10" s="8">
        <v>82.5</v>
      </c>
      <c r="O10" s="8">
        <v>83.1</v>
      </c>
      <c r="P10" s="8">
        <v>81.7</v>
      </c>
      <c r="Q10" s="8">
        <v>82</v>
      </c>
      <c r="R10" s="8">
        <v>82.8</v>
      </c>
      <c r="S10" s="8">
        <v>81</v>
      </c>
      <c r="T10" s="8">
        <v>80.3</v>
      </c>
      <c r="U10" s="8">
        <v>81.400000000000006</v>
      </c>
      <c r="V10" s="8">
        <v>82.3</v>
      </c>
      <c r="W10" s="8">
        <v>80.900000000000006</v>
      </c>
      <c r="X10" s="8">
        <v>80.7</v>
      </c>
      <c r="Y10" s="8">
        <v>80.7</v>
      </c>
      <c r="Z10" s="8">
        <v>82.7</v>
      </c>
      <c r="AA10" s="8">
        <v>81.364562118126273</v>
      </c>
      <c r="AB10" s="8">
        <v>81.599999999999994</v>
      </c>
      <c r="AC10" s="8">
        <v>85.2</v>
      </c>
      <c r="AD10" s="8">
        <v>84.9</v>
      </c>
      <c r="AE10" t="s">
        <v>84</v>
      </c>
    </row>
    <row r="11" spans="1:31" x14ac:dyDescent="0.25">
      <c r="A11" t="s">
        <v>20</v>
      </c>
      <c r="B11" s="8">
        <v>84.8</v>
      </c>
      <c r="C11" s="8">
        <v>85.1</v>
      </c>
      <c r="D11" s="8">
        <v>85.6</v>
      </c>
      <c r="E11" s="8">
        <v>86.2</v>
      </c>
      <c r="F11" s="8">
        <v>86.5</v>
      </c>
      <c r="G11" s="8">
        <v>86.8</v>
      </c>
      <c r="H11" s="8">
        <v>86.4</v>
      </c>
      <c r="I11" s="8">
        <v>86.4</v>
      </c>
      <c r="J11" s="8">
        <v>86.4</v>
      </c>
      <c r="K11" s="8">
        <v>86.6</v>
      </c>
      <c r="L11" s="8">
        <v>86.1</v>
      </c>
      <c r="M11" s="8">
        <v>86.6</v>
      </c>
      <c r="N11" s="8">
        <v>86.4</v>
      </c>
      <c r="O11" s="8">
        <v>86.6</v>
      </c>
      <c r="P11" s="8">
        <v>86.2</v>
      </c>
      <c r="Q11" s="8">
        <v>85.8</v>
      </c>
      <c r="R11" s="8">
        <v>85.3</v>
      </c>
      <c r="S11" s="8">
        <v>84.9</v>
      </c>
      <c r="T11" s="8">
        <v>84.2</v>
      </c>
      <c r="U11" s="8">
        <v>85.4</v>
      </c>
      <c r="V11" s="8">
        <v>85.5</v>
      </c>
      <c r="W11" s="8">
        <v>85.3</v>
      </c>
      <c r="X11" s="8">
        <v>85.1</v>
      </c>
      <c r="Y11" s="8">
        <v>81.400000000000006</v>
      </c>
      <c r="Z11" s="8">
        <v>81.599999999999994</v>
      </c>
      <c r="AA11" s="8">
        <v>81.975560081466398</v>
      </c>
      <c r="AB11" s="8">
        <v>83.2</v>
      </c>
      <c r="AC11" s="8">
        <v>82.8</v>
      </c>
      <c r="AD11" s="8">
        <v>83.3</v>
      </c>
      <c r="AE11" t="s">
        <v>84</v>
      </c>
    </row>
    <row r="12" spans="1:31" x14ac:dyDescent="0.25">
      <c r="A12" t="s">
        <v>22</v>
      </c>
      <c r="B12" s="8"/>
      <c r="C12" s="8"/>
      <c r="D12" s="8"/>
      <c r="E12" s="8"/>
      <c r="F12" s="8"/>
      <c r="G12" s="8">
        <v>70.7</v>
      </c>
      <c r="H12" s="8">
        <v>72.900000000000006</v>
      </c>
      <c r="I12" s="8">
        <v>74.599999999999994</v>
      </c>
      <c r="J12" s="8">
        <v>77.599999999999994</v>
      </c>
      <c r="K12" s="8">
        <v>80.900000000000006</v>
      </c>
      <c r="L12" s="8">
        <v>81.400000000000006</v>
      </c>
      <c r="M12" s="8">
        <v>81.7</v>
      </c>
      <c r="N12" s="8">
        <v>82.2</v>
      </c>
      <c r="O12" s="8">
        <v>82.2</v>
      </c>
      <c r="P12" s="8">
        <v>83.8</v>
      </c>
      <c r="Q12" s="8">
        <v>83.8</v>
      </c>
      <c r="R12" s="8">
        <v>83.7</v>
      </c>
      <c r="S12" s="8">
        <v>82.9</v>
      </c>
      <c r="T12" s="8">
        <v>82.2</v>
      </c>
      <c r="U12" s="8">
        <v>83.6</v>
      </c>
      <c r="V12" s="8">
        <v>83.7</v>
      </c>
      <c r="W12" s="8">
        <v>84.6</v>
      </c>
      <c r="X12" s="8">
        <v>85.8</v>
      </c>
      <c r="Y12" s="8">
        <v>85.5</v>
      </c>
      <c r="Z12" s="8">
        <v>85.1</v>
      </c>
      <c r="AA12" s="8">
        <v>85.932721712538225</v>
      </c>
      <c r="AB12" s="8">
        <v>85</v>
      </c>
      <c r="AC12" s="8">
        <v>84.3</v>
      </c>
      <c r="AD12" s="8">
        <v>84.8</v>
      </c>
      <c r="AE12" t="s">
        <v>84</v>
      </c>
    </row>
    <row r="13" spans="1:31" x14ac:dyDescent="0.25">
      <c r="A13" t="s">
        <v>24</v>
      </c>
      <c r="B13" s="8">
        <v>80.2</v>
      </c>
      <c r="C13" s="8">
        <v>80.599999999999994</v>
      </c>
      <c r="D13" s="8">
        <v>82.3</v>
      </c>
      <c r="E13" s="8">
        <v>82.9</v>
      </c>
      <c r="F13" s="8">
        <v>83</v>
      </c>
      <c r="G13" s="8">
        <v>82.4</v>
      </c>
      <c r="H13" s="8">
        <v>82.5</v>
      </c>
      <c r="I13" s="8">
        <v>82.7</v>
      </c>
      <c r="J13" s="8">
        <v>83.4</v>
      </c>
      <c r="K13" s="8">
        <v>83</v>
      </c>
      <c r="L13" s="8">
        <v>83.3</v>
      </c>
      <c r="M13" s="8">
        <v>83.2</v>
      </c>
      <c r="N13" s="8">
        <v>83.3</v>
      </c>
      <c r="O13" s="8">
        <v>83.4</v>
      </c>
      <c r="P13" s="8">
        <v>83.4</v>
      </c>
      <c r="Q13" s="8">
        <v>81.8</v>
      </c>
      <c r="R13" s="8">
        <v>81.5</v>
      </c>
      <c r="S13" s="8">
        <v>81.599999999999994</v>
      </c>
      <c r="T13" s="8">
        <v>81.7</v>
      </c>
      <c r="U13" s="8">
        <v>82.8</v>
      </c>
      <c r="V13" s="8">
        <v>81.7</v>
      </c>
      <c r="W13" s="8">
        <v>81.099999999999994</v>
      </c>
      <c r="X13" s="8">
        <v>78.900000000000006</v>
      </c>
      <c r="Y13" s="8">
        <v>79.7</v>
      </c>
      <c r="Z13" s="8">
        <v>80.8</v>
      </c>
      <c r="AA13" s="8">
        <v>81.432896064581229</v>
      </c>
      <c r="AB13" s="8">
        <v>82</v>
      </c>
      <c r="AC13" s="8">
        <v>82.7</v>
      </c>
      <c r="AD13" s="8">
        <v>82</v>
      </c>
      <c r="AE13" t="s">
        <v>84</v>
      </c>
    </row>
    <row r="14" spans="1:31" x14ac:dyDescent="0.25">
      <c r="A14" t="s">
        <v>26</v>
      </c>
      <c r="B14" s="8"/>
      <c r="C14" s="8"/>
      <c r="D14" s="8"/>
      <c r="E14" s="8"/>
      <c r="F14" s="8"/>
      <c r="G14" s="8">
        <v>77.3</v>
      </c>
      <c r="H14" s="8">
        <v>77.099999999999994</v>
      </c>
      <c r="I14" s="8">
        <v>77.400000000000006</v>
      </c>
      <c r="J14" s="8">
        <v>77.7</v>
      </c>
      <c r="K14" s="8">
        <v>77.900000000000006</v>
      </c>
      <c r="L14" s="8">
        <v>77.7</v>
      </c>
      <c r="M14" s="8">
        <v>77.5</v>
      </c>
      <c r="N14" s="8">
        <v>77.400000000000006</v>
      </c>
      <c r="O14" s="8">
        <v>76.400000000000006</v>
      </c>
      <c r="P14" s="8">
        <v>78.8</v>
      </c>
      <c r="Q14" s="8">
        <v>79.2</v>
      </c>
      <c r="R14" s="8">
        <v>79.599999999999994</v>
      </c>
      <c r="S14" s="8">
        <v>80.3</v>
      </c>
      <c r="T14" s="8">
        <v>81.2</v>
      </c>
      <c r="U14" s="8">
        <v>82.4</v>
      </c>
      <c r="V14" s="8">
        <v>81.900000000000006</v>
      </c>
      <c r="W14" s="8">
        <v>81.7</v>
      </c>
      <c r="X14" s="8">
        <v>81.3</v>
      </c>
      <c r="Y14" s="8">
        <v>81.5</v>
      </c>
      <c r="Z14" s="8">
        <v>81.8</v>
      </c>
      <c r="AA14" s="8">
        <v>81.3</v>
      </c>
      <c r="AB14" s="8">
        <v>81.400000000000006</v>
      </c>
      <c r="AC14" s="8">
        <v>81</v>
      </c>
      <c r="AD14" s="8">
        <v>81.099999999999994</v>
      </c>
      <c r="AE14" t="s">
        <v>84</v>
      </c>
    </row>
    <row r="15" spans="1:31" x14ac:dyDescent="0.25">
      <c r="A15" t="s">
        <v>28</v>
      </c>
      <c r="B15" s="8"/>
      <c r="C15" s="8"/>
      <c r="D15" s="8"/>
      <c r="E15" s="8"/>
      <c r="F15" s="8"/>
      <c r="G15" s="8">
        <v>67.3</v>
      </c>
      <c r="H15" s="8">
        <v>71.599999999999994</v>
      </c>
      <c r="I15" s="8">
        <v>72.8</v>
      </c>
      <c r="J15" s="8">
        <v>74</v>
      </c>
      <c r="K15" s="8">
        <v>73.900000000000006</v>
      </c>
      <c r="L15" s="8">
        <v>76.900000000000006</v>
      </c>
      <c r="M15" s="8">
        <v>79.900000000000006</v>
      </c>
      <c r="N15" s="8">
        <v>76.599999999999994</v>
      </c>
      <c r="O15" s="8">
        <v>75.7</v>
      </c>
      <c r="P15" s="8">
        <v>73.8</v>
      </c>
      <c r="Q15" s="8">
        <v>73.5</v>
      </c>
      <c r="R15" s="8">
        <v>76.599999999999994</v>
      </c>
      <c r="S15" s="8">
        <v>79.400000000000006</v>
      </c>
      <c r="T15" s="8">
        <v>78.7</v>
      </c>
      <c r="U15" s="8">
        <v>80.2</v>
      </c>
      <c r="V15" s="8">
        <v>78.2</v>
      </c>
      <c r="W15" s="8">
        <v>76.2</v>
      </c>
      <c r="X15" s="8">
        <v>76.900000000000006</v>
      </c>
      <c r="Y15" s="8">
        <v>77.3</v>
      </c>
      <c r="Z15" s="8">
        <v>79</v>
      </c>
      <c r="AA15" s="8">
        <v>82.275931520644519</v>
      </c>
      <c r="AB15" s="8">
        <v>81.5</v>
      </c>
      <c r="AC15" s="8">
        <v>82.7</v>
      </c>
      <c r="AD15" s="8">
        <v>82.8</v>
      </c>
      <c r="AE15" t="s">
        <v>84</v>
      </c>
    </row>
    <row r="16" spans="1:31" x14ac:dyDescent="0.25">
      <c r="A16" t="s">
        <v>30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v>82.2</v>
      </c>
      <c r="M16" s="8">
        <v>82.6</v>
      </c>
      <c r="N16" s="8">
        <v>82</v>
      </c>
      <c r="O16" s="8">
        <v>85</v>
      </c>
      <c r="P16" s="8">
        <v>86.6</v>
      </c>
      <c r="Q16" s="8">
        <v>89.8</v>
      </c>
      <c r="R16" s="8">
        <v>91.4</v>
      </c>
      <c r="S16" s="8">
        <v>91</v>
      </c>
      <c r="T16" s="8">
        <v>91.2</v>
      </c>
      <c r="U16" s="8">
        <v>92.3</v>
      </c>
      <c r="V16" s="8">
        <v>91.7</v>
      </c>
      <c r="W16" s="8">
        <v>90.8</v>
      </c>
      <c r="X16" s="8">
        <v>91</v>
      </c>
      <c r="Y16" s="8">
        <v>91.4</v>
      </c>
      <c r="Z16" s="8">
        <v>88.3</v>
      </c>
      <c r="AA16" s="8">
        <v>89.199999999999989</v>
      </c>
      <c r="AB16" s="8">
        <v>89.9</v>
      </c>
      <c r="AC16" s="8">
        <v>91.1</v>
      </c>
      <c r="AD16" s="8">
        <v>90.4</v>
      </c>
      <c r="AE16" t="s">
        <v>84</v>
      </c>
    </row>
    <row r="17" spans="1:31" x14ac:dyDescent="0.25">
      <c r="A17" t="s">
        <v>32</v>
      </c>
      <c r="B17" s="8">
        <v>85.3</v>
      </c>
      <c r="C17" s="8">
        <v>85.4</v>
      </c>
      <c r="D17" s="8">
        <v>84.9</v>
      </c>
      <c r="E17" s="8">
        <v>85.2</v>
      </c>
      <c r="F17" s="8">
        <v>84.9</v>
      </c>
      <c r="G17" s="8">
        <v>85</v>
      </c>
      <c r="H17" s="8">
        <v>85.2</v>
      </c>
      <c r="I17" s="8">
        <v>85.1</v>
      </c>
      <c r="J17" s="8">
        <v>85.2</v>
      </c>
      <c r="K17" s="8">
        <v>84.9</v>
      </c>
      <c r="L17" s="8">
        <v>85.5</v>
      </c>
      <c r="M17" s="8">
        <v>85.2</v>
      </c>
      <c r="N17" s="8">
        <v>85.7</v>
      </c>
      <c r="O17" s="8">
        <v>85.7</v>
      </c>
      <c r="P17" s="8">
        <v>85.6</v>
      </c>
      <c r="Q17" s="8">
        <v>85.5</v>
      </c>
      <c r="R17" s="8">
        <v>85.3</v>
      </c>
      <c r="S17" s="8">
        <v>84.9</v>
      </c>
      <c r="T17" s="8">
        <v>84.2</v>
      </c>
      <c r="U17" s="8">
        <v>84.3</v>
      </c>
      <c r="V17" s="8">
        <v>83.5</v>
      </c>
      <c r="W17" s="8">
        <v>83.1</v>
      </c>
      <c r="X17" s="8">
        <v>83</v>
      </c>
      <c r="Y17" s="8">
        <v>82.8</v>
      </c>
      <c r="Z17" s="8">
        <v>83.6</v>
      </c>
      <c r="AA17" s="8">
        <v>82.899999999999991</v>
      </c>
      <c r="AB17" s="8">
        <v>83.1</v>
      </c>
      <c r="AC17" s="8">
        <v>82.9</v>
      </c>
      <c r="AD17" s="8">
        <v>82.9</v>
      </c>
      <c r="AE17" t="s">
        <v>84</v>
      </c>
    </row>
    <row r="18" spans="1:31" x14ac:dyDescent="0.25">
      <c r="A18" t="s">
        <v>34</v>
      </c>
      <c r="B18" s="8">
        <v>60.5</v>
      </c>
      <c r="C18" s="8">
        <v>63.2</v>
      </c>
      <c r="D18" s="8">
        <v>63.9</v>
      </c>
      <c r="E18" s="8">
        <v>64.5</v>
      </c>
      <c r="F18" s="8">
        <v>64.3</v>
      </c>
      <c r="G18" s="8">
        <v>64.400000000000006</v>
      </c>
      <c r="H18" s="8">
        <v>63.9</v>
      </c>
      <c r="I18" s="8">
        <v>64.599999999999994</v>
      </c>
      <c r="J18" s="8">
        <v>63.9</v>
      </c>
      <c r="K18" s="8">
        <v>62.8</v>
      </c>
      <c r="L18" s="8">
        <v>61.9</v>
      </c>
      <c r="M18" s="8">
        <v>61.7</v>
      </c>
      <c r="N18" s="8">
        <v>61.1</v>
      </c>
      <c r="O18" s="8">
        <v>62.1</v>
      </c>
      <c r="P18" s="8">
        <v>63.2</v>
      </c>
      <c r="Q18" s="8">
        <v>64.2</v>
      </c>
      <c r="R18" s="8">
        <v>65.599999999999994</v>
      </c>
      <c r="S18" s="8">
        <v>67.599999999999994</v>
      </c>
      <c r="T18" s="8">
        <v>67.5</v>
      </c>
      <c r="U18" s="8">
        <v>69.099999999999994</v>
      </c>
      <c r="V18" s="8">
        <v>68.599999999999994</v>
      </c>
      <c r="W18" s="8">
        <v>68.3</v>
      </c>
      <c r="X18" s="8">
        <v>67.7</v>
      </c>
      <c r="Y18" s="8">
        <v>67.5</v>
      </c>
      <c r="Z18" s="8">
        <v>67.5</v>
      </c>
      <c r="AA18" s="8">
        <v>68.186528497409327</v>
      </c>
      <c r="AB18" s="8">
        <v>69.2</v>
      </c>
      <c r="AC18" s="8">
        <v>70</v>
      </c>
      <c r="AD18" s="8">
        <v>70.599999999999994</v>
      </c>
      <c r="AE18" t="s">
        <v>84</v>
      </c>
    </row>
    <row r="19" spans="1:31" x14ac:dyDescent="0.25">
      <c r="A19" t="s">
        <v>35</v>
      </c>
      <c r="B19" s="8"/>
      <c r="C19" s="8"/>
      <c r="D19" s="8"/>
      <c r="E19" s="8"/>
      <c r="F19" s="8"/>
      <c r="G19" s="8">
        <v>80.599999999999994</v>
      </c>
      <c r="H19" s="8">
        <v>80.400000000000006</v>
      </c>
      <c r="I19" s="8">
        <v>79.8</v>
      </c>
      <c r="J19" s="8">
        <v>79.599999999999994</v>
      </c>
      <c r="K19" s="8">
        <v>79.599999999999994</v>
      </c>
      <c r="L19" s="8">
        <v>79.599999999999994</v>
      </c>
      <c r="M19" s="8">
        <v>79.3</v>
      </c>
      <c r="N19" s="8">
        <v>79.400000000000006</v>
      </c>
      <c r="O19" s="8">
        <v>79.5</v>
      </c>
      <c r="P19" s="8">
        <v>79.599999999999994</v>
      </c>
      <c r="Q19" s="8">
        <v>80.3</v>
      </c>
      <c r="R19" s="8">
        <v>80.400000000000006</v>
      </c>
      <c r="S19" s="8">
        <v>80.599999999999994</v>
      </c>
      <c r="T19" s="8">
        <v>80.8</v>
      </c>
      <c r="U19" s="8">
        <v>81.900000000000006</v>
      </c>
      <c r="V19" s="8">
        <v>81.5</v>
      </c>
      <c r="W19" s="8">
        <v>82.4</v>
      </c>
      <c r="X19" s="8">
        <v>82.5</v>
      </c>
      <c r="Y19" s="8">
        <v>83</v>
      </c>
      <c r="Z19" s="8">
        <v>83.1</v>
      </c>
      <c r="AA19" s="8">
        <v>82.3</v>
      </c>
      <c r="AB19" s="8">
        <v>82.6</v>
      </c>
      <c r="AC19" s="8">
        <v>82.5</v>
      </c>
      <c r="AD19" s="8">
        <v>82.5</v>
      </c>
      <c r="AE19" t="s">
        <v>84</v>
      </c>
    </row>
    <row r="20" spans="1:31" x14ac:dyDescent="0.25">
      <c r="A20" t="s">
        <v>37</v>
      </c>
      <c r="B20" s="8"/>
      <c r="C20" s="8"/>
      <c r="D20" s="8">
        <v>83.8</v>
      </c>
      <c r="E20" s="8">
        <v>83.8</v>
      </c>
      <c r="F20" s="8"/>
      <c r="G20" s="8"/>
      <c r="H20" s="8"/>
      <c r="I20" s="8"/>
      <c r="J20" s="8"/>
      <c r="K20" s="8"/>
      <c r="L20" s="8">
        <v>86</v>
      </c>
      <c r="M20" s="8">
        <v>86</v>
      </c>
      <c r="N20" s="8">
        <v>86.4</v>
      </c>
      <c r="O20" s="8">
        <v>87.4</v>
      </c>
      <c r="P20" s="8">
        <v>87.7</v>
      </c>
      <c r="Q20" s="8">
        <v>87.3</v>
      </c>
      <c r="R20" s="8">
        <v>87.2</v>
      </c>
      <c r="S20" s="8">
        <v>87.1</v>
      </c>
      <c r="T20" s="8">
        <v>87.3</v>
      </c>
      <c r="U20" s="8">
        <v>87.3</v>
      </c>
      <c r="V20" s="8">
        <v>87.7</v>
      </c>
      <c r="W20" s="8">
        <v>86.5</v>
      </c>
      <c r="X20" s="8">
        <v>88.2</v>
      </c>
      <c r="Y20" s="8">
        <v>86</v>
      </c>
      <c r="Z20" s="8">
        <v>85.5</v>
      </c>
      <c r="AA20" s="8">
        <v>86.130653266331663</v>
      </c>
      <c r="AB20" s="8">
        <v>86</v>
      </c>
      <c r="AC20" s="8">
        <v>85.7</v>
      </c>
      <c r="AD20" s="8">
        <v>85.7</v>
      </c>
      <c r="AE20" t="s">
        <v>84</v>
      </c>
    </row>
    <row r="21" spans="1:31" x14ac:dyDescent="0.25">
      <c r="A21" t="s">
        <v>39</v>
      </c>
      <c r="B21" s="8">
        <v>79.599999999999994</v>
      </c>
      <c r="C21" s="8">
        <v>79.2</v>
      </c>
      <c r="D21" s="8">
        <v>79</v>
      </c>
      <c r="E21" s="8">
        <v>79.2</v>
      </c>
      <c r="F21" s="8">
        <v>79.400000000000006</v>
      </c>
      <c r="G21" s="8">
        <v>78.8</v>
      </c>
      <c r="H21" s="8">
        <v>78.8</v>
      </c>
      <c r="I21" s="8">
        <v>80</v>
      </c>
      <c r="J21" s="8">
        <v>80</v>
      </c>
      <c r="K21" s="8">
        <v>79.900000000000006</v>
      </c>
      <c r="L21" s="8">
        <v>79.5</v>
      </c>
      <c r="M21" s="8">
        <v>79.599999999999994</v>
      </c>
      <c r="N21" s="8">
        <v>79.7</v>
      </c>
      <c r="O21" s="8">
        <v>79.8</v>
      </c>
      <c r="P21" s="8">
        <v>79.900000000000006</v>
      </c>
      <c r="Q21" s="8">
        <v>79.8</v>
      </c>
      <c r="R21" s="8">
        <v>79.5</v>
      </c>
      <c r="S21" s="8">
        <v>79.3</v>
      </c>
      <c r="T21" s="8">
        <v>78.8</v>
      </c>
      <c r="U21" s="8">
        <v>79.7</v>
      </c>
      <c r="V21" s="8">
        <v>79.599999999999994</v>
      </c>
      <c r="W21" s="8">
        <v>79.099999999999994</v>
      </c>
      <c r="X21" s="8">
        <v>78.5</v>
      </c>
      <c r="Y21" s="8">
        <v>78.400000000000006</v>
      </c>
      <c r="Z21" s="8">
        <v>78.5</v>
      </c>
      <c r="AA21" s="8">
        <v>77.813504823151121</v>
      </c>
      <c r="AB21" s="8">
        <v>78.599999999999994</v>
      </c>
      <c r="AC21" s="8">
        <v>78.599999999999994</v>
      </c>
      <c r="AD21" s="8">
        <v>77.099999999999994</v>
      </c>
      <c r="AE21" t="s">
        <v>84</v>
      </c>
    </row>
    <row r="22" spans="1:31" x14ac:dyDescent="0.25">
      <c r="A22" t="s">
        <v>41</v>
      </c>
      <c r="B22" s="8">
        <v>41.3</v>
      </c>
      <c r="C22" s="8">
        <v>49.8</v>
      </c>
      <c r="D22" s="8">
        <v>55.3</v>
      </c>
      <c r="E22" s="8">
        <v>57.9</v>
      </c>
      <c r="F22" s="8">
        <v>62.3</v>
      </c>
      <c r="G22" s="8">
        <v>64.599999999999994</v>
      </c>
      <c r="H22" s="8">
        <v>69.3</v>
      </c>
      <c r="I22" s="8">
        <v>71.3</v>
      </c>
      <c r="J22" s="8">
        <v>72.099999999999994</v>
      </c>
      <c r="K22" s="8">
        <v>72.3</v>
      </c>
      <c r="L22" s="8">
        <v>64.3</v>
      </c>
      <c r="M22" s="8">
        <v>66.900000000000006</v>
      </c>
      <c r="N22" s="8">
        <v>69.7</v>
      </c>
      <c r="O22" s="8">
        <v>70.8</v>
      </c>
      <c r="P22" s="8">
        <v>72.3</v>
      </c>
      <c r="Q22" s="8">
        <v>74.599999999999994</v>
      </c>
      <c r="R22" s="8">
        <v>76.599999999999994</v>
      </c>
      <c r="S22" s="8">
        <v>70.7</v>
      </c>
      <c r="T22" s="8">
        <v>71.900000000000006</v>
      </c>
      <c r="U22" s="8">
        <v>74.7</v>
      </c>
      <c r="V22" s="8">
        <v>76.099999999999994</v>
      </c>
      <c r="W22" s="8">
        <v>77.400000000000006</v>
      </c>
      <c r="X22" s="8">
        <v>84.6</v>
      </c>
      <c r="Y22" s="8">
        <v>78</v>
      </c>
      <c r="Z22" s="8">
        <v>78.2</v>
      </c>
      <c r="AA22" s="8">
        <v>78.556910569105696</v>
      </c>
      <c r="AB22" s="8">
        <v>78.5</v>
      </c>
      <c r="AC22" s="8">
        <v>78.5</v>
      </c>
      <c r="AD22" s="8">
        <v>79.3</v>
      </c>
      <c r="AE22" t="s">
        <v>84</v>
      </c>
    </row>
    <row r="23" spans="1:31" x14ac:dyDescent="0.25">
      <c r="A23" t="s">
        <v>42</v>
      </c>
      <c r="B23" s="8">
        <v>68.2</v>
      </c>
      <c r="C23" s="8">
        <v>68.2</v>
      </c>
      <c r="D23" s="8">
        <v>68.2</v>
      </c>
      <c r="E23" s="8">
        <v>72.2</v>
      </c>
      <c r="F23" s="8">
        <v>74.3</v>
      </c>
      <c r="G23" s="8">
        <v>76.5</v>
      </c>
      <c r="H23" s="8">
        <v>78.099999999999994</v>
      </c>
      <c r="I23" s="8">
        <v>80</v>
      </c>
      <c r="J23" s="8">
        <v>80</v>
      </c>
      <c r="K23" s="8">
        <v>81.099999999999994</v>
      </c>
      <c r="L23" s="8">
        <v>81.7</v>
      </c>
      <c r="M23" s="8">
        <v>82.8</v>
      </c>
      <c r="N23" s="8">
        <v>84.9</v>
      </c>
      <c r="O23" s="8">
        <v>85.1</v>
      </c>
      <c r="P23" s="8">
        <v>85.1</v>
      </c>
      <c r="Q23" s="8">
        <v>89.3</v>
      </c>
      <c r="R23" s="8">
        <v>89.6</v>
      </c>
      <c r="S23" s="8">
        <v>89.4</v>
      </c>
      <c r="T23" s="8">
        <v>89.2</v>
      </c>
      <c r="U23" s="8">
        <v>89.4</v>
      </c>
      <c r="V23" s="8">
        <v>89.1</v>
      </c>
      <c r="W23" s="8">
        <v>89.2</v>
      </c>
      <c r="X23" s="8">
        <v>89.3</v>
      </c>
      <c r="Y23" s="8">
        <v>89.4</v>
      </c>
      <c r="Z23" s="8">
        <v>89.8</v>
      </c>
      <c r="AA23" s="8">
        <v>89.48432760364004</v>
      </c>
      <c r="AB23" s="8">
        <v>88.4</v>
      </c>
      <c r="AC23" s="8">
        <v>88.5</v>
      </c>
      <c r="AD23" s="8">
        <v>88.4</v>
      </c>
      <c r="AE23" t="s">
        <v>84</v>
      </c>
    </row>
    <row r="24" spans="1:31" x14ac:dyDescent="0.25">
      <c r="A24" t="s">
        <v>44</v>
      </c>
      <c r="B24" s="8"/>
      <c r="C24" s="8"/>
      <c r="D24" s="8"/>
      <c r="E24" s="8"/>
      <c r="F24" s="8"/>
      <c r="G24" s="8">
        <v>56.2</v>
      </c>
      <c r="H24" s="8">
        <v>57.7</v>
      </c>
      <c r="I24" s="8">
        <v>61.3</v>
      </c>
      <c r="J24" s="8">
        <v>66.099999999999994</v>
      </c>
      <c r="K24" s="8">
        <v>69.8</v>
      </c>
      <c r="L24" s="8">
        <v>71.5</v>
      </c>
      <c r="M24" s="8">
        <v>72.5</v>
      </c>
      <c r="N24" s="8">
        <v>75.8</v>
      </c>
      <c r="O24" s="8">
        <v>75.7</v>
      </c>
      <c r="P24" s="8">
        <v>76.2</v>
      </c>
      <c r="Q24" s="8">
        <v>75.5</v>
      </c>
      <c r="R24" s="8">
        <v>76.400000000000006</v>
      </c>
      <c r="S24" s="8">
        <v>77.5</v>
      </c>
      <c r="T24" s="8">
        <v>77.2</v>
      </c>
      <c r="U24" s="8">
        <v>80</v>
      </c>
      <c r="V24" s="8">
        <v>78</v>
      </c>
      <c r="W24" s="8">
        <v>78.5</v>
      </c>
      <c r="X24" s="8">
        <v>82.2</v>
      </c>
      <c r="Y24" s="8">
        <v>78.900000000000006</v>
      </c>
      <c r="Z24" s="8">
        <v>78.5</v>
      </c>
      <c r="AA24" s="8">
        <v>79.914529914529922</v>
      </c>
      <c r="AB24" s="8">
        <v>80.099999999999994</v>
      </c>
      <c r="AC24" s="8">
        <v>80.3</v>
      </c>
      <c r="AD24" s="8">
        <v>80.3</v>
      </c>
      <c r="AE24" t="s">
        <v>84</v>
      </c>
    </row>
    <row r="25" spans="1:31" x14ac:dyDescent="0.25">
      <c r="A25" t="s">
        <v>46</v>
      </c>
      <c r="B25" s="8">
        <v>62.7</v>
      </c>
      <c r="C25" s="8">
        <v>66.400000000000006</v>
      </c>
      <c r="D25" s="8">
        <v>73.900000000000006</v>
      </c>
      <c r="E25" s="8">
        <v>75.8</v>
      </c>
      <c r="F25" s="8">
        <v>76.599999999999994</v>
      </c>
      <c r="G25" s="8">
        <v>77.599999999999994</v>
      </c>
      <c r="H25" s="8">
        <v>78.400000000000006</v>
      </c>
      <c r="I25" s="8">
        <v>79.2</v>
      </c>
      <c r="J25" s="8">
        <v>80.8</v>
      </c>
      <c r="K25" s="8">
        <v>80.8</v>
      </c>
      <c r="L25" s="8">
        <v>82.9</v>
      </c>
      <c r="M25" s="8">
        <v>83.5</v>
      </c>
      <c r="N25" s="8">
        <v>83.9</v>
      </c>
      <c r="O25" s="8">
        <v>83.5</v>
      </c>
      <c r="P25" s="8">
        <v>84.9</v>
      </c>
      <c r="Q25" s="8">
        <v>85.6</v>
      </c>
      <c r="R25" s="8">
        <v>85.6</v>
      </c>
      <c r="S25" s="8">
        <v>86</v>
      </c>
      <c r="T25" s="8">
        <v>86.4</v>
      </c>
      <c r="U25" s="8">
        <v>86.7</v>
      </c>
      <c r="V25" s="8">
        <v>86.8</v>
      </c>
      <c r="W25" s="8">
        <v>86.6</v>
      </c>
      <c r="X25" s="8">
        <v>86.7</v>
      </c>
      <c r="Y25" s="8">
        <v>86.3</v>
      </c>
      <c r="Z25" s="8">
        <v>86.3</v>
      </c>
      <c r="AA25" s="8">
        <v>86.100000000000009</v>
      </c>
      <c r="AB25" s="8">
        <v>86.3</v>
      </c>
      <c r="AC25" s="8">
        <v>86.5</v>
      </c>
      <c r="AD25" s="8">
        <v>86.4</v>
      </c>
      <c r="AE25" t="s">
        <v>84</v>
      </c>
    </row>
    <row r="26" spans="1:31" x14ac:dyDescent="0.25">
      <c r="A26" t="s">
        <v>48</v>
      </c>
      <c r="B26" s="8"/>
      <c r="C26" s="8"/>
      <c r="D26" s="8"/>
      <c r="E26" s="8">
        <v>46.5</v>
      </c>
      <c r="F26" s="8">
        <v>47.7</v>
      </c>
      <c r="G26" s="8">
        <v>44.5</v>
      </c>
      <c r="H26" s="8">
        <v>45.8</v>
      </c>
      <c r="I26" s="8">
        <v>49.5</v>
      </c>
      <c r="J26" s="8">
        <v>52.8</v>
      </c>
      <c r="K26" s="8">
        <v>57</v>
      </c>
      <c r="L26" s="8">
        <v>64.400000000000006</v>
      </c>
      <c r="M26" s="8">
        <v>64.7</v>
      </c>
      <c r="N26" s="8">
        <v>66.8</v>
      </c>
      <c r="O26" s="8">
        <v>68.8</v>
      </c>
      <c r="P26" s="8">
        <v>67.8</v>
      </c>
      <c r="Q26" s="8">
        <v>69.400000000000006</v>
      </c>
      <c r="R26" s="8">
        <v>70.7</v>
      </c>
      <c r="S26" s="8">
        <v>72</v>
      </c>
      <c r="T26" s="8">
        <v>73</v>
      </c>
      <c r="U26" s="8">
        <v>77.599999999999994</v>
      </c>
      <c r="V26" s="8">
        <v>78</v>
      </c>
      <c r="W26" s="8">
        <v>77.3</v>
      </c>
      <c r="X26" s="8">
        <v>77.8</v>
      </c>
      <c r="Y26" s="8">
        <v>77.8</v>
      </c>
      <c r="Z26" s="8">
        <v>77.400000000000006</v>
      </c>
      <c r="AA26" s="8">
        <v>75.830815709969784</v>
      </c>
      <c r="AB26" s="8">
        <v>74.8</v>
      </c>
      <c r="AC26" s="8">
        <v>74.400000000000006</v>
      </c>
      <c r="AD26" s="8">
        <v>73.900000000000006</v>
      </c>
      <c r="AE26" t="s">
        <v>84</v>
      </c>
    </row>
    <row r="27" spans="1:31" x14ac:dyDescent="0.25">
      <c r="A27" t="s">
        <v>50</v>
      </c>
      <c r="B27" s="8">
        <v>81.2</v>
      </c>
      <c r="C27" s="8">
        <v>81.7</v>
      </c>
      <c r="D27" s="8">
        <v>82</v>
      </c>
      <c r="E27" s="8">
        <v>81.900000000000006</v>
      </c>
      <c r="F27" s="8">
        <v>81.8</v>
      </c>
      <c r="G27" s="8">
        <v>81.7</v>
      </c>
      <c r="H27" s="8">
        <v>81.7</v>
      </c>
      <c r="I27" s="8">
        <v>82</v>
      </c>
      <c r="J27" s="8">
        <v>82.7</v>
      </c>
      <c r="K27" s="8">
        <v>83.3</v>
      </c>
      <c r="L27" s="8">
        <v>83.4</v>
      </c>
      <c r="M27" s="8">
        <v>83.8</v>
      </c>
      <c r="N27" s="8">
        <v>84.1</v>
      </c>
      <c r="O27" s="8">
        <v>84.4</v>
      </c>
      <c r="P27" s="8">
        <v>84.8</v>
      </c>
      <c r="Q27" s="8">
        <v>84.9</v>
      </c>
      <c r="R27" s="8">
        <v>84.9</v>
      </c>
      <c r="S27" s="8">
        <v>84.9</v>
      </c>
      <c r="T27" s="8">
        <v>84.5</v>
      </c>
      <c r="U27" s="8">
        <v>84.9</v>
      </c>
      <c r="V27" s="8">
        <v>84.9</v>
      </c>
      <c r="W27" s="8">
        <v>85.1</v>
      </c>
      <c r="X27" s="8">
        <v>84.9</v>
      </c>
      <c r="Y27" s="8">
        <v>84.9</v>
      </c>
      <c r="Z27" s="8">
        <v>85.2</v>
      </c>
      <c r="AA27" s="8">
        <v>85.095669687814706</v>
      </c>
      <c r="AB27" s="8">
        <v>82.5</v>
      </c>
      <c r="AC27" s="8">
        <v>84.2</v>
      </c>
      <c r="AD27" s="8">
        <v>84.2</v>
      </c>
      <c r="AE27" t="s">
        <v>84</v>
      </c>
    </row>
    <row r="28" spans="1:31" x14ac:dyDescent="0.25">
      <c r="A28" t="s">
        <v>52</v>
      </c>
      <c r="B28" s="8">
        <v>84.1</v>
      </c>
      <c r="C28" s="8">
        <v>84.7</v>
      </c>
      <c r="D28" s="8">
        <v>84.8</v>
      </c>
      <c r="E28" s="8">
        <v>84.4</v>
      </c>
      <c r="F28" s="8">
        <v>84.4</v>
      </c>
      <c r="G28" s="8">
        <v>84.1</v>
      </c>
      <c r="H28" s="8">
        <v>84</v>
      </c>
      <c r="I28" s="8">
        <v>83.9</v>
      </c>
      <c r="J28" s="8">
        <v>83.9</v>
      </c>
      <c r="K28" s="8">
        <v>85.1</v>
      </c>
      <c r="L28" s="8">
        <v>85.1</v>
      </c>
      <c r="M28" s="8">
        <v>85.1</v>
      </c>
      <c r="N28" s="8">
        <v>85.3</v>
      </c>
      <c r="O28" s="8">
        <v>85.5</v>
      </c>
      <c r="P28" s="8">
        <v>85.9</v>
      </c>
      <c r="Q28" s="8">
        <v>85.9</v>
      </c>
      <c r="R28" s="8">
        <v>85.4</v>
      </c>
      <c r="S28" s="8">
        <v>85.2</v>
      </c>
      <c r="T28" s="8">
        <v>84.6</v>
      </c>
      <c r="U28" s="8">
        <v>84.5</v>
      </c>
      <c r="V28" s="8">
        <v>84</v>
      </c>
      <c r="W28" s="8">
        <v>83.8</v>
      </c>
      <c r="X28" s="8">
        <v>84.3</v>
      </c>
      <c r="Y28" s="8">
        <v>83.4</v>
      </c>
      <c r="Z28" s="8">
        <v>83.5</v>
      </c>
      <c r="AA28" s="8">
        <v>83.197556008146648</v>
      </c>
      <c r="AB28" s="8">
        <v>83.5</v>
      </c>
      <c r="AC28" s="8">
        <v>83.3</v>
      </c>
      <c r="AD28" s="8">
        <v>83.1</v>
      </c>
      <c r="AE28" t="s">
        <v>84</v>
      </c>
    </row>
    <row r="29" spans="1:31" x14ac:dyDescent="0.25">
      <c r="A29" t="s">
        <v>54</v>
      </c>
      <c r="B29" s="8">
        <v>88</v>
      </c>
      <c r="C29" s="8">
        <v>88.2</v>
      </c>
      <c r="D29" s="8">
        <v>88.5</v>
      </c>
      <c r="E29" s="8">
        <v>88.9</v>
      </c>
      <c r="F29" s="8">
        <v>89.2</v>
      </c>
      <c r="G29" s="8">
        <v>89.2</v>
      </c>
      <c r="H29" s="8">
        <v>89</v>
      </c>
      <c r="I29" s="8">
        <v>88.7</v>
      </c>
      <c r="J29" s="8">
        <v>88.5</v>
      </c>
      <c r="K29" s="8">
        <v>88.1</v>
      </c>
      <c r="L29" s="8">
        <v>88.1</v>
      </c>
      <c r="M29" s="8">
        <v>88.2</v>
      </c>
      <c r="N29" s="8">
        <v>89.1</v>
      </c>
      <c r="O29" s="8">
        <v>88.5</v>
      </c>
      <c r="P29" s="8">
        <v>88.7</v>
      </c>
      <c r="Q29" s="8">
        <v>88.3</v>
      </c>
      <c r="R29" s="8">
        <v>88.3</v>
      </c>
      <c r="S29" s="8">
        <v>87.9</v>
      </c>
      <c r="T29" s="8">
        <v>87.2</v>
      </c>
      <c r="U29" s="8">
        <v>87</v>
      </c>
      <c r="V29" s="8">
        <v>86.3</v>
      </c>
      <c r="W29" s="8">
        <v>86.3</v>
      </c>
      <c r="X29" s="8">
        <v>86</v>
      </c>
      <c r="Y29" s="8">
        <v>86.1</v>
      </c>
      <c r="Z29" s="8">
        <v>86.1</v>
      </c>
      <c r="AA29" s="8">
        <v>86.048879837067204</v>
      </c>
      <c r="AB29" s="8">
        <v>86.5</v>
      </c>
      <c r="AC29" s="8">
        <v>86.1</v>
      </c>
      <c r="AD29" s="8">
        <v>86.3</v>
      </c>
      <c r="AE29" t="s">
        <v>84</v>
      </c>
    </row>
    <row r="30" spans="1:31" x14ac:dyDescent="0.25">
      <c r="A30" t="s">
        <v>56</v>
      </c>
      <c r="B30" s="8"/>
      <c r="C30" s="8"/>
      <c r="D30" s="8"/>
      <c r="E30" s="8"/>
      <c r="F30" s="8"/>
      <c r="G30" s="8">
        <v>88.6</v>
      </c>
      <c r="H30" s="8">
        <v>88.6</v>
      </c>
      <c r="I30" s="8">
        <v>88.6</v>
      </c>
      <c r="J30" s="8">
        <v>88.6</v>
      </c>
      <c r="K30" s="8">
        <v>88.8</v>
      </c>
      <c r="L30" s="8">
        <v>88.6</v>
      </c>
      <c r="M30" s="8">
        <v>88.6</v>
      </c>
      <c r="N30" s="8">
        <v>88.6</v>
      </c>
      <c r="O30" s="8">
        <v>88.6</v>
      </c>
      <c r="P30" s="8">
        <v>88.6</v>
      </c>
      <c r="Q30" s="8">
        <v>88.6</v>
      </c>
      <c r="R30" s="8">
        <v>88.6</v>
      </c>
      <c r="S30" s="8">
        <v>88.6</v>
      </c>
      <c r="T30" s="8">
        <v>88.6</v>
      </c>
      <c r="U30" s="8">
        <v>88.6</v>
      </c>
      <c r="V30" s="8">
        <v>88.6</v>
      </c>
      <c r="W30" s="8">
        <v>88.6</v>
      </c>
      <c r="X30" s="8">
        <v>88.5</v>
      </c>
      <c r="Y30" s="8">
        <v>88.6</v>
      </c>
      <c r="Z30" s="8">
        <v>88.6</v>
      </c>
      <c r="AA30" s="8">
        <v>88.6</v>
      </c>
      <c r="AB30" s="8">
        <v>88.6</v>
      </c>
      <c r="AC30" s="8">
        <v>88.1</v>
      </c>
      <c r="AD30" s="8">
        <v>86.4</v>
      </c>
      <c r="AE30" t="s">
        <v>84</v>
      </c>
    </row>
    <row r="31" spans="1:31" x14ac:dyDescent="0.25">
      <c r="A31" t="s">
        <v>58</v>
      </c>
      <c r="B31" s="8">
        <v>88.1</v>
      </c>
      <c r="C31" s="8"/>
      <c r="D31" s="8"/>
      <c r="E31" s="8"/>
      <c r="F31" s="8"/>
      <c r="G31" s="8">
        <v>88.1</v>
      </c>
      <c r="H31" s="8">
        <v>87.7</v>
      </c>
      <c r="I31" s="8">
        <v>87.6</v>
      </c>
      <c r="J31" s="8">
        <v>87.8</v>
      </c>
      <c r="K31" s="8">
        <v>87.7</v>
      </c>
      <c r="L31" s="8">
        <v>88.3</v>
      </c>
      <c r="M31" s="8">
        <v>88.5</v>
      </c>
      <c r="N31" s="8">
        <v>89</v>
      </c>
      <c r="O31" s="8">
        <v>88.9</v>
      </c>
      <c r="P31" s="8">
        <v>88.8</v>
      </c>
      <c r="Q31" s="8">
        <v>88.5</v>
      </c>
      <c r="R31" s="8">
        <v>88.6</v>
      </c>
      <c r="S31" s="8">
        <v>88.7</v>
      </c>
      <c r="T31" s="8">
        <v>88.5</v>
      </c>
      <c r="U31" s="8">
        <v>88.6</v>
      </c>
      <c r="V31" s="8">
        <v>88.3</v>
      </c>
      <c r="W31" s="8">
        <v>88.4</v>
      </c>
      <c r="X31" s="8">
        <v>89.7</v>
      </c>
      <c r="Y31" s="8">
        <v>89.8</v>
      </c>
      <c r="Z31" s="8">
        <v>89.8</v>
      </c>
      <c r="AA31" s="8">
        <v>89.383215369059656</v>
      </c>
      <c r="AB31" s="8">
        <v>89</v>
      </c>
      <c r="AC31" s="8">
        <v>89.5</v>
      </c>
      <c r="AD31" s="8">
        <v>89.2</v>
      </c>
      <c r="AE31" t="s">
        <v>84</v>
      </c>
    </row>
    <row r="32" spans="1:31" x14ac:dyDescent="0.25">
      <c r="A32" t="s">
        <v>60</v>
      </c>
      <c r="B32" s="8">
        <v>82.1</v>
      </c>
      <c r="C32" s="8">
        <v>81.099999999999994</v>
      </c>
      <c r="D32" s="8">
        <v>81.400000000000006</v>
      </c>
      <c r="E32" s="8">
        <v>80.900000000000006</v>
      </c>
      <c r="F32" s="8">
        <v>80.599999999999994</v>
      </c>
      <c r="G32" s="8">
        <v>83.1</v>
      </c>
      <c r="H32" s="8">
        <v>83.2</v>
      </c>
      <c r="I32" s="8">
        <v>83.2</v>
      </c>
      <c r="J32" s="8">
        <v>81.8</v>
      </c>
      <c r="K32" s="8">
        <v>81.7</v>
      </c>
      <c r="L32" s="8">
        <v>81.099999999999994</v>
      </c>
      <c r="M32" s="8">
        <v>80.599999999999994</v>
      </c>
      <c r="N32" s="8">
        <v>80.099999999999994</v>
      </c>
      <c r="O32" s="8">
        <v>79.8</v>
      </c>
      <c r="P32" s="8">
        <v>79.599999999999994</v>
      </c>
      <c r="Q32" s="8">
        <v>78.400000000000006</v>
      </c>
      <c r="R32" s="8">
        <v>77.900000000000006</v>
      </c>
      <c r="S32" s="8">
        <v>77.400000000000006</v>
      </c>
      <c r="T32" s="8">
        <v>77.8</v>
      </c>
      <c r="U32" s="8">
        <v>77.5</v>
      </c>
      <c r="V32" s="8">
        <v>77.3</v>
      </c>
      <c r="W32" s="8">
        <v>74.8</v>
      </c>
      <c r="X32" s="8">
        <v>77.7</v>
      </c>
      <c r="Y32" s="8">
        <v>75</v>
      </c>
      <c r="Z32" s="8">
        <v>74.599999999999994</v>
      </c>
      <c r="AA32" s="8">
        <v>77.575757575757578</v>
      </c>
      <c r="AB32" s="8">
        <v>74.3</v>
      </c>
      <c r="AC32" s="8">
        <v>74.5</v>
      </c>
      <c r="AD32" s="8">
        <v>74.8</v>
      </c>
      <c r="AE32" t="s">
        <v>84</v>
      </c>
    </row>
    <row r="33" spans="1:31" x14ac:dyDescent="0.25">
      <c r="A33" t="s">
        <v>61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>
        <v>96</v>
      </c>
      <c r="W33" s="8">
        <v>96.4</v>
      </c>
      <c r="X33" s="8">
        <v>95.8</v>
      </c>
      <c r="Y33" s="8">
        <v>95.7</v>
      </c>
      <c r="Z33" s="8">
        <v>95.6</v>
      </c>
      <c r="AA33" s="8">
        <v>95.5</v>
      </c>
      <c r="AB33" s="8">
        <v>95.8</v>
      </c>
      <c r="AC33" s="8">
        <v>96.4</v>
      </c>
      <c r="AD33" s="8">
        <v>96.4</v>
      </c>
      <c r="AE33" t="s">
        <v>84</v>
      </c>
    </row>
    <row r="34" spans="1:31" x14ac:dyDescent="0.25">
      <c r="A34" t="s">
        <v>63</v>
      </c>
      <c r="B34" s="8"/>
      <c r="C34" s="8"/>
      <c r="D34" s="8"/>
      <c r="E34" s="8"/>
      <c r="F34" s="8"/>
      <c r="G34" s="8"/>
      <c r="H34" s="8"/>
      <c r="I34" s="8"/>
      <c r="J34" s="8">
        <v>81.599999999999994</v>
      </c>
      <c r="K34" s="8">
        <v>81.3</v>
      </c>
      <c r="L34" s="8">
        <v>84.5</v>
      </c>
      <c r="M34" s="8">
        <v>83</v>
      </c>
      <c r="N34" s="8">
        <v>81.3</v>
      </c>
      <c r="O34" s="8">
        <v>78.8</v>
      </c>
      <c r="P34" s="8">
        <v>78.5</v>
      </c>
      <c r="Q34" s="8">
        <v>79.2</v>
      </c>
      <c r="R34" s="8">
        <v>80.400000000000006</v>
      </c>
      <c r="S34" s="8">
        <v>77.8</v>
      </c>
      <c r="T34" s="8">
        <v>75.2</v>
      </c>
      <c r="U34" s="8">
        <v>75.599999999999994</v>
      </c>
      <c r="V34" s="8">
        <v>74.599999999999994</v>
      </c>
      <c r="W34" s="8">
        <v>74.900000000000006</v>
      </c>
      <c r="X34" s="8">
        <v>77.8</v>
      </c>
      <c r="Y34" s="8">
        <v>79</v>
      </c>
      <c r="Z34" s="8">
        <v>72.599999999999994</v>
      </c>
      <c r="AA34" s="8">
        <v>83.100000000000009</v>
      </c>
      <c r="AB34" s="8">
        <v>77</v>
      </c>
      <c r="AC34" s="8">
        <v>77.2</v>
      </c>
      <c r="AD34" s="8">
        <v>76.400000000000006</v>
      </c>
      <c r="AE34" t="s">
        <v>84</v>
      </c>
    </row>
    <row r="35" spans="1:31" x14ac:dyDescent="0.25">
      <c r="A35" t="s">
        <v>65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85.5</v>
      </c>
      <c r="W35" s="8">
        <v>83.4</v>
      </c>
      <c r="X35" s="8">
        <v>70.3</v>
      </c>
      <c r="Y35" s="8">
        <v>83.8</v>
      </c>
      <c r="Z35" s="8">
        <v>74.900000000000006</v>
      </c>
      <c r="AA35" s="8">
        <v>74.418604651162795</v>
      </c>
      <c r="AB35" s="8">
        <v>75.900000000000006</v>
      </c>
      <c r="AC35" s="8">
        <v>74.8</v>
      </c>
      <c r="AD35" s="8">
        <v>73.7</v>
      </c>
      <c r="AE35" t="s">
        <v>84</v>
      </c>
    </row>
    <row r="36" spans="1:31" x14ac:dyDescent="0.25">
      <c r="A36" t="s">
        <v>67</v>
      </c>
      <c r="B36" s="8">
        <f>100-ModalSplit_rail_his!B36-ModalSplit_bus_his!B36</f>
        <v>88.2</v>
      </c>
      <c r="C36" s="8">
        <f>100-ModalSplit_rail_his!C36-ModalSplit_bus_his!C36</f>
        <v>88.2</v>
      </c>
      <c r="D36" s="8">
        <f>100-ModalSplit_rail_his!D36-ModalSplit_bus_his!D36</f>
        <v>88.2</v>
      </c>
      <c r="E36" s="8">
        <f>100-ModalSplit_rail_his!E36-ModalSplit_bus_his!E36</f>
        <v>88.2</v>
      </c>
      <c r="F36" s="8">
        <f>100-ModalSplit_rail_his!F36-ModalSplit_bus_his!F36</f>
        <v>88.2</v>
      </c>
      <c r="G36" s="8">
        <f>100-ModalSplit_rail_his!G36-ModalSplit_bus_his!G36</f>
        <v>88.2</v>
      </c>
      <c r="H36" s="8">
        <f>100-ModalSplit_rail_his!H36-ModalSplit_bus_his!H36</f>
        <v>88.2</v>
      </c>
      <c r="I36" s="8">
        <f>100-ModalSplit_rail_his!I36-ModalSplit_bus_his!I36</f>
        <v>88.2</v>
      </c>
      <c r="J36" s="8">
        <f>100-ModalSplit_rail_his!J36-ModalSplit_bus_his!J36</f>
        <v>88.2</v>
      </c>
      <c r="K36" s="8">
        <f>100-ModalSplit_rail_his!K36-ModalSplit_bus_his!K36</f>
        <v>88.2</v>
      </c>
      <c r="L36" s="8">
        <f>100-ModalSplit_rail_his!L36-ModalSplit_bus_his!L36</f>
        <v>88.2</v>
      </c>
      <c r="M36" s="8">
        <f>100-ModalSplit_rail_his!M36-ModalSplit_bus_his!M36</f>
        <v>88.2</v>
      </c>
      <c r="N36" s="8">
        <f>100-ModalSplit_rail_his!N36-ModalSplit_bus_his!N36</f>
        <v>88.2</v>
      </c>
      <c r="O36" s="8">
        <f>100-ModalSplit_rail_his!O36-ModalSplit_bus_his!O36</f>
        <v>88.2</v>
      </c>
      <c r="P36" s="8">
        <f>100-ModalSplit_rail_his!P36-ModalSplit_bus_his!P36</f>
        <v>88.2</v>
      </c>
      <c r="Q36" s="8">
        <f>100-ModalSplit_rail_his!Q36-ModalSplit_bus_his!Q36</f>
        <v>88.2</v>
      </c>
      <c r="R36" s="8">
        <f>100-ModalSplit_rail_his!R36-ModalSplit_bus_his!R36</f>
        <v>88.2</v>
      </c>
      <c r="S36" s="8">
        <f>100-ModalSplit_rail_his!S36-ModalSplit_bus_his!S36</f>
        <v>88.2</v>
      </c>
      <c r="T36" s="8">
        <f>100-ModalSplit_rail_his!T36-ModalSplit_bus_his!T36</f>
        <v>88.2</v>
      </c>
      <c r="U36" s="8">
        <f>100-ModalSplit_rail_his!U36-ModalSplit_bus_his!U36</f>
        <v>88.2</v>
      </c>
      <c r="V36" s="8">
        <f>100-ModalSplit_rail_his!V36-ModalSplit_bus_his!V36</f>
        <v>88.2</v>
      </c>
      <c r="W36" s="8">
        <f>100-ModalSplit_rail_his!W36-ModalSplit_bus_his!W36</f>
        <v>88.2</v>
      </c>
      <c r="X36" s="8">
        <f>100-ModalSplit_rail_his!X36-ModalSplit_bus_his!X36</f>
        <v>88.2</v>
      </c>
      <c r="Y36" s="8">
        <f>100-ModalSplit_rail_his!Y36-ModalSplit_bus_his!Y36</f>
        <v>88.2</v>
      </c>
      <c r="Z36" s="8">
        <f>100-ModalSplit_rail_his!Z36-ModalSplit_bus_his!Z36</f>
        <v>88.2</v>
      </c>
      <c r="AA36" s="8">
        <f>100-ModalSplit_rail_his!AA36-ModalSplit_bus_his!AA36</f>
        <v>88.2</v>
      </c>
      <c r="AB36" s="8">
        <f>100-ModalSplit_rail_his!AB36-ModalSplit_bus_his!AB36</f>
        <v>88.2</v>
      </c>
      <c r="AC36" s="8">
        <f>100-ModalSplit_rail_his!AC36-ModalSplit_bus_his!AC36</f>
        <v>88.2</v>
      </c>
      <c r="AD36" s="8">
        <f>100-ModalSplit_rail_his!AD36-ModalSplit_bus_his!AD36</f>
        <v>88.2</v>
      </c>
      <c r="AE36" t="s">
        <v>111</v>
      </c>
    </row>
    <row r="37" spans="1:31" x14ac:dyDescent="0.25">
      <c r="A37" t="s">
        <v>69</v>
      </c>
      <c r="B37" s="8">
        <f>100-ModalSplit_rail_his!B37-ModalSplit_bus_his!B37</f>
        <v>83.2</v>
      </c>
      <c r="C37" s="8">
        <f>100-ModalSplit_rail_his!C37-ModalSplit_bus_his!C37</f>
        <v>83.2</v>
      </c>
      <c r="D37" s="8">
        <f>100-ModalSplit_rail_his!D37-ModalSplit_bus_his!D37</f>
        <v>83.2</v>
      </c>
      <c r="E37" s="8">
        <f>100-ModalSplit_rail_his!E37-ModalSplit_bus_his!E37</f>
        <v>83.2</v>
      </c>
      <c r="F37" s="8">
        <f>100-ModalSplit_rail_his!F37-ModalSplit_bus_his!F37</f>
        <v>83.2</v>
      </c>
      <c r="G37" s="8">
        <f>100-ModalSplit_rail_his!G37-ModalSplit_bus_his!G37</f>
        <v>83.2</v>
      </c>
      <c r="H37" s="8">
        <f>100-ModalSplit_rail_his!H37-ModalSplit_bus_his!H37</f>
        <v>83.2</v>
      </c>
      <c r="I37" s="8">
        <f>100-ModalSplit_rail_his!I37-ModalSplit_bus_his!I37</f>
        <v>83.2</v>
      </c>
      <c r="J37" s="8">
        <f>100-ModalSplit_rail_his!J37-ModalSplit_bus_his!J37</f>
        <v>83.2</v>
      </c>
      <c r="K37" s="8">
        <f>100-ModalSplit_rail_his!K37-ModalSplit_bus_his!K37</f>
        <v>83.2</v>
      </c>
      <c r="L37" s="8">
        <f>100-ModalSplit_rail_his!L37-ModalSplit_bus_his!L37</f>
        <v>83.2</v>
      </c>
      <c r="M37" s="8">
        <f>100-ModalSplit_rail_his!M37-ModalSplit_bus_his!M37</f>
        <v>83.2</v>
      </c>
      <c r="N37" s="8">
        <f>100-ModalSplit_rail_his!N37-ModalSplit_bus_his!N37</f>
        <v>83.2</v>
      </c>
      <c r="O37" s="8">
        <f>100-ModalSplit_rail_his!O37-ModalSplit_bus_his!O37</f>
        <v>83.2</v>
      </c>
      <c r="P37" s="8">
        <f>100-ModalSplit_rail_his!P37-ModalSplit_bus_his!P37</f>
        <v>83.2</v>
      </c>
      <c r="Q37" s="8">
        <f>100-ModalSplit_rail_his!Q37-ModalSplit_bus_his!Q37</f>
        <v>83.2</v>
      </c>
      <c r="R37" s="8">
        <f>100-ModalSplit_rail_his!R37-ModalSplit_bus_his!R37</f>
        <v>83.2</v>
      </c>
      <c r="S37" s="8">
        <f>100-ModalSplit_rail_his!S37-ModalSplit_bus_his!S37</f>
        <v>83.2</v>
      </c>
      <c r="T37" s="8">
        <f>100-ModalSplit_rail_his!T37-ModalSplit_bus_his!T37</f>
        <v>83.2</v>
      </c>
      <c r="U37" s="8">
        <f>100-ModalSplit_rail_his!U37-ModalSplit_bus_his!U37</f>
        <v>83.2</v>
      </c>
      <c r="V37" s="8">
        <f>100-ModalSplit_rail_his!V37-ModalSplit_bus_his!V37</f>
        <v>83.2</v>
      </c>
      <c r="W37" s="8">
        <f>100-ModalSplit_rail_his!W37-ModalSplit_bus_his!W37</f>
        <v>83.2</v>
      </c>
      <c r="X37" s="8">
        <f>100-ModalSplit_rail_his!X37-ModalSplit_bus_his!X37</f>
        <v>83.2</v>
      </c>
      <c r="Y37" s="8">
        <f>100-ModalSplit_rail_his!Y37-ModalSplit_bus_his!Y37</f>
        <v>83.2</v>
      </c>
      <c r="Z37" s="8">
        <f>100-ModalSplit_rail_his!Z37-ModalSplit_bus_his!Z37</f>
        <v>83.2</v>
      </c>
      <c r="AA37" s="8">
        <f>100-ModalSplit_rail_his!AA37-ModalSplit_bus_his!AA37</f>
        <v>83.2</v>
      </c>
      <c r="AB37" s="8">
        <f>100-ModalSplit_rail_his!AB37-ModalSplit_bus_his!AB37</f>
        <v>83.2</v>
      </c>
      <c r="AC37" s="8">
        <f>100-ModalSplit_rail_his!AC37-ModalSplit_bus_his!AC37</f>
        <v>83.2</v>
      </c>
      <c r="AD37" s="8">
        <f>100-ModalSplit_rail_his!AD37-ModalSplit_bus_his!AD37</f>
        <v>83.2</v>
      </c>
      <c r="AE37" t="s">
        <v>109</v>
      </c>
    </row>
    <row r="39" spans="1:31" x14ac:dyDescent="0.25">
      <c r="A39" s="15" t="s">
        <v>81</v>
      </c>
      <c r="B39" s="9" t="s">
        <v>103</v>
      </c>
    </row>
    <row r="40" spans="1:31" x14ac:dyDescent="0.25">
      <c r="A40" s="15"/>
      <c r="B40" s="9"/>
    </row>
    <row r="41" spans="1:31" x14ac:dyDescent="0.25">
      <c r="A41" s="16"/>
      <c r="C41" t="s">
        <v>127</v>
      </c>
      <c r="D41" t="s">
        <v>128</v>
      </c>
      <c r="E41" t="s">
        <v>129</v>
      </c>
      <c r="F41" t="s">
        <v>130</v>
      </c>
      <c r="G41" t="s">
        <v>131</v>
      </c>
      <c r="H41" t="s">
        <v>132</v>
      </c>
      <c r="I41" t="s">
        <v>133</v>
      </c>
      <c r="J41" t="s">
        <v>134</v>
      </c>
      <c r="K41" t="s">
        <v>135</v>
      </c>
      <c r="L41" t="s">
        <v>139</v>
      </c>
      <c r="M41" t="s">
        <v>149</v>
      </c>
      <c r="N41" t="s">
        <v>136</v>
      </c>
      <c r="O41" t="s">
        <v>170</v>
      </c>
      <c r="P41" t="s">
        <v>171</v>
      </c>
    </row>
    <row r="42" spans="1:31" x14ac:dyDescent="0.25">
      <c r="A42" s="16" t="s">
        <v>83</v>
      </c>
      <c r="B42" t="s">
        <v>84</v>
      </c>
      <c r="D42" s="17" t="s">
        <v>94</v>
      </c>
      <c r="E42" s="17" t="s">
        <v>105</v>
      </c>
      <c r="F42" s="19" t="s">
        <v>159</v>
      </c>
      <c r="G42" s="17" t="s">
        <v>161</v>
      </c>
      <c r="H42" s="17" t="s">
        <v>160</v>
      </c>
      <c r="I42" s="17"/>
      <c r="J42" s="17" t="s">
        <v>104</v>
      </c>
      <c r="K42" s="17"/>
      <c r="L42" s="17"/>
      <c r="M42" s="17"/>
      <c r="N42" s="17"/>
      <c r="O42" t="s">
        <v>172</v>
      </c>
      <c r="P42" t="s">
        <v>173</v>
      </c>
    </row>
    <row r="43" spans="1:31" x14ac:dyDescent="0.25">
      <c r="A43" s="16"/>
      <c r="B43" t="s">
        <v>87</v>
      </c>
      <c r="D43" s="17" t="s">
        <v>165</v>
      </c>
      <c r="E43" s="17" t="s">
        <v>164</v>
      </c>
      <c r="F43" s="19" t="s">
        <v>72</v>
      </c>
      <c r="G43" s="17" t="s">
        <v>141</v>
      </c>
      <c r="H43" s="17"/>
      <c r="I43" s="17">
        <v>2017</v>
      </c>
      <c r="J43" s="17" t="s">
        <v>162</v>
      </c>
      <c r="K43" s="17" t="s">
        <v>163</v>
      </c>
      <c r="L43" s="17"/>
      <c r="M43" s="17"/>
      <c r="N43" s="17" t="s">
        <v>166</v>
      </c>
      <c r="O43" t="s">
        <v>174</v>
      </c>
      <c r="P43" t="s">
        <v>173</v>
      </c>
    </row>
    <row r="44" spans="1:31" x14ac:dyDescent="0.25">
      <c r="A44" s="16"/>
    </row>
    <row r="45" spans="1:31" x14ac:dyDescent="0.25">
      <c r="A45" s="16" t="s">
        <v>91</v>
      </c>
      <c r="B45" t="s">
        <v>90</v>
      </c>
      <c r="C45" t="s">
        <v>108</v>
      </c>
    </row>
    <row r="46" spans="1:31" x14ac:dyDescent="0.25">
      <c r="A46" s="16"/>
      <c r="B46" t="s">
        <v>107</v>
      </c>
      <c r="C46" t="s">
        <v>110</v>
      </c>
    </row>
    <row r="47" spans="1:31" x14ac:dyDescent="0.25">
      <c r="A47" s="16"/>
    </row>
    <row r="48" spans="1:31" x14ac:dyDescent="0.25">
      <c r="A48" s="16" t="s">
        <v>85</v>
      </c>
      <c r="B48" t="s">
        <v>86</v>
      </c>
      <c r="C48" t="s">
        <v>106</v>
      </c>
      <c r="F48" s="7" t="s">
        <v>73</v>
      </c>
    </row>
  </sheetData>
  <hyperlinks>
    <hyperlink ref="F48" r:id="rId1" xr:uid="{E1DE143E-3259-4C8A-AB92-F1C8FEE4752F}"/>
    <hyperlink ref="F42" r:id="rId2" xr:uid="{EA74621A-E810-49A6-8158-C31E580DB598}"/>
    <hyperlink ref="F43" r:id="rId3" xr:uid="{46FDBF79-715A-4C3C-878D-8D08AA20AD37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0"/>
  <sheetViews>
    <sheetView zoomScale="70" zoomScaleNormal="70" workbookViewId="0">
      <selection activeCell="N41" sqref="N41:O43"/>
    </sheetView>
  </sheetViews>
  <sheetFormatPr baseColWidth="10" defaultRowHeight="15" x14ac:dyDescent="0.25"/>
  <sheetData>
    <row r="1" spans="1:3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 t="s">
        <v>83</v>
      </c>
    </row>
    <row r="2" spans="1:31" x14ac:dyDescent="0.25">
      <c r="A2" t="s">
        <v>2</v>
      </c>
      <c r="B2" s="8">
        <v>6.1</v>
      </c>
      <c r="C2" s="8">
        <v>6.1</v>
      </c>
      <c r="D2" s="8">
        <v>6</v>
      </c>
      <c r="E2" s="8">
        <v>5.9</v>
      </c>
      <c r="F2" s="8">
        <v>5.6</v>
      </c>
      <c r="G2" s="8">
        <v>5.8</v>
      </c>
      <c r="H2" s="8">
        <v>5.9</v>
      </c>
      <c r="I2" s="8">
        <v>5.9</v>
      </c>
      <c r="J2" s="8">
        <v>5.9</v>
      </c>
      <c r="K2" s="8">
        <v>6</v>
      </c>
      <c r="L2" s="8">
        <v>6.3</v>
      </c>
      <c r="M2" s="8">
        <v>6.4</v>
      </c>
      <c r="N2" s="8">
        <v>6.5</v>
      </c>
      <c r="O2" s="8">
        <v>6.5</v>
      </c>
      <c r="P2" s="8">
        <v>7.1</v>
      </c>
      <c r="Q2" s="8">
        <v>6.6</v>
      </c>
      <c r="R2" s="8">
        <v>6.9</v>
      </c>
      <c r="S2" s="8">
        <v>7.1</v>
      </c>
      <c r="T2" s="8">
        <v>7.5</v>
      </c>
      <c r="U2" s="8">
        <v>7.5</v>
      </c>
      <c r="V2" s="8">
        <v>7.7</v>
      </c>
      <c r="W2" s="8">
        <v>7.7</v>
      </c>
      <c r="X2" s="8">
        <v>7.1</v>
      </c>
      <c r="Y2" s="8">
        <v>8.1999999999999993</v>
      </c>
      <c r="Z2" s="8">
        <v>8.1999999999999993</v>
      </c>
      <c r="AA2" s="8">
        <v>7.7777777777777777</v>
      </c>
      <c r="AB2" s="8">
        <v>7.7</v>
      </c>
      <c r="AC2" s="8">
        <v>7.9</v>
      </c>
      <c r="AD2" s="8">
        <v>8.1</v>
      </c>
      <c r="AE2" t="s">
        <v>84</v>
      </c>
    </row>
    <row r="3" spans="1:31" x14ac:dyDescent="0.25">
      <c r="A3" t="s">
        <v>4</v>
      </c>
      <c r="B3" s="8">
        <v>11.2</v>
      </c>
      <c r="C3" s="8">
        <v>11.2</v>
      </c>
      <c r="D3" s="8">
        <v>11.2</v>
      </c>
      <c r="E3" s="8">
        <v>11.2</v>
      </c>
      <c r="F3" s="8">
        <v>11.2</v>
      </c>
      <c r="G3" s="8">
        <v>11.2</v>
      </c>
      <c r="H3" s="8">
        <v>12.8</v>
      </c>
      <c r="I3" s="8">
        <v>15</v>
      </c>
      <c r="J3" s="8">
        <v>12.2</v>
      </c>
      <c r="K3" s="8">
        <v>10.199999999999999</v>
      </c>
      <c r="L3" s="8">
        <v>7.8</v>
      </c>
      <c r="M3" s="8">
        <v>6.6</v>
      </c>
      <c r="N3" s="8">
        <v>5.4</v>
      </c>
      <c r="O3" s="8">
        <v>5.5</v>
      </c>
      <c r="P3" s="8">
        <v>5.0999999999999996</v>
      </c>
      <c r="Q3" s="8">
        <v>4.8</v>
      </c>
      <c r="R3" s="8">
        <v>4.7</v>
      </c>
      <c r="S3" s="8">
        <v>4.4000000000000004</v>
      </c>
      <c r="T3" s="8">
        <v>4</v>
      </c>
      <c r="U3" s="8">
        <v>3.7</v>
      </c>
      <c r="V3" s="8">
        <v>3.6</v>
      </c>
      <c r="W3" s="8">
        <v>3.5</v>
      </c>
      <c r="X3" s="8">
        <v>3</v>
      </c>
      <c r="Y3" s="8">
        <v>2.9</v>
      </c>
      <c r="Z3" s="8">
        <v>2.6</v>
      </c>
      <c r="AA3" s="8">
        <v>2.2222222222222223</v>
      </c>
      <c r="AB3" s="8">
        <v>2.2000000000000002</v>
      </c>
      <c r="AC3" s="8">
        <v>2.1</v>
      </c>
      <c r="AD3" s="8">
        <v>2.2000000000000002</v>
      </c>
      <c r="AE3" t="s">
        <v>84</v>
      </c>
    </row>
    <row r="4" spans="1:31" x14ac:dyDescent="0.25">
      <c r="A4" t="s">
        <v>6</v>
      </c>
      <c r="B4" s="8">
        <v>12</v>
      </c>
      <c r="C4" s="8">
        <v>12</v>
      </c>
      <c r="D4" s="8">
        <v>12</v>
      </c>
      <c r="E4" s="8">
        <v>12</v>
      </c>
      <c r="F4" s="8">
        <v>11.8</v>
      </c>
      <c r="G4" s="8">
        <v>9.9</v>
      </c>
      <c r="H4" s="8">
        <v>9.8000000000000007</v>
      </c>
      <c r="I4" s="8">
        <v>9.4</v>
      </c>
      <c r="J4" s="8">
        <v>8.5</v>
      </c>
      <c r="K4" s="8">
        <v>8.1999999999999993</v>
      </c>
      <c r="L4" s="8">
        <v>8.4</v>
      </c>
      <c r="M4" s="8">
        <v>8.3000000000000007</v>
      </c>
      <c r="N4" s="8">
        <v>7.5</v>
      </c>
      <c r="O4" s="8">
        <v>7.2</v>
      </c>
      <c r="P4" s="8">
        <v>7.4</v>
      </c>
      <c r="Q4" s="8">
        <v>7.3</v>
      </c>
      <c r="R4" s="8">
        <v>7.5</v>
      </c>
      <c r="S4" s="8">
        <v>7.3</v>
      </c>
      <c r="T4" s="8">
        <v>7.1</v>
      </c>
      <c r="U4" s="8">
        <v>6.8</v>
      </c>
      <c r="V4" s="8">
        <v>7.5</v>
      </c>
      <c r="W4" s="8">
        <v>7.6</v>
      </c>
      <c r="X4" s="8">
        <v>8.4</v>
      </c>
      <c r="Y4" s="8">
        <v>8.5</v>
      </c>
      <c r="Z4" s="8">
        <v>8.4</v>
      </c>
      <c r="AA4" s="8">
        <v>8.6187845303867423</v>
      </c>
      <c r="AB4" s="8">
        <v>8.9</v>
      </c>
      <c r="AC4" s="8">
        <v>9.1999999999999993</v>
      </c>
      <c r="AD4" s="8">
        <v>9.6</v>
      </c>
      <c r="AE4" t="s">
        <v>84</v>
      </c>
    </row>
    <row r="5" spans="1:31" x14ac:dyDescent="0.25">
      <c r="A5" t="s">
        <v>8</v>
      </c>
      <c r="B5" s="8">
        <v>6.3</v>
      </c>
      <c r="C5" s="8">
        <v>6</v>
      </c>
      <c r="D5" s="8">
        <v>6.1</v>
      </c>
      <c r="E5" s="8">
        <v>8.3000000000000007</v>
      </c>
      <c r="F5" s="8">
        <v>8.5</v>
      </c>
      <c r="G5" s="8">
        <v>8.1</v>
      </c>
      <c r="H5" s="8">
        <v>7.8</v>
      </c>
      <c r="I5" s="8">
        <v>8.3000000000000007</v>
      </c>
      <c r="J5" s="8">
        <v>8.5</v>
      </c>
      <c r="K5" s="8">
        <v>8.3000000000000007</v>
      </c>
      <c r="L5" s="8">
        <v>8.6999999999999993</v>
      </c>
      <c r="M5" s="8">
        <v>9.1</v>
      </c>
      <c r="N5" s="8">
        <v>9.1999999999999993</v>
      </c>
      <c r="O5" s="8">
        <v>9.3000000000000007</v>
      </c>
      <c r="P5" s="8">
        <v>9.3000000000000007</v>
      </c>
      <c r="Q5" s="8">
        <v>9.5</v>
      </c>
      <c r="R5" s="8">
        <v>9.6999999999999993</v>
      </c>
      <c r="S5" s="8">
        <v>9.6999999999999993</v>
      </c>
      <c r="T5" s="8">
        <v>9.6999999999999993</v>
      </c>
      <c r="U5" s="8">
        <v>9.5</v>
      </c>
      <c r="V5" s="8">
        <v>9.8000000000000007</v>
      </c>
      <c r="W5" s="8">
        <v>10</v>
      </c>
      <c r="X5" s="8">
        <v>10.1</v>
      </c>
      <c r="Y5" s="8">
        <v>10.3</v>
      </c>
      <c r="Z5" s="8">
        <v>9.6999999999999993</v>
      </c>
      <c r="AA5" s="8">
        <v>9.3373493975903621</v>
      </c>
      <c r="AB5" s="8">
        <v>8.8000000000000007</v>
      </c>
      <c r="AC5" s="8">
        <v>8.6</v>
      </c>
      <c r="AD5" s="8">
        <v>8.4</v>
      </c>
      <c r="AE5" t="s">
        <v>84</v>
      </c>
    </row>
    <row r="6" spans="1:31" x14ac:dyDescent="0.25">
      <c r="A6" t="s">
        <v>10</v>
      </c>
      <c r="B6" s="8">
        <v>5.4</v>
      </c>
      <c r="C6" s="8">
        <v>6.9</v>
      </c>
      <c r="D6" s="8">
        <v>6.8</v>
      </c>
      <c r="E6" s="8">
        <v>7.3</v>
      </c>
      <c r="F6" s="8">
        <v>6.9</v>
      </c>
      <c r="G6" s="8">
        <v>7.4</v>
      </c>
      <c r="H6" s="8">
        <v>7.5</v>
      </c>
      <c r="I6" s="8">
        <v>7.6</v>
      </c>
      <c r="J6" s="8">
        <v>7.5</v>
      </c>
      <c r="K6" s="8">
        <v>7.5</v>
      </c>
      <c r="L6" s="8">
        <v>7.7</v>
      </c>
      <c r="M6" s="8">
        <v>7.6</v>
      </c>
      <c r="N6" s="8">
        <v>7.1</v>
      </c>
      <c r="O6" s="8">
        <v>7.2</v>
      </c>
      <c r="P6" s="8">
        <v>7.5</v>
      </c>
      <c r="Q6" s="8">
        <v>7.5</v>
      </c>
      <c r="R6" s="8">
        <v>7.8</v>
      </c>
      <c r="S6" s="8">
        <v>7.8</v>
      </c>
      <c r="T6" s="8">
        <v>8.1</v>
      </c>
      <c r="U6" s="8">
        <v>7.9</v>
      </c>
      <c r="V6" s="8">
        <v>8</v>
      </c>
      <c r="W6" s="8">
        <v>8.5</v>
      </c>
      <c r="X6" s="8">
        <v>9</v>
      </c>
      <c r="Y6" s="8">
        <v>8.5</v>
      </c>
      <c r="Z6" s="8">
        <v>8.5</v>
      </c>
      <c r="AA6" s="8">
        <v>8.1309398099260832</v>
      </c>
      <c r="AB6" s="8">
        <v>8.6</v>
      </c>
      <c r="AC6" s="8">
        <v>8.9</v>
      </c>
      <c r="AD6" s="8">
        <v>9.1</v>
      </c>
      <c r="AE6" t="s">
        <v>84</v>
      </c>
    </row>
    <row r="7" spans="1:31" x14ac:dyDescent="0.25">
      <c r="A7" t="s">
        <v>12</v>
      </c>
      <c r="B7" s="8">
        <v>2.8</v>
      </c>
      <c r="C7" s="8">
        <v>2.8</v>
      </c>
      <c r="D7" s="8">
        <v>2.8</v>
      </c>
      <c r="E7" s="8">
        <v>2.8</v>
      </c>
      <c r="F7" s="8">
        <v>2.8</v>
      </c>
      <c r="G7" s="8">
        <v>2.8</v>
      </c>
      <c r="H7" s="8">
        <v>2.8</v>
      </c>
      <c r="I7" s="8">
        <v>2.8</v>
      </c>
      <c r="J7" s="8">
        <v>2.8</v>
      </c>
      <c r="K7" s="8">
        <v>2.8</v>
      </c>
      <c r="L7" s="8">
        <v>2.7</v>
      </c>
      <c r="M7" s="8">
        <v>1.9</v>
      </c>
      <c r="N7" s="8">
        <v>1.8</v>
      </c>
      <c r="O7" s="8">
        <v>1.7</v>
      </c>
      <c r="P7" s="8">
        <v>1.8</v>
      </c>
      <c r="Q7" s="8">
        <v>1.9</v>
      </c>
      <c r="R7" s="8">
        <v>2</v>
      </c>
      <c r="S7" s="8">
        <v>2.1</v>
      </c>
      <c r="T7" s="8">
        <v>2.1</v>
      </c>
      <c r="U7" s="8">
        <v>1.9</v>
      </c>
      <c r="V7" s="8">
        <v>2</v>
      </c>
      <c r="W7" s="8">
        <v>1.9</v>
      </c>
      <c r="X7" s="8">
        <v>1.8</v>
      </c>
      <c r="Y7" s="8">
        <v>1.6</v>
      </c>
      <c r="Z7" s="8">
        <v>1.9</v>
      </c>
      <c r="AA7" s="8">
        <v>1.820020222446916</v>
      </c>
      <c r="AB7" s="8">
        <v>2</v>
      </c>
      <c r="AC7" s="8">
        <v>2.2999999999999998</v>
      </c>
      <c r="AD7" s="8">
        <v>2.5</v>
      </c>
      <c r="AE7" t="s">
        <v>84</v>
      </c>
    </row>
    <row r="8" spans="1:31" x14ac:dyDescent="0.25">
      <c r="A8" t="s">
        <v>14</v>
      </c>
      <c r="B8" s="8">
        <v>3.6</v>
      </c>
      <c r="C8" s="8">
        <v>3.7</v>
      </c>
      <c r="D8" s="8">
        <v>3.5</v>
      </c>
      <c r="E8" s="8">
        <v>3.6</v>
      </c>
      <c r="F8" s="8">
        <v>3.4</v>
      </c>
      <c r="G8" s="8">
        <v>3.4</v>
      </c>
      <c r="H8" s="8">
        <v>3.3</v>
      </c>
      <c r="I8" s="8">
        <v>3.4</v>
      </c>
      <c r="J8" s="8">
        <v>3.3</v>
      </c>
      <c r="K8" s="8">
        <v>3.3</v>
      </c>
      <c r="L8" s="8">
        <v>3.2</v>
      </c>
      <c r="M8" s="8">
        <v>3.3</v>
      </c>
      <c r="N8" s="8">
        <v>3.5</v>
      </c>
      <c r="O8" s="8">
        <v>3.3</v>
      </c>
      <c r="P8" s="8">
        <v>3</v>
      </c>
      <c r="Q8" s="8">
        <v>3.3</v>
      </c>
      <c r="R8" s="8">
        <v>3.3</v>
      </c>
      <c r="S8" s="8">
        <v>3.4</v>
      </c>
      <c r="T8" s="8">
        <v>3.3</v>
      </c>
      <c r="U8" s="8">
        <v>2.8</v>
      </c>
      <c r="V8" s="8">
        <v>2.9</v>
      </c>
      <c r="W8" s="8">
        <v>2.9</v>
      </c>
      <c r="X8" s="8">
        <v>2.8</v>
      </c>
      <c r="Y8" s="8">
        <v>2.7</v>
      </c>
      <c r="Z8" s="8">
        <v>3</v>
      </c>
      <c r="AA8" s="8">
        <v>3.0090270812437314</v>
      </c>
      <c r="AB8" s="8">
        <v>3</v>
      </c>
      <c r="AC8" s="8">
        <v>3.1</v>
      </c>
      <c r="AD8" s="8">
        <v>3.3</v>
      </c>
      <c r="AE8" t="s">
        <v>84</v>
      </c>
    </row>
    <row r="9" spans="1:31" x14ac:dyDescent="0.25">
      <c r="A9" t="s">
        <v>16</v>
      </c>
      <c r="B9" s="8">
        <v>3.6</v>
      </c>
      <c r="C9" s="8">
        <v>3.6</v>
      </c>
      <c r="D9" s="8">
        <v>3.5</v>
      </c>
      <c r="E9" s="8">
        <v>2.9</v>
      </c>
      <c r="F9" s="8">
        <v>2.2000000000000002</v>
      </c>
      <c r="G9" s="8">
        <v>2.4</v>
      </c>
      <c r="H9" s="8">
        <v>2.5</v>
      </c>
      <c r="I9" s="8">
        <v>2.6</v>
      </c>
      <c r="J9" s="8">
        <v>2</v>
      </c>
      <c r="K9" s="8">
        <v>2</v>
      </c>
      <c r="L9" s="8">
        <v>2.2000000000000002</v>
      </c>
      <c r="M9" s="8">
        <v>1.9</v>
      </c>
      <c r="N9" s="8">
        <v>1.9</v>
      </c>
      <c r="O9" s="8">
        <v>1.6</v>
      </c>
      <c r="P9" s="8">
        <v>1.6</v>
      </c>
      <c r="Q9" s="8">
        <v>1.7</v>
      </c>
      <c r="R9" s="8">
        <v>1.6</v>
      </c>
      <c r="S9" s="8">
        <v>1.6</v>
      </c>
      <c r="T9" s="8">
        <v>1.3</v>
      </c>
      <c r="U9" s="8">
        <v>1.2</v>
      </c>
      <c r="V9" s="8">
        <v>1.1000000000000001</v>
      </c>
      <c r="W9" s="8">
        <v>0.8</v>
      </c>
      <c r="X9" s="8">
        <v>0.7</v>
      </c>
      <c r="Y9" s="8">
        <v>0.9</v>
      </c>
      <c r="Z9" s="8">
        <v>0.9</v>
      </c>
      <c r="AA9" s="8">
        <v>1.0141987829614605</v>
      </c>
      <c r="AB9" s="8">
        <v>1</v>
      </c>
      <c r="AC9" s="8">
        <v>0.9</v>
      </c>
      <c r="AD9" s="8">
        <v>0.9</v>
      </c>
      <c r="AE9" t="s">
        <v>84</v>
      </c>
    </row>
    <row r="10" spans="1:31" x14ac:dyDescent="0.25">
      <c r="A10" t="s">
        <v>18</v>
      </c>
      <c r="B10" s="8">
        <v>6.9</v>
      </c>
      <c r="C10" s="8">
        <v>5.8</v>
      </c>
      <c r="D10" s="8">
        <v>6</v>
      </c>
      <c r="E10" s="8">
        <v>5.4</v>
      </c>
      <c r="F10" s="8">
        <v>5.0999999999999996</v>
      </c>
      <c r="G10" s="8">
        <v>5</v>
      </c>
      <c r="H10" s="8">
        <v>4.9000000000000004</v>
      </c>
      <c r="I10" s="8">
        <v>5.0999999999999996</v>
      </c>
      <c r="J10" s="8">
        <v>5.0999999999999996</v>
      </c>
      <c r="K10" s="8">
        <v>5</v>
      </c>
      <c r="L10" s="8">
        <v>5.4</v>
      </c>
      <c r="M10" s="8">
        <v>5.5</v>
      </c>
      <c r="N10" s="8">
        <v>5.2</v>
      </c>
      <c r="O10" s="8">
        <v>5.0999999999999996</v>
      </c>
      <c r="P10" s="8">
        <v>5</v>
      </c>
      <c r="Q10" s="8">
        <v>5.0999999999999996</v>
      </c>
      <c r="R10" s="8">
        <v>5.2</v>
      </c>
      <c r="S10" s="8">
        <v>5</v>
      </c>
      <c r="T10" s="8">
        <v>5.5</v>
      </c>
      <c r="U10" s="8">
        <v>5.4</v>
      </c>
      <c r="V10" s="8">
        <v>5.4</v>
      </c>
      <c r="W10" s="8">
        <v>5.6</v>
      </c>
      <c r="X10" s="8">
        <v>5.6</v>
      </c>
      <c r="Y10" s="8">
        <v>6.1</v>
      </c>
      <c r="Z10" s="8">
        <v>6.7</v>
      </c>
      <c r="AA10" s="8">
        <v>6.7209775967413439</v>
      </c>
      <c r="AB10" s="8">
        <v>6.6</v>
      </c>
      <c r="AC10" s="8">
        <v>7</v>
      </c>
      <c r="AD10" s="8">
        <v>7.1</v>
      </c>
      <c r="AE10" t="s">
        <v>84</v>
      </c>
    </row>
    <row r="11" spans="1:31" x14ac:dyDescent="0.25">
      <c r="A11" t="s">
        <v>20</v>
      </c>
      <c r="B11" s="8">
        <v>9.3000000000000007</v>
      </c>
      <c r="C11" s="8">
        <v>8.8000000000000007</v>
      </c>
      <c r="D11" s="8">
        <v>8.6</v>
      </c>
      <c r="E11" s="8">
        <v>8</v>
      </c>
      <c r="F11" s="8">
        <v>7.8</v>
      </c>
      <c r="G11" s="8">
        <v>7.5</v>
      </c>
      <c r="H11" s="8">
        <v>8</v>
      </c>
      <c r="I11" s="8">
        <v>8.1</v>
      </c>
      <c r="J11" s="8">
        <v>8.1999999999999993</v>
      </c>
      <c r="K11" s="8">
        <v>8.1999999999999993</v>
      </c>
      <c r="L11" s="8">
        <v>8.6</v>
      </c>
      <c r="M11" s="8">
        <v>8.5</v>
      </c>
      <c r="N11" s="8">
        <v>8.6999999999999993</v>
      </c>
      <c r="O11" s="8">
        <v>8.4</v>
      </c>
      <c r="P11" s="8">
        <v>8.6999999999999993</v>
      </c>
      <c r="Q11" s="8">
        <v>9.1</v>
      </c>
      <c r="R11" s="8">
        <v>9.4</v>
      </c>
      <c r="S11" s="8">
        <v>9.6</v>
      </c>
      <c r="T11" s="8">
        <v>10.1</v>
      </c>
      <c r="U11" s="8">
        <v>9.4</v>
      </c>
      <c r="V11" s="8">
        <v>9.3000000000000007</v>
      </c>
      <c r="W11" s="8">
        <v>9.3000000000000007</v>
      </c>
      <c r="X11" s="8">
        <v>9.5</v>
      </c>
      <c r="Y11" s="8">
        <v>10.5</v>
      </c>
      <c r="Z11" s="8">
        <v>10.3</v>
      </c>
      <c r="AA11" s="8">
        <v>10.081466395112017</v>
      </c>
      <c r="AB11" s="8">
        <v>10.199999999999999</v>
      </c>
      <c r="AC11" s="8">
        <v>10.8</v>
      </c>
      <c r="AD11" s="8">
        <v>10.3</v>
      </c>
      <c r="AE11" t="s">
        <v>84</v>
      </c>
    </row>
    <row r="12" spans="1:31" x14ac:dyDescent="0.25">
      <c r="A12" t="s">
        <v>22</v>
      </c>
      <c r="B12" s="8">
        <v>6.4</v>
      </c>
      <c r="C12" s="8">
        <v>6.4</v>
      </c>
      <c r="D12" s="8">
        <v>6.4</v>
      </c>
      <c r="E12" s="8">
        <v>6.4</v>
      </c>
      <c r="F12" s="8">
        <v>6.4</v>
      </c>
      <c r="G12" s="8">
        <v>6.4</v>
      </c>
      <c r="H12" s="8">
        <v>6</v>
      </c>
      <c r="I12" s="8">
        <v>5.2</v>
      </c>
      <c r="J12" s="8">
        <v>4.8</v>
      </c>
      <c r="K12" s="8">
        <v>4.8</v>
      </c>
      <c r="L12" s="8">
        <v>5.0999999999999996</v>
      </c>
      <c r="M12" s="8">
        <v>4.8</v>
      </c>
      <c r="N12" s="8">
        <v>4.5</v>
      </c>
      <c r="O12" s="8">
        <v>4.2</v>
      </c>
      <c r="P12" s="8">
        <v>4.2</v>
      </c>
      <c r="Q12" s="8">
        <v>4.3</v>
      </c>
      <c r="R12" s="8">
        <v>4.4000000000000004</v>
      </c>
      <c r="S12" s="8">
        <v>5</v>
      </c>
      <c r="T12" s="8">
        <v>5.4</v>
      </c>
      <c r="U12" s="8">
        <v>5.6</v>
      </c>
      <c r="V12" s="8">
        <v>5.6</v>
      </c>
      <c r="W12" s="8">
        <v>4.9000000000000004</v>
      </c>
      <c r="X12" s="8">
        <v>3.5</v>
      </c>
      <c r="Y12" s="8">
        <v>3.1</v>
      </c>
      <c r="Z12" s="8">
        <v>3</v>
      </c>
      <c r="AA12" s="8">
        <v>3.0581039755351687</v>
      </c>
      <c r="AB12" s="8">
        <v>2.7</v>
      </c>
      <c r="AC12" s="8">
        <v>2.4</v>
      </c>
      <c r="AD12" s="8">
        <v>2.5</v>
      </c>
      <c r="AE12" t="s">
        <v>84</v>
      </c>
    </row>
    <row r="13" spans="1:31" x14ac:dyDescent="0.25">
      <c r="A13" t="s">
        <v>24</v>
      </c>
      <c r="B13" s="8">
        <v>6.9</v>
      </c>
      <c r="C13" s="8">
        <v>6.7</v>
      </c>
      <c r="D13" s="8">
        <v>6.1</v>
      </c>
      <c r="E13" s="8">
        <v>5.9</v>
      </c>
      <c r="F13" s="8">
        <v>6</v>
      </c>
      <c r="G13" s="8">
        <v>5.9</v>
      </c>
      <c r="H13" s="8">
        <v>5.9</v>
      </c>
      <c r="I13" s="8">
        <v>5.6</v>
      </c>
      <c r="J13" s="8">
        <v>5.2</v>
      </c>
      <c r="K13" s="8">
        <v>5.4</v>
      </c>
      <c r="L13" s="8">
        <v>5.8</v>
      </c>
      <c r="M13" s="8">
        <v>5.8</v>
      </c>
      <c r="N13" s="8">
        <v>5.6</v>
      </c>
      <c r="O13" s="8">
        <v>5.5</v>
      </c>
      <c r="P13" s="8">
        <v>5.5</v>
      </c>
      <c r="Q13" s="8">
        <v>6</v>
      </c>
      <c r="R13" s="8">
        <v>6.1</v>
      </c>
      <c r="S13" s="8">
        <v>6</v>
      </c>
      <c r="T13" s="8">
        <v>6</v>
      </c>
      <c r="U13" s="8">
        <v>5.5</v>
      </c>
      <c r="V13" s="8">
        <v>5.5</v>
      </c>
      <c r="W13" s="8">
        <v>5.7</v>
      </c>
      <c r="X13" s="8">
        <v>6.1</v>
      </c>
      <c r="Y13" s="8">
        <v>6.3</v>
      </c>
      <c r="Z13" s="8">
        <v>6.3</v>
      </c>
      <c r="AA13" s="8">
        <v>6.2563067608476279</v>
      </c>
      <c r="AB13" s="8">
        <v>6.1</v>
      </c>
      <c r="AC13" s="8">
        <v>5.9</v>
      </c>
      <c r="AD13" s="8">
        <v>6.3</v>
      </c>
      <c r="AE13" t="s">
        <v>84</v>
      </c>
    </row>
    <row r="14" spans="1:31" x14ac:dyDescent="0.25">
      <c r="A14" t="s">
        <v>26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t="s">
        <v>84</v>
      </c>
    </row>
    <row r="15" spans="1:31" x14ac:dyDescent="0.25">
      <c r="A15" t="s">
        <v>28</v>
      </c>
      <c r="B15" s="8">
        <v>11.3</v>
      </c>
      <c r="C15" s="8">
        <v>11.3</v>
      </c>
      <c r="D15" s="8">
        <v>11.3</v>
      </c>
      <c r="E15" s="8">
        <v>11.3</v>
      </c>
      <c r="F15" s="8">
        <v>11.3</v>
      </c>
      <c r="G15" s="8">
        <v>11.3</v>
      </c>
      <c r="H15" s="8">
        <v>10.3</v>
      </c>
      <c r="I15" s="8">
        <v>9.3000000000000007</v>
      </c>
      <c r="J15" s="8">
        <v>7.8</v>
      </c>
      <c r="K15" s="8">
        <v>6.6</v>
      </c>
      <c r="L15" s="8">
        <v>4.8</v>
      </c>
      <c r="M15" s="8">
        <v>4.8</v>
      </c>
      <c r="N15" s="8">
        <v>4.8</v>
      </c>
      <c r="O15" s="8">
        <v>4.8</v>
      </c>
      <c r="P15" s="8">
        <v>5.2</v>
      </c>
      <c r="Q15" s="8">
        <v>5.4</v>
      </c>
      <c r="R15" s="8">
        <v>5.4</v>
      </c>
      <c r="S15" s="8">
        <v>4.9000000000000004</v>
      </c>
      <c r="T15" s="8">
        <v>5.2</v>
      </c>
      <c r="U15" s="8">
        <v>4.7</v>
      </c>
      <c r="V15" s="8">
        <v>4.7</v>
      </c>
      <c r="W15" s="8">
        <v>4.9000000000000004</v>
      </c>
      <c r="X15" s="8">
        <v>4.8</v>
      </c>
      <c r="Y15" s="8">
        <v>4.7</v>
      </c>
      <c r="Z15" s="8">
        <v>4</v>
      </c>
      <c r="AA15" s="8">
        <v>3.6253776435045322</v>
      </c>
      <c r="AB15" s="8">
        <v>3.4</v>
      </c>
      <c r="AC15" s="8">
        <v>3.3</v>
      </c>
      <c r="AD15" s="8">
        <v>3.4</v>
      </c>
      <c r="AE15" t="s">
        <v>84</v>
      </c>
    </row>
    <row r="16" spans="1:31" x14ac:dyDescent="0.25">
      <c r="A16" t="s">
        <v>30</v>
      </c>
      <c r="B16" s="8">
        <v>3.2</v>
      </c>
      <c r="C16" s="8">
        <v>3.2</v>
      </c>
      <c r="D16" s="8">
        <v>3.2</v>
      </c>
      <c r="E16" s="8">
        <v>3.2</v>
      </c>
      <c r="F16" s="8">
        <v>3.2</v>
      </c>
      <c r="G16" s="8">
        <v>3.2</v>
      </c>
      <c r="H16" s="8">
        <v>3.2</v>
      </c>
      <c r="I16" s="8">
        <v>3.2</v>
      </c>
      <c r="J16" s="8">
        <v>3.2</v>
      </c>
      <c r="K16" s="8">
        <v>3.2</v>
      </c>
      <c r="L16" s="8">
        <v>3.2</v>
      </c>
      <c r="M16" s="8">
        <v>2.8</v>
      </c>
      <c r="N16" s="8">
        <v>2.5</v>
      </c>
      <c r="O16" s="8">
        <v>1.9</v>
      </c>
      <c r="P16" s="8">
        <v>1.5</v>
      </c>
      <c r="Q16" s="8">
        <v>0.7</v>
      </c>
      <c r="R16" s="8">
        <v>0.6</v>
      </c>
      <c r="S16" s="8">
        <v>0.6</v>
      </c>
      <c r="T16" s="8">
        <v>0.6</v>
      </c>
      <c r="U16" s="8">
        <v>0.6</v>
      </c>
      <c r="V16" s="8">
        <v>0.7</v>
      </c>
      <c r="W16" s="8">
        <v>0.8</v>
      </c>
      <c r="X16" s="8">
        <v>0.8</v>
      </c>
      <c r="Y16" s="8">
        <v>0.8</v>
      </c>
      <c r="Z16" s="8">
        <v>1</v>
      </c>
      <c r="AA16" s="8">
        <v>0.89999999999999991</v>
      </c>
      <c r="AB16" s="8">
        <v>1</v>
      </c>
      <c r="AC16" s="8">
        <v>0.9</v>
      </c>
      <c r="AD16" s="8">
        <v>1.1000000000000001</v>
      </c>
      <c r="AE16" t="s">
        <v>84</v>
      </c>
    </row>
    <row r="17" spans="1:31" x14ac:dyDescent="0.25">
      <c r="A17" t="s">
        <v>32</v>
      </c>
      <c r="B17" s="8">
        <v>4.4000000000000004</v>
      </c>
      <c r="C17" s="8">
        <v>4.5</v>
      </c>
      <c r="D17" s="8">
        <v>5</v>
      </c>
      <c r="E17" s="8">
        <v>5</v>
      </c>
      <c r="F17" s="8">
        <v>5.3</v>
      </c>
      <c r="G17" s="8">
        <v>5.2</v>
      </c>
      <c r="H17" s="8">
        <v>5</v>
      </c>
      <c r="I17" s="8">
        <v>5.0999999999999996</v>
      </c>
      <c r="J17" s="8">
        <v>5.0999999999999996</v>
      </c>
      <c r="K17" s="8">
        <v>5.3</v>
      </c>
      <c r="L17" s="8">
        <v>5.0999999999999996</v>
      </c>
      <c r="M17" s="8">
        <v>5.0999999999999996</v>
      </c>
      <c r="N17" s="8">
        <v>3.9</v>
      </c>
      <c r="O17" s="8">
        <v>3.7</v>
      </c>
      <c r="P17" s="8">
        <v>3.6</v>
      </c>
      <c r="Q17" s="8">
        <v>3.6</v>
      </c>
      <c r="R17" s="8">
        <v>3.9</v>
      </c>
      <c r="S17" s="8">
        <v>4.0999999999999996</v>
      </c>
      <c r="T17" s="8">
        <v>4.3</v>
      </c>
      <c r="U17" s="8">
        <v>4.3</v>
      </c>
      <c r="V17" s="8">
        <v>4.5</v>
      </c>
      <c r="W17" s="8">
        <v>4.4000000000000004</v>
      </c>
      <c r="X17" s="8">
        <v>4.5999999999999996</v>
      </c>
      <c r="Y17" s="8">
        <v>4.8</v>
      </c>
      <c r="Z17" s="8">
        <v>4.3</v>
      </c>
      <c r="AA17" s="8">
        <v>4.6999999999999993</v>
      </c>
      <c r="AB17" s="8">
        <v>4.5999999999999996</v>
      </c>
      <c r="AC17" s="8">
        <v>4.7</v>
      </c>
      <c r="AD17" s="8">
        <v>4.7</v>
      </c>
      <c r="AE17" t="s">
        <v>84</v>
      </c>
    </row>
    <row r="18" spans="1:31" x14ac:dyDescent="0.25">
      <c r="A18" t="s">
        <v>34</v>
      </c>
      <c r="B18" s="8">
        <v>14.7</v>
      </c>
      <c r="C18" s="8">
        <v>13.3</v>
      </c>
      <c r="D18" s="8">
        <v>13.2</v>
      </c>
      <c r="E18" s="8">
        <v>12.4</v>
      </c>
      <c r="F18" s="8">
        <v>12.2</v>
      </c>
      <c r="G18" s="8">
        <v>12</v>
      </c>
      <c r="H18" s="8">
        <v>12.3</v>
      </c>
      <c r="I18" s="8">
        <v>12.1</v>
      </c>
      <c r="J18" s="8">
        <v>12.3</v>
      </c>
      <c r="K18" s="8">
        <v>12.9</v>
      </c>
      <c r="L18" s="8">
        <v>13</v>
      </c>
      <c r="M18" s="8">
        <v>13.4</v>
      </c>
      <c r="N18" s="8">
        <v>13.9</v>
      </c>
      <c r="O18" s="8">
        <v>13.4</v>
      </c>
      <c r="P18" s="8">
        <v>13.4</v>
      </c>
      <c r="Q18" s="8">
        <v>12.6</v>
      </c>
      <c r="R18" s="8">
        <v>11.9</v>
      </c>
      <c r="S18" s="8">
        <v>11</v>
      </c>
      <c r="T18" s="8">
        <v>10.4</v>
      </c>
      <c r="U18" s="8">
        <v>10.199999999999999</v>
      </c>
      <c r="V18" s="8">
        <v>10</v>
      </c>
      <c r="W18" s="8">
        <v>10.199999999999999</v>
      </c>
      <c r="X18" s="8">
        <v>10.1</v>
      </c>
      <c r="Y18" s="8">
        <v>10.199999999999999</v>
      </c>
      <c r="Z18" s="8">
        <v>9.9</v>
      </c>
      <c r="AA18" s="8">
        <v>9.5336787564766841</v>
      </c>
      <c r="AB18" s="8">
        <v>9.1999999999999993</v>
      </c>
      <c r="AC18" s="8">
        <v>8.9</v>
      </c>
      <c r="AD18" s="8">
        <v>8.6</v>
      </c>
      <c r="AE18" t="s">
        <v>84</v>
      </c>
    </row>
    <row r="19" spans="1:31" x14ac:dyDescent="0.25">
      <c r="A19" t="s">
        <v>35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t="s">
        <v>84</v>
      </c>
    </row>
    <row r="20" spans="1:31" x14ac:dyDescent="0.25">
      <c r="A20" t="s">
        <v>37</v>
      </c>
      <c r="B20" s="8">
        <v>9.3000000000000007</v>
      </c>
      <c r="C20" s="8">
        <v>9.3000000000000007</v>
      </c>
      <c r="D20" s="8">
        <v>9.3000000000000007</v>
      </c>
      <c r="E20" s="8">
        <v>9.1</v>
      </c>
      <c r="F20" s="8">
        <v>9.1422636996290816</v>
      </c>
      <c r="G20" s="8">
        <v>9.1847236872039151</v>
      </c>
      <c r="H20" s="8">
        <v>9.2273808743568928</v>
      </c>
      <c r="I20" s="8">
        <v>9.2702361769543611</v>
      </c>
      <c r="J20" s="8">
        <v>9.3132905151162788</v>
      </c>
      <c r="K20" s="8">
        <v>9.3565448132359759</v>
      </c>
      <c r="L20" s="8">
        <v>9.4</v>
      </c>
      <c r="M20" s="8">
        <v>9.4</v>
      </c>
      <c r="N20" s="8">
        <v>9.3000000000000007</v>
      </c>
      <c r="O20" s="8">
        <v>8.6999999999999993</v>
      </c>
      <c r="P20" s="8">
        <v>8.4</v>
      </c>
      <c r="Q20" s="8">
        <v>8.9</v>
      </c>
      <c r="R20" s="8">
        <v>9.4</v>
      </c>
      <c r="S20" s="8">
        <v>9.6</v>
      </c>
      <c r="T20" s="8">
        <v>9.1999999999999993</v>
      </c>
      <c r="U20" s="8">
        <v>9.1999999999999993</v>
      </c>
      <c r="V20" s="8">
        <v>9.4</v>
      </c>
      <c r="W20" s="8">
        <v>10.5</v>
      </c>
      <c r="X20" s="8">
        <v>8.8000000000000007</v>
      </c>
      <c r="Y20" s="8">
        <v>11.3</v>
      </c>
      <c r="Z20" s="8">
        <v>11.8</v>
      </c>
      <c r="AA20" s="8">
        <v>10.85427135678392</v>
      </c>
      <c r="AB20" s="8">
        <v>11</v>
      </c>
      <c r="AC20" s="8">
        <v>11.4</v>
      </c>
      <c r="AD20" s="8">
        <v>11.2</v>
      </c>
      <c r="AE20" t="s">
        <v>84</v>
      </c>
    </row>
    <row r="21" spans="1:31" x14ac:dyDescent="0.25">
      <c r="A21" t="s">
        <v>39</v>
      </c>
      <c r="B21" s="8">
        <v>12.3</v>
      </c>
      <c r="C21" s="8">
        <v>12.7</v>
      </c>
      <c r="D21" s="8">
        <v>12.8</v>
      </c>
      <c r="E21" s="8">
        <v>12.4</v>
      </c>
      <c r="F21" s="8">
        <v>11.8</v>
      </c>
      <c r="G21" s="8">
        <v>12.2</v>
      </c>
      <c r="H21" s="8">
        <v>12.1</v>
      </c>
      <c r="I21" s="8">
        <v>10.199999999999999</v>
      </c>
      <c r="J21" s="8">
        <v>9.8000000000000007</v>
      </c>
      <c r="K21" s="8">
        <v>9.6999999999999993</v>
      </c>
      <c r="L21" s="8">
        <v>9.8000000000000007</v>
      </c>
      <c r="M21" s="8">
        <v>9.8000000000000007</v>
      </c>
      <c r="N21" s="8">
        <v>9.6999999999999993</v>
      </c>
      <c r="O21" s="8">
        <v>9.6</v>
      </c>
      <c r="P21" s="8">
        <v>9.5</v>
      </c>
      <c r="Q21" s="8">
        <v>9.8000000000000007</v>
      </c>
      <c r="R21" s="8">
        <v>10</v>
      </c>
      <c r="S21" s="8">
        <v>10.1</v>
      </c>
      <c r="T21" s="8">
        <v>11.1</v>
      </c>
      <c r="U21" s="8">
        <v>11.2</v>
      </c>
      <c r="V21" s="8">
        <v>11.1</v>
      </c>
      <c r="W21" s="8">
        <v>11.5</v>
      </c>
      <c r="X21" s="8">
        <v>11.5</v>
      </c>
      <c r="Y21" s="8">
        <v>12.4</v>
      </c>
      <c r="Z21" s="8">
        <v>12.3</v>
      </c>
      <c r="AA21" s="8">
        <v>12.004287245444802</v>
      </c>
      <c r="AB21" s="8">
        <v>12.2</v>
      </c>
      <c r="AC21" s="8">
        <v>12.1</v>
      </c>
      <c r="AD21" s="8">
        <v>12.9</v>
      </c>
      <c r="AE21" t="s">
        <v>84</v>
      </c>
    </row>
    <row r="22" spans="1:31" x14ac:dyDescent="0.25">
      <c r="A22" t="s">
        <v>41</v>
      </c>
      <c r="B22" s="8">
        <v>30.6</v>
      </c>
      <c r="C22" s="8">
        <v>24.6</v>
      </c>
      <c r="D22" s="8">
        <v>20.3</v>
      </c>
      <c r="E22" s="8">
        <v>18.899999999999999</v>
      </c>
      <c r="F22" s="8">
        <v>16.8</v>
      </c>
      <c r="G22" s="8">
        <v>15.5</v>
      </c>
      <c r="H22" s="8">
        <v>11.3</v>
      </c>
      <c r="I22" s="8">
        <v>10.8</v>
      </c>
      <c r="J22" s="8">
        <v>10.5</v>
      </c>
      <c r="K22" s="8">
        <v>10.9</v>
      </c>
      <c r="L22" s="8">
        <v>10.3</v>
      </c>
      <c r="M22" s="8">
        <v>9.5</v>
      </c>
      <c r="N22" s="8">
        <v>8.6</v>
      </c>
      <c r="O22" s="8">
        <v>8.1</v>
      </c>
      <c r="P22" s="8">
        <v>7.3</v>
      </c>
      <c r="Q22" s="8">
        <v>6.8</v>
      </c>
      <c r="R22" s="8">
        <v>6.4</v>
      </c>
      <c r="S22" s="8">
        <v>8.5</v>
      </c>
      <c r="T22" s="8">
        <v>8.1999999999999993</v>
      </c>
      <c r="U22" s="8">
        <v>7.4</v>
      </c>
      <c r="V22" s="8">
        <v>7.1</v>
      </c>
      <c r="W22" s="8">
        <v>6.9</v>
      </c>
      <c r="X22" s="8">
        <v>4.8</v>
      </c>
      <c r="Y22" s="8">
        <v>6.7</v>
      </c>
      <c r="Z22" s="8">
        <v>6.3</v>
      </c>
      <c r="AA22" s="8">
        <v>6.7073170731707323</v>
      </c>
      <c r="AB22" s="8">
        <v>7.3</v>
      </c>
      <c r="AC22" s="8">
        <v>7.7</v>
      </c>
      <c r="AD22" s="8">
        <v>7.9</v>
      </c>
      <c r="AE22" t="s">
        <v>84</v>
      </c>
    </row>
    <row r="23" spans="1:31" x14ac:dyDescent="0.25">
      <c r="A23" t="s">
        <v>42</v>
      </c>
      <c r="B23" s="8">
        <v>9</v>
      </c>
      <c r="C23" s="8">
        <v>9</v>
      </c>
      <c r="D23" s="8">
        <v>9</v>
      </c>
      <c r="E23" s="8">
        <v>8.5</v>
      </c>
      <c r="F23" s="8">
        <v>7.8</v>
      </c>
      <c r="G23" s="8">
        <v>7.1</v>
      </c>
      <c r="H23" s="8">
        <v>6.3</v>
      </c>
      <c r="I23" s="8">
        <v>6.1</v>
      </c>
      <c r="J23" s="8">
        <v>5.8</v>
      </c>
      <c r="K23" s="8">
        <v>5.2</v>
      </c>
      <c r="L23" s="8">
        <v>4.5999999999999996</v>
      </c>
      <c r="M23" s="8">
        <v>4.5</v>
      </c>
      <c r="N23" s="8">
        <v>4.3</v>
      </c>
      <c r="O23" s="8">
        <v>3.9</v>
      </c>
      <c r="P23" s="8">
        <v>3.8</v>
      </c>
      <c r="Q23" s="8">
        <v>4</v>
      </c>
      <c r="R23" s="8">
        <v>4</v>
      </c>
      <c r="S23" s="8">
        <v>4.0999999999999996</v>
      </c>
      <c r="T23" s="8">
        <v>4.3</v>
      </c>
      <c r="U23" s="8">
        <v>4.4000000000000004</v>
      </c>
      <c r="V23" s="8">
        <v>4.4000000000000004</v>
      </c>
      <c r="W23" s="8">
        <v>4.5</v>
      </c>
      <c r="X23" s="8">
        <v>4.0999999999999996</v>
      </c>
      <c r="Y23" s="8">
        <v>4</v>
      </c>
      <c r="Z23" s="8">
        <v>4.0999999999999996</v>
      </c>
      <c r="AA23" s="8">
        <v>4.1456016177957533</v>
      </c>
      <c r="AB23" s="8">
        <v>4.2</v>
      </c>
      <c r="AC23" s="8">
        <v>4.3</v>
      </c>
      <c r="AD23" s="8">
        <v>4.2</v>
      </c>
      <c r="AE23" t="s">
        <v>84</v>
      </c>
    </row>
    <row r="24" spans="1:31" x14ac:dyDescent="0.25">
      <c r="A24" t="s">
        <v>44</v>
      </c>
      <c r="B24" s="8">
        <v>26.5</v>
      </c>
      <c r="C24" s="8">
        <v>26.5</v>
      </c>
      <c r="D24" s="8">
        <v>26.5</v>
      </c>
      <c r="E24" s="8">
        <v>26.5</v>
      </c>
      <c r="F24" s="8">
        <v>26.5</v>
      </c>
      <c r="G24" s="8">
        <v>26.5</v>
      </c>
      <c r="H24" s="8">
        <v>24.9</v>
      </c>
      <c r="I24" s="8">
        <v>21.5</v>
      </c>
      <c r="J24" s="8">
        <v>18.899999999999999</v>
      </c>
      <c r="K24" s="8">
        <v>17.5</v>
      </c>
      <c r="L24" s="8">
        <v>16.3</v>
      </c>
      <c r="M24" s="8">
        <v>15.1</v>
      </c>
      <c r="N24" s="8">
        <v>11.9</v>
      </c>
      <c r="O24" s="8">
        <v>11.5</v>
      </c>
      <c r="P24" s="8">
        <v>11.4</v>
      </c>
      <c r="Q24" s="8">
        <v>9.9</v>
      </c>
      <c r="R24" s="8">
        <v>9.6</v>
      </c>
      <c r="S24" s="8">
        <v>8.6</v>
      </c>
      <c r="T24" s="8">
        <v>7.6</v>
      </c>
      <c r="U24" s="8">
        <v>6.5</v>
      </c>
      <c r="V24" s="8">
        <v>5.6</v>
      </c>
      <c r="W24" s="8">
        <v>5.3</v>
      </c>
      <c r="X24" s="8">
        <v>4.9000000000000004</v>
      </c>
      <c r="Y24" s="8">
        <v>4.3</v>
      </c>
      <c r="Z24" s="8">
        <v>4.5999999999999996</v>
      </c>
      <c r="AA24" s="8">
        <v>4.5940170940170946</v>
      </c>
      <c r="AB24" s="8">
        <v>4.2</v>
      </c>
      <c r="AC24" s="8">
        <v>4.7</v>
      </c>
      <c r="AD24" s="8">
        <v>4.3</v>
      </c>
      <c r="AE24" t="s">
        <v>84</v>
      </c>
    </row>
    <row r="25" spans="1:31" x14ac:dyDescent="0.25">
      <c r="A25" t="s">
        <v>46</v>
      </c>
      <c r="B25" s="8">
        <v>6.7</v>
      </c>
      <c r="C25" s="8">
        <v>4.3</v>
      </c>
      <c r="D25" s="8">
        <v>3</v>
      </c>
      <c r="E25" s="8">
        <v>3.1</v>
      </c>
      <c r="F25" s="8">
        <v>3</v>
      </c>
      <c r="G25" s="8">
        <v>2.8</v>
      </c>
      <c r="H25" s="8">
        <v>2.7</v>
      </c>
      <c r="I25" s="8">
        <v>2.6</v>
      </c>
      <c r="J25" s="8">
        <v>2.7</v>
      </c>
      <c r="K25" s="8">
        <v>2.5</v>
      </c>
      <c r="L25" s="8">
        <v>2.9</v>
      </c>
      <c r="M25" s="8">
        <v>2.9</v>
      </c>
      <c r="N25" s="8">
        <v>3</v>
      </c>
      <c r="O25" s="8">
        <v>3</v>
      </c>
      <c r="P25" s="8">
        <v>2.7</v>
      </c>
      <c r="Q25" s="8">
        <v>2.7</v>
      </c>
      <c r="R25" s="8">
        <v>2.7</v>
      </c>
      <c r="S25" s="8">
        <v>2.6</v>
      </c>
      <c r="T25" s="8">
        <v>2.7</v>
      </c>
      <c r="U25" s="8">
        <v>2.6</v>
      </c>
      <c r="V25" s="8">
        <v>2.5</v>
      </c>
      <c r="W25" s="8">
        <v>2.2999999999999998</v>
      </c>
      <c r="X25" s="8">
        <v>2.2999999999999998</v>
      </c>
      <c r="Y25" s="8">
        <v>2.2999999999999998</v>
      </c>
      <c r="Z25" s="8">
        <v>2.1</v>
      </c>
      <c r="AA25" s="8">
        <v>2.1000000000000005</v>
      </c>
      <c r="AB25" s="8">
        <v>2</v>
      </c>
      <c r="AC25" s="8">
        <v>1.8</v>
      </c>
      <c r="AD25" s="8">
        <v>1.8</v>
      </c>
      <c r="AE25" t="s">
        <v>84</v>
      </c>
    </row>
    <row r="26" spans="1:31" x14ac:dyDescent="0.25">
      <c r="A26" t="s">
        <v>48</v>
      </c>
      <c r="B26" s="8">
        <v>12.1</v>
      </c>
      <c r="C26" s="8">
        <v>12.1</v>
      </c>
      <c r="D26" s="8">
        <v>12.1</v>
      </c>
      <c r="E26" s="8">
        <v>12.1</v>
      </c>
      <c r="F26" s="8">
        <v>12.5</v>
      </c>
      <c r="G26" s="8">
        <v>10.4</v>
      </c>
      <c r="H26" s="8">
        <v>9.5</v>
      </c>
      <c r="I26" s="8">
        <v>8.1</v>
      </c>
      <c r="J26" s="8">
        <v>8.5</v>
      </c>
      <c r="K26" s="8">
        <v>7.9</v>
      </c>
      <c r="L26" s="8">
        <v>7.7</v>
      </c>
      <c r="M26" s="8">
        <v>7.5</v>
      </c>
      <c r="N26" s="8">
        <v>7.2</v>
      </c>
      <c r="O26" s="8">
        <v>6.3</v>
      </c>
      <c r="P26" s="8">
        <v>6</v>
      </c>
      <c r="Q26" s="8">
        <v>5.9</v>
      </c>
      <c r="R26" s="8">
        <v>5.9</v>
      </c>
      <c r="S26" s="8">
        <v>6</v>
      </c>
      <c r="T26" s="8">
        <v>6.4</v>
      </c>
      <c r="U26" s="8">
        <v>6.6</v>
      </c>
      <c r="V26" s="8">
        <v>6.7</v>
      </c>
      <c r="W26" s="8">
        <v>7</v>
      </c>
      <c r="X26" s="8">
        <v>7.1</v>
      </c>
      <c r="Y26" s="8">
        <v>7.1</v>
      </c>
      <c r="Z26" s="8">
        <v>7.3</v>
      </c>
      <c r="AA26" s="8">
        <v>9.3655589123867085</v>
      </c>
      <c r="AB26" s="8">
        <v>9.4</v>
      </c>
      <c r="AC26" s="8">
        <v>9.9</v>
      </c>
      <c r="AD26" s="8">
        <v>9.9</v>
      </c>
      <c r="AE26" t="s">
        <v>84</v>
      </c>
    </row>
    <row r="27" spans="1:31" x14ac:dyDescent="0.25">
      <c r="A27" t="s">
        <v>50</v>
      </c>
      <c r="B27" s="8">
        <v>5.3</v>
      </c>
      <c r="C27" s="8">
        <v>5.2</v>
      </c>
      <c r="D27" s="8">
        <v>5</v>
      </c>
      <c r="E27" s="8">
        <v>5</v>
      </c>
      <c r="F27" s="8">
        <v>5</v>
      </c>
      <c r="G27" s="8">
        <v>5.2</v>
      </c>
      <c r="H27" s="8">
        <v>5.3</v>
      </c>
      <c r="I27" s="8">
        <v>5.3</v>
      </c>
      <c r="J27" s="8">
        <v>5.2</v>
      </c>
      <c r="K27" s="8">
        <v>5.2</v>
      </c>
      <c r="L27" s="8">
        <v>5.0999999999999996</v>
      </c>
      <c r="M27" s="8">
        <v>4.8</v>
      </c>
      <c r="N27" s="8">
        <v>4.8</v>
      </c>
      <c r="O27" s="8">
        <v>4.7</v>
      </c>
      <c r="P27" s="8">
        <v>4.7</v>
      </c>
      <c r="Q27" s="8">
        <v>4.8</v>
      </c>
      <c r="R27" s="8">
        <v>4.8</v>
      </c>
      <c r="S27" s="8">
        <v>5</v>
      </c>
      <c r="T27" s="8">
        <v>5.4</v>
      </c>
      <c r="U27" s="8">
        <v>5.0999999999999996</v>
      </c>
      <c r="V27" s="8">
        <v>5.2</v>
      </c>
      <c r="W27" s="8">
        <v>5</v>
      </c>
      <c r="X27" s="8">
        <v>5.3</v>
      </c>
      <c r="Y27" s="8">
        <v>5.3</v>
      </c>
      <c r="Z27" s="8">
        <v>5</v>
      </c>
      <c r="AA27" s="8">
        <v>5.236656596173213</v>
      </c>
      <c r="AB27" s="8">
        <v>5.6</v>
      </c>
      <c r="AC27" s="8">
        <v>5.4</v>
      </c>
      <c r="AD27" s="8">
        <v>5.7</v>
      </c>
      <c r="AE27" t="s">
        <v>84</v>
      </c>
    </row>
    <row r="28" spans="1:31" x14ac:dyDescent="0.25">
      <c r="A28" t="s">
        <v>52</v>
      </c>
      <c r="B28" s="8">
        <v>6.5</v>
      </c>
      <c r="C28" s="8">
        <v>5.9</v>
      </c>
      <c r="D28" s="8">
        <v>5.8</v>
      </c>
      <c r="E28" s="8">
        <v>6.3</v>
      </c>
      <c r="F28" s="8">
        <v>6.3</v>
      </c>
      <c r="G28" s="8">
        <v>6.6</v>
      </c>
      <c r="H28" s="8">
        <v>6.7</v>
      </c>
      <c r="I28" s="8">
        <v>6.7</v>
      </c>
      <c r="J28" s="8">
        <v>6.8</v>
      </c>
      <c r="K28" s="8">
        <v>6.6</v>
      </c>
      <c r="L28" s="8">
        <v>6.9</v>
      </c>
      <c r="M28" s="8">
        <v>7.3</v>
      </c>
      <c r="N28" s="8">
        <v>7.2</v>
      </c>
      <c r="O28" s="8">
        <v>7.1</v>
      </c>
      <c r="P28" s="8">
        <v>6.9</v>
      </c>
      <c r="Q28" s="8">
        <v>7.1</v>
      </c>
      <c r="R28" s="8">
        <v>7.7</v>
      </c>
      <c r="S28" s="8">
        <v>8</v>
      </c>
      <c r="T28" s="8">
        <v>8.6999999999999993</v>
      </c>
      <c r="U28" s="8">
        <v>8.8000000000000007</v>
      </c>
      <c r="V28" s="8">
        <v>8.6999999999999993</v>
      </c>
      <c r="W28" s="8">
        <v>8.6999999999999993</v>
      </c>
      <c r="X28" s="8">
        <v>9.1</v>
      </c>
      <c r="Y28" s="8">
        <v>9.1</v>
      </c>
      <c r="Z28" s="8">
        <v>9.1999999999999993</v>
      </c>
      <c r="AA28" s="8">
        <v>9.470468431771895</v>
      </c>
      <c r="AB28" s="8">
        <v>9.3000000000000007</v>
      </c>
      <c r="AC28" s="8">
        <v>9.6</v>
      </c>
      <c r="AD28" s="8">
        <v>9.6999999999999993</v>
      </c>
      <c r="AE28" t="s">
        <v>84</v>
      </c>
    </row>
    <row r="29" spans="1:31" x14ac:dyDescent="0.25">
      <c r="A29" t="s">
        <v>54</v>
      </c>
      <c r="B29" s="8">
        <v>5.9595959595959602</v>
      </c>
      <c r="C29" s="8">
        <v>5.9595959595959602</v>
      </c>
      <c r="D29" s="8">
        <v>5.9595959595959602</v>
      </c>
      <c r="E29" s="8">
        <v>5.9595959595959602</v>
      </c>
      <c r="F29" s="8">
        <v>5.9595959595959602</v>
      </c>
      <c r="G29" s="8">
        <v>5.9595959595959602</v>
      </c>
      <c r="H29" s="8">
        <v>5.9595959595959602</v>
      </c>
      <c r="I29" s="8">
        <v>5.9595959595959602</v>
      </c>
      <c r="J29" s="8">
        <v>5.9595959595959602</v>
      </c>
      <c r="K29" s="8">
        <v>6.0970057596025704</v>
      </c>
      <c r="L29" s="8">
        <v>6.2375838034407867</v>
      </c>
      <c r="M29" s="8">
        <v>6.3814031409875183</v>
      </c>
      <c r="N29" s="8">
        <v>6.5285385064232813</v>
      </c>
      <c r="O29" s="8">
        <v>6.6790663570670175</v>
      </c>
      <c r="P29" s="8">
        <v>6.8330649131063232</v>
      </c>
      <c r="Q29" s="8">
        <v>6.9906141982437298</v>
      </c>
      <c r="R29" s="8">
        <v>7.1517960812801702</v>
      </c>
      <c r="S29" s="8">
        <v>7.3166943186572215</v>
      </c>
      <c r="T29" s="8">
        <v>7.4853945979802425</v>
      </c>
      <c r="U29" s="8">
        <v>7.6579845825450281</v>
      </c>
      <c r="V29" s="8">
        <v>7.8345539568910967</v>
      </c>
      <c r="W29" s="8">
        <v>8.0151944734053036</v>
      </c>
      <c r="X29" s="8">
        <v>8.1999999999999993</v>
      </c>
      <c r="Y29" s="8">
        <v>8.3000000000000007</v>
      </c>
      <c r="Z29" s="8">
        <v>8.5</v>
      </c>
      <c r="AA29" s="8">
        <v>8.6558044806517316</v>
      </c>
      <c r="AB29" s="8">
        <v>8.8000000000000007</v>
      </c>
      <c r="AC29" s="8">
        <v>8.9</v>
      </c>
      <c r="AD29" s="8">
        <v>8.9</v>
      </c>
      <c r="AE29" t="s">
        <v>84</v>
      </c>
    </row>
    <row r="30" spans="1:31" x14ac:dyDescent="0.25">
      <c r="A30" t="s">
        <v>56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t="s">
        <v>84</v>
      </c>
    </row>
    <row r="31" spans="1:31" x14ac:dyDescent="0.25">
      <c r="A31" t="s">
        <v>58</v>
      </c>
      <c r="B31" s="8">
        <v>4.0999999999999996</v>
      </c>
      <c r="C31" s="8">
        <v>4.1770491753102608</v>
      </c>
      <c r="D31" s="8">
        <v>4.255546295843935</v>
      </c>
      <c r="E31" s="8">
        <v>4.3355185720852552</v>
      </c>
      <c r="F31" s="8">
        <v>4.4169937258709835</v>
      </c>
      <c r="G31" s="8">
        <v>4.5</v>
      </c>
      <c r="H31" s="8">
        <v>4.5</v>
      </c>
      <c r="I31" s="8">
        <v>4.5999999999999996</v>
      </c>
      <c r="J31" s="8">
        <v>4.5999999999999996</v>
      </c>
      <c r="K31" s="8">
        <v>5.0999999999999996</v>
      </c>
      <c r="L31" s="8">
        <v>4.5</v>
      </c>
      <c r="M31" s="8">
        <v>4.5</v>
      </c>
      <c r="N31" s="8">
        <v>4.0999999999999996</v>
      </c>
      <c r="O31" s="8">
        <v>4.0999999999999996</v>
      </c>
      <c r="P31" s="8">
        <v>4.3</v>
      </c>
      <c r="Q31" s="8">
        <v>4.5</v>
      </c>
      <c r="R31" s="8">
        <v>4.5999999999999996</v>
      </c>
      <c r="S31" s="8">
        <v>4.5999999999999996</v>
      </c>
      <c r="T31" s="8">
        <v>4.8</v>
      </c>
      <c r="U31" s="8">
        <v>4.7</v>
      </c>
      <c r="V31" s="8">
        <v>4.8</v>
      </c>
      <c r="W31" s="8">
        <v>4.5</v>
      </c>
      <c r="X31" s="8">
        <v>4.7</v>
      </c>
      <c r="Y31" s="8">
        <v>4.8</v>
      </c>
      <c r="Z31" s="8">
        <v>4.9000000000000004</v>
      </c>
      <c r="AA31" s="8">
        <v>4.954499494438827</v>
      </c>
      <c r="AB31" s="8">
        <v>5.0999999999999996</v>
      </c>
      <c r="AC31" s="8">
        <v>4.8</v>
      </c>
      <c r="AD31" s="8">
        <v>5</v>
      </c>
      <c r="AE31" t="s">
        <v>84</v>
      </c>
    </row>
    <row r="32" spans="1:31" x14ac:dyDescent="0.25">
      <c r="A32" t="s">
        <v>60</v>
      </c>
      <c r="B32" s="8">
        <v>14.2</v>
      </c>
      <c r="C32" s="8">
        <v>15</v>
      </c>
      <c r="D32" s="8">
        <v>14.6</v>
      </c>
      <c r="E32" s="8">
        <v>15.2</v>
      </c>
      <c r="F32" s="8">
        <v>15.5</v>
      </c>
      <c r="G32" s="8">
        <v>13.2</v>
      </c>
      <c r="H32" s="8">
        <v>13.3</v>
      </c>
      <c r="I32" s="8">
        <v>13.4</v>
      </c>
      <c r="J32" s="8">
        <v>13.1</v>
      </c>
      <c r="K32" s="8">
        <v>13.3</v>
      </c>
      <c r="L32" s="8">
        <v>13.7</v>
      </c>
      <c r="M32" s="8">
        <v>14.2</v>
      </c>
      <c r="N32" s="8">
        <v>14.8</v>
      </c>
      <c r="O32" s="8">
        <v>15</v>
      </c>
      <c r="P32" s="8">
        <v>15.3</v>
      </c>
      <c r="Q32" s="8">
        <v>16.3</v>
      </c>
      <c r="R32" s="8">
        <v>16.5</v>
      </c>
      <c r="S32" s="8">
        <v>17</v>
      </c>
      <c r="T32" s="8">
        <v>17.100000000000001</v>
      </c>
      <c r="U32" s="8">
        <v>17.399999999999999</v>
      </c>
      <c r="V32" s="8">
        <v>17.600000000000001</v>
      </c>
      <c r="W32" s="8">
        <v>19.600000000000001</v>
      </c>
      <c r="X32" s="8">
        <v>17.2</v>
      </c>
      <c r="Y32" s="8">
        <v>19.3</v>
      </c>
      <c r="Z32" s="8">
        <v>19.600000000000001</v>
      </c>
      <c r="AA32" s="8">
        <v>17.272727272727273</v>
      </c>
      <c r="AB32" s="8">
        <v>19.8</v>
      </c>
      <c r="AC32" s="8">
        <v>19.600000000000001</v>
      </c>
      <c r="AD32" s="8">
        <v>19.3</v>
      </c>
      <c r="AE32" t="s">
        <v>84</v>
      </c>
    </row>
    <row r="33" spans="1:31" x14ac:dyDescent="0.25">
      <c r="A33" t="s">
        <v>61</v>
      </c>
      <c r="B33" s="8">
        <v>2.1</v>
      </c>
      <c r="C33" s="8">
        <v>2.1</v>
      </c>
      <c r="D33" s="8">
        <v>2.1</v>
      </c>
      <c r="E33" s="8">
        <v>2.1</v>
      </c>
      <c r="F33" s="8">
        <v>2.1</v>
      </c>
      <c r="G33" s="8">
        <v>2.1</v>
      </c>
      <c r="H33" s="8">
        <v>2.1</v>
      </c>
      <c r="I33" s="8">
        <v>2.1</v>
      </c>
      <c r="J33" s="8">
        <v>2.1</v>
      </c>
      <c r="K33" s="8">
        <v>2.1</v>
      </c>
      <c r="L33" s="8">
        <v>2.1</v>
      </c>
      <c r="M33" s="8">
        <v>2.1</v>
      </c>
      <c r="N33" s="8">
        <v>2.1</v>
      </c>
      <c r="O33" s="8">
        <v>2.1</v>
      </c>
      <c r="P33" s="8">
        <v>2.1</v>
      </c>
      <c r="Q33" s="8">
        <v>2.1</v>
      </c>
      <c r="R33" s="8">
        <v>2.1</v>
      </c>
      <c r="S33" s="8">
        <v>2.1</v>
      </c>
      <c r="T33" s="8">
        <v>2.1</v>
      </c>
      <c r="U33" s="8">
        <v>2.1</v>
      </c>
      <c r="V33" s="8">
        <v>2.1</v>
      </c>
      <c r="W33" s="8">
        <v>1.6</v>
      </c>
      <c r="X33" s="8">
        <v>1.5</v>
      </c>
      <c r="Y33" s="8">
        <v>1.7</v>
      </c>
      <c r="Z33" s="8">
        <v>1.8</v>
      </c>
      <c r="AA33" s="8">
        <v>1.9</v>
      </c>
      <c r="AB33" s="8">
        <v>1.8</v>
      </c>
      <c r="AC33" s="8">
        <v>1.3</v>
      </c>
      <c r="AD33" s="8">
        <v>1.3</v>
      </c>
      <c r="AE33" t="s">
        <v>84</v>
      </c>
    </row>
    <row r="34" spans="1:31" x14ac:dyDescent="0.25">
      <c r="A34" t="s">
        <v>63</v>
      </c>
      <c r="B34" s="8">
        <v>3</v>
      </c>
      <c r="C34" s="8">
        <v>3</v>
      </c>
      <c r="D34" s="8">
        <v>3</v>
      </c>
      <c r="E34" s="8">
        <v>3</v>
      </c>
      <c r="F34" s="8">
        <v>3</v>
      </c>
      <c r="G34" s="8">
        <v>3</v>
      </c>
      <c r="H34" s="8">
        <v>3</v>
      </c>
      <c r="I34" s="8">
        <v>3</v>
      </c>
      <c r="J34" s="8">
        <v>3</v>
      </c>
      <c r="K34" s="8">
        <v>3</v>
      </c>
      <c r="L34" s="8">
        <v>2</v>
      </c>
      <c r="M34" s="8">
        <v>2.8</v>
      </c>
      <c r="N34" s="8">
        <v>1.9</v>
      </c>
      <c r="O34" s="8">
        <v>1.7</v>
      </c>
      <c r="P34" s="8">
        <v>1.7</v>
      </c>
      <c r="Q34" s="8">
        <v>1.7</v>
      </c>
      <c r="R34" s="8">
        <v>1.8</v>
      </c>
      <c r="S34" s="8">
        <v>2.1</v>
      </c>
      <c r="T34" s="8">
        <v>2.6</v>
      </c>
      <c r="U34" s="8">
        <v>2.8</v>
      </c>
      <c r="V34" s="8">
        <v>2.5</v>
      </c>
      <c r="W34" s="8">
        <v>2</v>
      </c>
      <c r="X34" s="8">
        <v>1.5</v>
      </c>
      <c r="Y34" s="8">
        <v>1</v>
      </c>
      <c r="Z34" s="8">
        <v>0.9</v>
      </c>
      <c r="AA34" s="8">
        <v>2.1000000000000005</v>
      </c>
      <c r="AB34" s="8">
        <v>0.9</v>
      </c>
      <c r="AC34" s="8">
        <v>0.6</v>
      </c>
      <c r="AD34" s="8">
        <v>0.6</v>
      </c>
      <c r="AE34" t="s">
        <v>84</v>
      </c>
    </row>
    <row r="35" spans="1:31" x14ac:dyDescent="0.25">
      <c r="A35" t="s">
        <v>65</v>
      </c>
      <c r="B35" s="8">
        <v>1.5</v>
      </c>
      <c r="C35" s="8">
        <v>1.5</v>
      </c>
      <c r="D35" s="8">
        <v>1.5</v>
      </c>
      <c r="E35" s="8">
        <v>1.5</v>
      </c>
      <c r="F35" s="8">
        <v>1.5</v>
      </c>
      <c r="G35" s="8">
        <v>1.5</v>
      </c>
      <c r="H35" s="8">
        <v>1.5</v>
      </c>
      <c r="I35" s="8">
        <v>1.5</v>
      </c>
      <c r="J35" s="8">
        <v>1.5</v>
      </c>
      <c r="K35" s="8">
        <v>1.5</v>
      </c>
      <c r="L35" s="8">
        <v>1.5</v>
      </c>
      <c r="M35" s="8">
        <v>1.5</v>
      </c>
      <c r="N35" s="8">
        <v>1.5</v>
      </c>
      <c r="O35" s="8">
        <v>1.5</v>
      </c>
      <c r="P35" s="8">
        <v>1.5</v>
      </c>
      <c r="Q35" s="8">
        <v>1.5</v>
      </c>
      <c r="R35" s="8">
        <v>1.5</v>
      </c>
      <c r="S35" s="8">
        <v>1.5</v>
      </c>
      <c r="T35" s="8">
        <v>1.5</v>
      </c>
      <c r="U35" s="8">
        <v>1.5</v>
      </c>
      <c r="V35" s="8">
        <v>1.5</v>
      </c>
      <c r="W35" s="8">
        <v>1.7</v>
      </c>
      <c r="X35" s="8">
        <v>1.4</v>
      </c>
      <c r="Y35" s="8">
        <v>1.9</v>
      </c>
      <c r="Z35" s="8">
        <v>1.2</v>
      </c>
      <c r="AA35" s="8">
        <v>1.314459049544995</v>
      </c>
      <c r="AB35" s="8">
        <v>1.1000000000000001</v>
      </c>
      <c r="AC35" s="8">
        <v>0.9</v>
      </c>
      <c r="AD35" s="8">
        <v>0.8</v>
      </c>
      <c r="AE35" t="s">
        <v>84</v>
      </c>
    </row>
    <row r="36" spans="1:31" x14ac:dyDescent="0.25">
      <c r="A36" t="s">
        <v>67</v>
      </c>
      <c r="B36" s="8">
        <v>0.1</v>
      </c>
      <c r="C36" s="8">
        <v>0.1</v>
      </c>
      <c r="D36" s="8">
        <v>0.1</v>
      </c>
      <c r="E36" s="8">
        <v>0.1</v>
      </c>
      <c r="F36" s="8">
        <v>0.1</v>
      </c>
      <c r="G36" s="8">
        <v>0.1</v>
      </c>
      <c r="H36" s="8">
        <v>0.1</v>
      </c>
      <c r="I36" s="8">
        <v>0.1</v>
      </c>
      <c r="J36" s="8">
        <v>0.1</v>
      </c>
      <c r="K36" s="8">
        <v>0.1</v>
      </c>
      <c r="L36" s="8">
        <v>0.1</v>
      </c>
      <c r="M36" s="8">
        <v>0.1</v>
      </c>
      <c r="N36" s="8">
        <v>0.1</v>
      </c>
      <c r="O36" s="8">
        <v>0.1</v>
      </c>
      <c r="P36" s="8">
        <v>0.1</v>
      </c>
      <c r="Q36" s="8">
        <v>0.1</v>
      </c>
      <c r="R36" s="8">
        <v>0.1</v>
      </c>
      <c r="S36" s="8">
        <v>0.1</v>
      </c>
      <c r="T36" s="8">
        <v>0.1</v>
      </c>
      <c r="U36" s="8">
        <v>0.1</v>
      </c>
      <c r="V36" s="8">
        <v>0.1</v>
      </c>
      <c r="W36" s="8">
        <v>0.1</v>
      </c>
      <c r="X36" s="8">
        <v>0.1</v>
      </c>
      <c r="Y36" s="8">
        <v>0.1</v>
      </c>
      <c r="Z36" s="8">
        <v>0.1</v>
      </c>
      <c r="AA36" s="8">
        <v>0.1</v>
      </c>
      <c r="AB36" s="8">
        <v>0.1</v>
      </c>
      <c r="AC36" s="8">
        <v>0.1</v>
      </c>
      <c r="AD36" s="8">
        <v>0.1</v>
      </c>
      <c r="AE36" t="s">
        <v>111</v>
      </c>
    </row>
    <row r="37" spans="1:31" x14ac:dyDescent="0.25">
      <c r="A37" t="s">
        <v>69</v>
      </c>
      <c r="B37" s="8">
        <v>2</v>
      </c>
      <c r="C37" s="8">
        <v>2</v>
      </c>
      <c r="D37" s="8">
        <v>2</v>
      </c>
      <c r="E37" s="8">
        <v>2</v>
      </c>
      <c r="F37" s="8">
        <v>2</v>
      </c>
      <c r="G37" s="8">
        <v>2</v>
      </c>
      <c r="H37" s="8">
        <v>2</v>
      </c>
      <c r="I37" s="8">
        <v>2</v>
      </c>
      <c r="J37" s="8">
        <v>2</v>
      </c>
      <c r="K37" s="8">
        <v>2</v>
      </c>
      <c r="L37" s="8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8">
        <v>2</v>
      </c>
      <c r="S37" s="8">
        <v>2</v>
      </c>
      <c r="T37" s="8">
        <v>2</v>
      </c>
      <c r="U37" s="8">
        <v>2</v>
      </c>
      <c r="V37" s="8">
        <v>2</v>
      </c>
      <c r="W37" s="8">
        <v>2</v>
      </c>
      <c r="X37" s="8">
        <v>2</v>
      </c>
      <c r="Y37" s="8">
        <v>2</v>
      </c>
      <c r="Z37" s="8">
        <v>2</v>
      </c>
      <c r="AA37" s="8">
        <v>2</v>
      </c>
      <c r="AB37" s="8">
        <v>2</v>
      </c>
      <c r="AC37" s="8">
        <v>2</v>
      </c>
      <c r="AD37" s="8">
        <v>2</v>
      </c>
      <c r="AE37" t="s">
        <v>112</v>
      </c>
    </row>
    <row r="39" spans="1:31" x14ac:dyDescent="0.25">
      <c r="A39" s="15" t="s">
        <v>81</v>
      </c>
      <c r="B39" s="9" t="s">
        <v>103</v>
      </c>
    </row>
    <row r="40" spans="1:31" s="17" customFormat="1" x14ac:dyDescent="0.25">
      <c r="A40" s="26"/>
    </row>
    <row r="41" spans="1:31" s="17" customFormat="1" x14ac:dyDescent="0.25">
      <c r="A41" s="26"/>
      <c r="C41" s="17" t="s">
        <v>127</v>
      </c>
      <c r="D41" s="17" t="s">
        <v>128</v>
      </c>
      <c r="E41" s="17" t="s">
        <v>129</v>
      </c>
      <c r="F41" s="17" t="s">
        <v>130</v>
      </c>
      <c r="G41" s="17" t="s">
        <v>131</v>
      </c>
      <c r="H41" s="17" t="s">
        <v>132</v>
      </c>
      <c r="I41" s="17" t="s">
        <v>133</v>
      </c>
      <c r="J41" s="17" t="s">
        <v>134</v>
      </c>
      <c r="K41" s="17" t="s">
        <v>135</v>
      </c>
      <c r="L41" s="17" t="s">
        <v>139</v>
      </c>
      <c r="M41" s="17" t="s">
        <v>136</v>
      </c>
      <c r="N41" t="s">
        <v>170</v>
      </c>
      <c r="O41" t="s">
        <v>171</v>
      </c>
    </row>
    <row r="42" spans="1:31" s="17" customFormat="1" x14ac:dyDescent="0.25">
      <c r="A42" s="26" t="s">
        <v>83</v>
      </c>
      <c r="B42" s="17" t="s">
        <v>84</v>
      </c>
      <c r="D42" s="17" t="s">
        <v>94</v>
      </c>
      <c r="E42" s="17" t="s">
        <v>105</v>
      </c>
      <c r="F42" s="19" t="s">
        <v>159</v>
      </c>
      <c r="G42" s="17" t="s">
        <v>161</v>
      </c>
      <c r="H42" s="17" t="s">
        <v>160</v>
      </c>
      <c r="J42" s="17" t="s">
        <v>104</v>
      </c>
      <c r="N42" t="s">
        <v>172</v>
      </c>
      <c r="O42" t="s">
        <v>173</v>
      </c>
    </row>
    <row r="43" spans="1:31" s="17" customFormat="1" x14ac:dyDescent="0.25">
      <c r="A43" s="26"/>
      <c r="B43" s="17" t="s">
        <v>87</v>
      </c>
      <c r="D43" s="17" t="s">
        <v>165</v>
      </c>
      <c r="E43" s="17" t="s">
        <v>164</v>
      </c>
      <c r="F43" s="19" t="s">
        <v>72</v>
      </c>
      <c r="G43" s="17" t="s">
        <v>141</v>
      </c>
      <c r="I43" s="17">
        <v>2017</v>
      </c>
      <c r="J43" s="17" t="s">
        <v>162</v>
      </c>
      <c r="K43" s="17" t="s">
        <v>163</v>
      </c>
      <c r="M43" s="17" t="s">
        <v>166</v>
      </c>
      <c r="N43" t="s">
        <v>174</v>
      </c>
      <c r="O43" t="s">
        <v>173</v>
      </c>
    </row>
    <row r="44" spans="1:31" s="17" customFormat="1" x14ac:dyDescent="0.25">
      <c r="A44" s="26"/>
      <c r="B44" s="17" t="s">
        <v>89</v>
      </c>
      <c r="D44" s="18" t="s">
        <v>138</v>
      </c>
      <c r="E44" s="17" t="s">
        <v>137</v>
      </c>
      <c r="F44" s="19" t="s">
        <v>75</v>
      </c>
      <c r="G44" s="17" t="s">
        <v>141</v>
      </c>
      <c r="I44" s="17">
        <v>2020</v>
      </c>
      <c r="L44" s="17" t="s">
        <v>140</v>
      </c>
    </row>
    <row r="45" spans="1:31" x14ac:dyDescent="0.25">
      <c r="A45" s="16"/>
      <c r="F45" s="7"/>
      <c r="O45" s="15"/>
      <c r="P45" s="9"/>
    </row>
    <row r="46" spans="1:31" x14ac:dyDescent="0.25">
      <c r="A46" s="16" t="s">
        <v>91</v>
      </c>
      <c r="B46" t="s">
        <v>90</v>
      </c>
      <c r="C46" t="s">
        <v>108</v>
      </c>
      <c r="O46" s="16"/>
    </row>
    <row r="47" spans="1:31" x14ac:dyDescent="0.25">
      <c r="A47" s="16"/>
      <c r="O47" s="16"/>
    </row>
    <row r="48" spans="1:31" x14ac:dyDescent="0.25">
      <c r="A48" s="16" t="s">
        <v>85</v>
      </c>
      <c r="B48" t="s">
        <v>86</v>
      </c>
      <c r="C48" t="s">
        <v>106</v>
      </c>
      <c r="F48" s="7" t="s">
        <v>73</v>
      </c>
      <c r="O48" s="16"/>
    </row>
    <row r="49" spans="15:15" x14ac:dyDescent="0.25">
      <c r="O49" s="16"/>
    </row>
    <row r="50" spans="15:15" x14ac:dyDescent="0.25">
      <c r="O50" s="16"/>
    </row>
  </sheetData>
  <hyperlinks>
    <hyperlink ref="F48" r:id="rId1" xr:uid="{5D8EB38F-9776-4864-9C94-A81582DABBC9}"/>
    <hyperlink ref="F44" r:id="rId2" xr:uid="{2B629377-AC19-49CC-B54E-08AEF5F8F7AF}"/>
    <hyperlink ref="F42" r:id="rId3" xr:uid="{254BEA96-2453-4BBC-9AE9-A5892CCC146E}"/>
    <hyperlink ref="F43" r:id="rId4" xr:uid="{62501296-5101-4A1C-94D3-F389EBF5FE99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8"/>
  <sheetViews>
    <sheetView zoomScale="70" zoomScaleNormal="70" workbookViewId="0">
      <selection activeCell="O42" sqref="O42"/>
    </sheetView>
  </sheetViews>
  <sheetFormatPr baseColWidth="10" defaultRowHeight="15" x14ac:dyDescent="0.25"/>
  <sheetData>
    <row r="1" spans="1:3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 t="s">
        <v>83</v>
      </c>
    </row>
    <row r="2" spans="1:31" x14ac:dyDescent="0.25">
      <c r="A2" t="s">
        <v>2</v>
      </c>
      <c r="B2" s="8">
        <v>10.6</v>
      </c>
      <c r="C2" s="8">
        <v>10.7</v>
      </c>
      <c r="D2" s="8">
        <v>10.7</v>
      </c>
      <c r="E2" s="8">
        <v>10.9</v>
      </c>
      <c r="F2" s="8">
        <v>11.8</v>
      </c>
      <c r="G2" s="8">
        <v>11.3</v>
      </c>
      <c r="H2" s="8">
        <v>11.3</v>
      </c>
      <c r="I2" s="8">
        <v>11.1</v>
      </c>
      <c r="J2" s="8">
        <v>11</v>
      </c>
      <c r="K2" s="8">
        <v>10.9</v>
      </c>
      <c r="L2" s="8">
        <v>10.8</v>
      </c>
      <c r="M2" s="8">
        <v>11</v>
      </c>
      <c r="N2" s="8">
        <v>11.7</v>
      </c>
      <c r="O2" s="8">
        <v>13</v>
      </c>
      <c r="P2" s="8">
        <v>13.2</v>
      </c>
      <c r="Q2" s="8">
        <v>13.6</v>
      </c>
      <c r="R2" s="8">
        <v>13.9</v>
      </c>
      <c r="S2" s="8">
        <v>14.1</v>
      </c>
      <c r="T2" s="8">
        <v>13</v>
      </c>
      <c r="U2" s="8">
        <v>13</v>
      </c>
      <c r="V2" s="8">
        <v>12.7</v>
      </c>
      <c r="W2" s="8">
        <v>12.8</v>
      </c>
      <c r="X2" s="8">
        <v>12.4</v>
      </c>
      <c r="Y2" s="8">
        <v>11.9</v>
      </c>
      <c r="Z2" s="8">
        <v>11.4</v>
      </c>
      <c r="AA2" s="8">
        <v>11.414141414141415</v>
      </c>
      <c r="AB2" s="8">
        <v>10.5</v>
      </c>
      <c r="AC2" s="8">
        <v>10.199999999999999</v>
      </c>
      <c r="AD2" s="8">
        <v>10.3</v>
      </c>
      <c r="AE2" t="s">
        <v>84</v>
      </c>
    </row>
    <row r="3" spans="1:31" x14ac:dyDescent="0.25">
      <c r="A3" t="s">
        <v>4</v>
      </c>
      <c r="B3" s="8">
        <v>29.3</v>
      </c>
      <c r="C3" s="8">
        <v>29.3</v>
      </c>
      <c r="D3" s="8">
        <v>29.3</v>
      </c>
      <c r="E3" s="8">
        <v>29.3</v>
      </c>
      <c r="F3" s="8">
        <v>29.3</v>
      </c>
      <c r="G3" s="8">
        <v>29.3</v>
      </c>
      <c r="H3" s="8">
        <v>25.3</v>
      </c>
      <c r="I3" s="8">
        <v>24</v>
      </c>
      <c r="J3" s="8">
        <v>24.5</v>
      </c>
      <c r="K3" s="8">
        <v>21.9</v>
      </c>
      <c r="L3" s="8">
        <v>31.4</v>
      </c>
      <c r="M3" s="8">
        <v>32</v>
      </c>
      <c r="N3" s="8">
        <v>33.4</v>
      </c>
      <c r="O3" s="8">
        <v>28.1</v>
      </c>
      <c r="P3" s="8">
        <v>25</v>
      </c>
      <c r="Q3" s="8">
        <v>24.3</v>
      </c>
      <c r="R3" s="8">
        <v>22.7</v>
      </c>
      <c r="S3" s="8">
        <v>21.8</v>
      </c>
      <c r="T3" s="8">
        <v>20.8</v>
      </c>
      <c r="U3" s="8">
        <v>16.8</v>
      </c>
      <c r="V3" s="8">
        <v>16.399999999999999</v>
      </c>
      <c r="W3" s="8">
        <v>15.9</v>
      </c>
      <c r="X3" s="8">
        <v>16.899999999999999</v>
      </c>
      <c r="Y3" s="8">
        <v>14</v>
      </c>
      <c r="Z3" s="8">
        <v>15.1</v>
      </c>
      <c r="AA3" s="8">
        <v>17.676767676767678</v>
      </c>
      <c r="AB3" s="8">
        <v>14.1</v>
      </c>
      <c r="AC3" s="8">
        <v>13.1</v>
      </c>
      <c r="AD3" s="8">
        <v>12</v>
      </c>
      <c r="AE3" t="s">
        <v>84</v>
      </c>
    </row>
    <row r="4" spans="1:31" x14ac:dyDescent="0.25">
      <c r="A4" t="s">
        <v>6</v>
      </c>
      <c r="B4" s="8">
        <v>19.100000000000001</v>
      </c>
      <c r="C4" s="8">
        <v>19.100000000000001</v>
      </c>
      <c r="D4" s="8">
        <v>19.100000000000001</v>
      </c>
      <c r="E4" s="8">
        <v>19.100000000000001</v>
      </c>
      <c r="F4" s="8">
        <v>16.100000000000001</v>
      </c>
      <c r="G4" s="8">
        <v>22.9</v>
      </c>
      <c r="H4" s="8">
        <v>20.100000000000001</v>
      </c>
      <c r="I4" s="8">
        <v>19</v>
      </c>
      <c r="J4" s="8">
        <v>18.7</v>
      </c>
      <c r="K4" s="8">
        <v>18.2</v>
      </c>
      <c r="L4" s="8">
        <v>18.5</v>
      </c>
      <c r="M4" s="8">
        <v>19.8</v>
      </c>
      <c r="N4" s="8">
        <v>18.7</v>
      </c>
      <c r="O4" s="8">
        <v>18.2</v>
      </c>
      <c r="P4" s="8">
        <v>17</v>
      </c>
      <c r="Q4" s="8">
        <v>17.2</v>
      </c>
      <c r="R4" s="8">
        <v>17.3</v>
      </c>
      <c r="S4" s="8">
        <v>17</v>
      </c>
      <c r="T4" s="8">
        <v>16.899999999999999</v>
      </c>
      <c r="U4" s="8">
        <v>16.899999999999999</v>
      </c>
      <c r="V4" s="8">
        <v>19.5</v>
      </c>
      <c r="W4" s="8">
        <v>18</v>
      </c>
      <c r="X4" s="8">
        <v>16.8</v>
      </c>
      <c r="Y4" s="8">
        <v>17.899999999999999</v>
      </c>
      <c r="Z4" s="8">
        <v>18.8</v>
      </c>
      <c r="AA4" s="8">
        <v>17.237569060773485</v>
      </c>
      <c r="AB4" s="8">
        <v>17.600000000000001</v>
      </c>
      <c r="AC4" s="8">
        <v>17.899999999999999</v>
      </c>
      <c r="AD4" s="8">
        <v>17</v>
      </c>
      <c r="AE4" t="s">
        <v>84</v>
      </c>
    </row>
    <row r="5" spans="1:31" x14ac:dyDescent="0.25">
      <c r="A5" t="s">
        <v>8</v>
      </c>
      <c r="B5" s="8">
        <v>11.3</v>
      </c>
      <c r="C5" s="8">
        <v>11.1</v>
      </c>
      <c r="D5" s="8">
        <v>11.1</v>
      </c>
      <c r="E5" s="8">
        <v>11.2</v>
      </c>
      <c r="F5" s="8">
        <v>11.3</v>
      </c>
      <c r="G5" s="8">
        <v>12</v>
      </c>
      <c r="H5" s="8">
        <v>12.5</v>
      </c>
      <c r="I5" s="8">
        <v>12.1</v>
      </c>
      <c r="J5" s="8">
        <v>11.9</v>
      </c>
      <c r="K5" s="8">
        <v>11.6</v>
      </c>
      <c r="L5" s="8">
        <v>11.7</v>
      </c>
      <c r="M5" s="8">
        <v>11.7</v>
      </c>
      <c r="N5" s="8">
        <v>11.7</v>
      </c>
      <c r="O5" s="8">
        <v>11.6</v>
      </c>
      <c r="P5" s="8">
        <v>11.4</v>
      </c>
      <c r="Q5" s="8">
        <v>11.4</v>
      </c>
      <c r="R5" s="8">
        <v>11.2</v>
      </c>
      <c r="S5" s="8">
        <v>10.7</v>
      </c>
      <c r="T5" s="8">
        <v>10.5</v>
      </c>
      <c r="U5" s="8">
        <v>10.4</v>
      </c>
      <c r="V5" s="8">
        <v>10.5</v>
      </c>
      <c r="W5" s="8">
        <v>10.1</v>
      </c>
      <c r="X5" s="8">
        <v>9.6999999999999993</v>
      </c>
      <c r="Y5" s="8">
        <v>9.8000000000000007</v>
      </c>
      <c r="Z5" s="8">
        <v>9.6999999999999993</v>
      </c>
      <c r="AA5" s="8">
        <v>9.8393574297188771</v>
      </c>
      <c r="AB5" s="8">
        <v>9.8000000000000007</v>
      </c>
      <c r="AC5" s="8">
        <v>10</v>
      </c>
      <c r="AD5" s="8">
        <v>9.6</v>
      </c>
      <c r="AE5" t="s">
        <v>84</v>
      </c>
    </row>
    <row r="6" spans="1:31" x14ac:dyDescent="0.25">
      <c r="A6" t="s">
        <v>10</v>
      </c>
      <c r="B6" s="8">
        <v>9.1</v>
      </c>
      <c r="C6" s="8">
        <v>8.5</v>
      </c>
      <c r="D6" s="8">
        <v>8.3000000000000007</v>
      </c>
      <c r="E6" s="8">
        <v>8.1</v>
      </c>
      <c r="F6" s="8">
        <v>7.3</v>
      </c>
      <c r="G6" s="8">
        <v>7.2</v>
      </c>
      <c r="H6" s="8">
        <v>7.1</v>
      </c>
      <c r="I6" s="8">
        <v>7.1</v>
      </c>
      <c r="J6" s="8">
        <v>7</v>
      </c>
      <c r="K6" s="8">
        <v>6.9</v>
      </c>
      <c r="L6" s="8">
        <v>7.1</v>
      </c>
      <c r="M6" s="8">
        <v>6.9</v>
      </c>
      <c r="N6" s="8">
        <v>6.7</v>
      </c>
      <c r="O6" s="8">
        <v>6.8</v>
      </c>
      <c r="P6" s="8">
        <v>6.7</v>
      </c>
      <c r="Q6" s="8">
        <v>6.7</v>
      </c>
      <c r="R6" s="8">
        <v>6.6</v>
      </c>
      <c r="S6" s="8">
        <v>6.5</v>
      </c>
      <c r="T6" s="8">
        <v>6.3</v>
      </c>
      <c r="U6" s="8">
        <v>6.1</v>
      </c>
      <c r="V6" s="8">
        <v>6</v>
      </c>
      <c r="W6" s="8">
        <v>5.9</v>
      </c>
      <c r="X6" s="8">
        <v>5.7</v>
      </c>
      <c r="Y6" s="8">
        <v>5.7</v>
      </c>
      <c r="Z6" s="8">
        <v>5.8</v>
      </c>
      <c r="AA6" s="8">
        <v>7.2861668426610349</v>
      </c>
      <c r="AB6" s="8">
        <v>5.8</v>
      </c>
      <c r="AC6" s="8">
        <v>5.8</v>
      </c>
      <c r="AD6" s="8">
        <v>5.8</v>
      </c>
      <c r="AE6" t="s">
        <v>84</v>
      </c>
    </row>
    <row r="7" spans="1:31" x14ac:dyDescent="0.25">
      <c r="A7" t="s">
        <v>12</v>
      </c>
      <c r="B7" s="8">
        <v>24</v>
      </c>
      <c r="C7" s="8">
        <v>24</v>
      </c>
      <c r="D7" s="8">
        <v>24</v>
      </c>
      <c r="E7" s="8">
        <v>24</v>
      </c>
      <c r="F7" s="8">
        <v>24</v>
      </c>
      <c r="G7" s="8">
        <v>24</v>
      </c>
      <c r="H7" s="8">
        <v>24</v>
      </c>
      <c r="I7" s="8">
        <v>24</v>
      </c>
      <c r="J7" s="8">
        <v>24</v>
      </c>
      <c r="K7" s="8">
        <v>22.2</v>
      </c>
      <c r="L7" s="8">
        <v>27.5</v>
      </c>
      <c r="M7" s="8">
        <v>28</v>
      </c>
      <c r="N7" s="8">
        <v>26.5</v>
      </c>
      <c r="O7" s="8">
        <v>24.7</v>
      </c>
      <c r="P7" s="8">
        <v>25.3</v>
      </c>
      <c r="Q7" s="8">
        <v>22.4</v>
      </c>
      <c r="R7" s="8">
        <v>19.899999999999999</v>
      </c>
      <c r="S7" s="8">
        <v>20.7</v>
      </c>
      <c r="T7" s="8">
        <v>18.5</v>
      </c>
      <c r="U7" s="8">
        <v>16.399999999999999</v>
      </c>
      <c r="V7" s="8">
        <v>16.600000000000001</v>
      </c>
      <c r="W7" s="8">
        <v>16.3</v>
      </c>
      <c r="X7" s="8">
        <v>14.6</v>
      </c>
      <c r="Y7" s="8">
        <v>17.399999999999999</v>
      </c>
      <c r="Z7" s="8">
        <v>16.5</v>
      </c>
      <c r="AA7" s="8">
        <v>19.919110212335692</v>
      </c>
      <c r="AB7" s="8">
        <v>17.899999999999999</v>
      </c>
      <c r="AC7" s="8">
        <v>17.3</v>
      </c>
      <c r="AD7" s="8">
        <v>16.8</v>
      </c>
      <c r="AE7" t="s">
        <v>84</v>
      </c>
    </row>
    <row r="8" spans="1:31" x14ac:dyDescent="0.25">
      <c r="A8" t="s">
        <v>14</v>
      </c>
      <c r="B8" s="8">
        <v>11.5</v>
      </c>
      <c r="C8" s="8">
        <v>11.9</v>
      </c>
      <c r="D8" s="8">
        <v>12.3</v>
      </c>
      <c r="E8" s="8">
        <v>12.6</v>
      </c>
      <c r="F8" s="8">
        <v>13.6</v>
      </c>
      <c r="G8" s="8">
        <v>13.6</v>
      </c>
      <c r="H8" s="8">
        <v>13.5</v>
      </c>
      <c r="I8" s="8">
        <v>13.3</v>
      </c>
      <c r="J8" s="8">
        <v>13.3</v>
      </c>
      <c r="K8" s="8">
        <v>13.3</v>
      </c>
      <c r="L8" s="8">
        <v>16.2</v>
      </c>
      <c r="M8" s="8">
        <v>16.100000000000001</v>
      </c>
      <c r="N8" s="8">
        <v>15.6</v>
      </c>
      <c r="O8" s="8">
        <v>15.3</v>
      </c>
      <c r="P8" s="8">
        <v>15.1</v>
      </c>
      <c r="Q8" s="8">
        <v>14.6</v>
      </c>
      <c r="R8" s="8">
        <v>14.4</v>
      </c>
      <c r="S8" s="8">
        <v>14.2</v>
      </c>
      <c r="T8" s="8">
        <v>14.4</v>
      </c>
      <c r="U8" s="8">
        <v>15</v>
      </c>
      <c r="V8" s="8">
        <v>14.5</v>
      </c>
      <c r="W8" s="8">
        <v>14.6</v>
      </c>
      <c r="X8" s="8">
        <v>14.4</v>
      </c>
      <c r="Y8" s="8">
        <v>14.1</v>
      </c>
      <c r="Z8" s="8">
        <v>14.7</v>
      </c>
      <c r="AA8" s="8">
        <v>16.649949849548648</v>
      </c>
      <c r="AB8" s="8">
        <v>13.6</v>
      </c>
      <c r="AC8" s="8">
        <v>14.3</v>
      </c>
      <c r="AD8" s="8">
        <v>15</v>
      </c>
      <c r="AE8" t="s">
        <v>84</v>
      </c>
    </row>
    <row r="9" spans="1:31" x14ac:dyDescent="0.25">
      <c r="A9" t="s">
        <v>16</v>
      </c>
      <c r="B9" s="8">
        <v>32.4</v>
      </c>
      <c r="C9" s="8">
        <v>31.8</v>
      </c>
      <c r="D9" s="8">
        <v>32.200000000000003</v>
      </c>
      <c r="E9" s="8">
        <v>31.7</v>
      </c>
      <c r="F9" s="8">
        <v>31.1</v>
      </c>
      <c r="G9" s="8">
        <v>30.7</v>
      </c>
      <c r="H9" s="8">
        <v>29.6</v>
      </c>
      <c r="I9" s="8">
        <v>28.5</v>
      </c>
      <c r="J9" s="8">
        <v>28</v>
      </c>
      <c r="K9" s="8">
        <v>26.5</v>
      </c>
      <c r="L9" s="8">
        <v>25.1</v>
      </c>
      <c r="M9" s="8">
        <v>23.8</v>
      </c>
      <c r="N9" s="8">
        <v>23</v>
      </c>
      <c r="O9" s="8">
        <v>22.1</v>
      </c>
      <c r="P9" s="8">
        <v>20.9</v>
      </c>
      <c r="Q9" s="8">
        <v>20</v>
      </c>
      <c r="R9" s="8">
        <v>19.2</v>
      </c>
      <c r="S9" s="8">
        <v>18.5</v>
      </c>
      <c r="T9" s="8">
        <v>17.899999999999999</v>
      </c>
      <c r="U9" s="8">
        <v>16.899999999999999</v>
      </c>
      <c r="V9" s="8">
        <v>17.3</v>
      </c>
      <c r="W9" s="8">
        <v>17.600000000000001</v>
      </c>
      <c r="X9" s="8">
        <v>17.7</v>
      </c>
      <c r="Y9" s="8">
        <v>17.8</v>
      </c>
      <c r="Z9" s="8">
        <v>17.7</v>
      </c>
      <c r="AA9" s="8">
        <v>17.545638945233264</v>
      </c>
      <c r="AB9" s="8">
        <v>17.100000000000001</v>
      </c>
      <c r="AC9" s="8">
        <v>16.600000000000001</v>
      </c>
      <c r="AD9" s="8">
        <v>16.399999999999999</v>
      </c>
      <c r="AE9" t="s">
        <v>84</v>
      </c>
    </row>
    <row r="10" spans="1:31" x14ac:dyDescent="0.25">
      <c r="A10" t="s">
        <v>18</v>
      </c>
      <c r="B10" s="8">
        <v>14.9</v>
      </c>
      <c r="C10" s="8">
        <v>13.7</v>
      </c>
      <c r="D10" s="8">
        <v>13.2</v>
      </c>
      <c r="E10" s="8">
        <v>13.2</v>
      </c>
      <c r="F10" s="8">
        <v>13</v>
      </c>
      <c r="G10" s="8">
        <v>13</v>
      </c>
      <c r="H10" s="8">
        <v>13.8</v>
      </c>
      <c r="I10" s="8">
        <v>13.4</v>
      </c>
      <c r="J10" s="8">
        <v>14.4</v>
      </c>
      <c r="K10" s="8">
        <v>13.8</v>
      </c>
      <c r="L10" s="8">
        <v>13.5</v>
      </c>
      <c r="M10" s="8">
        <v>13.7</v>
      </c>
      <c r="N10" s="8">
        <v>12.3</v>
      </c>
      <c r="O10" s="8">
        <v>11.8</v>
      </c>
      <c r="P10" s="8">
        <v>13.2</v>
      </c>
      <c r="Q10" s="8">
        <v>12.9</v>
      </c>
      <c r="R10" s="8">
        <v>12</v>
      </c>
      <c r="S10" s="8">
        <v>14</v>
      </c>
      <c r="T10" s="8">
        <v>14.3</v>
      </c>
      <c r="U10" s="8">
        <v>13.3</v>
      </c>
      <c r="V10" s="8">
        <v>12.3</v>
      </c>
      <c r="W10" s="8">
        <v>13.5</v>
      </c>
      <c r="X10" s="8">
        <v>13.7</v>
      </c>
      <c r="Y10" s="8">
        <v>13.2</v>
      </c>
      <c r="Z10" s="8">
        <v>10.6</v>
      </c>
      <c r="AA10" s="8">
        <v>11.914460285132382</v>
      </c>
      <c r="AB10" s="8">
        <v>11.8</v>
      </c>
      <c r="AC10" s="8">
        <v>7.8</v>
      </c>
      <c r="AD10" s="8">
        <v>8</v>
      </c>
      <c r="AE10" t="s">
        <v>84</v>
      </c>
    </row>
    <row r="11" spans="1:31" x14ac:dyDescent="0.25">
      <c r="A11" t="s">
        <v>20</v>
      </c>
      <c r="B11" s="8">
        <v>6</v>
      </c>
      <c r="C11" s="8">
        <v>6.1</v>
      </c>
      <c r="D11" s="8">
        <v>5.8</v>
      </c>
      <c r="E11" s="8">
        <v>5.8</v>
      </c>
      <c r="F11" s="8">
        <v>5.7</v>
      </c>
      <c r="G11" s="8">
        <v>5.6</v>
      </c>
      <c r="H11" s="8">
        <v>5.6</v>
      </c>
      <c r="I11" s="8">
        <v>5.5</v>
      </c>
      <c r="J11" s="8">
        <v>5.4</v>
      </c>
      <c r="K11" s="8">
        <v>5.2</v>
      </c>
      <c r="L11" s="8">
        <v>5.3</v>
      </c>
      <c r="M11" s="8">
        <v>4.9000000000000004</v>
      </c>
      <c r="N11" s="8">
        <v>5</v>
      </c>
      <c r="O11" s="8">
        <v>5</v>
      </c>
      <c r="P11" s="8">
        <v>5.0999999999999996</v>
      </c>
      <c r="Q11" s="8">
        <v>5.2</v>
      </c>
      <c r="R11" s="8">
        <v>5.3</v>
      </c>
      <c r="S11" s="8">
        <v>5.5</v>
      </c>
      <c r="T11" s="8">
        <v>5.7</v>
      </c>
      <c r="U11" s="8">
        <v>5.2</v>
      </c>
      <c r="V11" s="8">
        <v>5.3</v>
      </c>
      <c r="W11" s="8">
        <v>5.4</v>
      </c>
      <c r="X11" s="8">
        <v>5.4</v>
      </c>
      <c r="Y11" s="8">
        <v>8.1</v>
      </c>
      <c r="Z11" s="8">
        <v>8.1</v>
      </c>
      <c r="AA11" s="8">
        <v>7.9429735234215881</v>
      </c>
      <c r="AB11" s="8">
        <v>6.6</v>
      </c>
      <c r="AC11" s="8">
        <v>6.5</v>
      </c>
      <c r="AD11" s="8">
        <v>6.4</v>
      </c>
      <c r="AE11" t="s">
        <v>84</v>
      </c>
    </row>
    <row r="12" spans="1:31" x14ac:dyDescent="0.25">
      <c r="A12" t="s">
        <v>22</v>
      </c>
      <c r="B12" s="8">
        <v>22.9</v>
      </c>
      <c r="C12" s="8">
        <v>22.9</v>
      </c>
      <c r="D12" s="8">
        <v>22.9</v>
      </c>
      <c r="E12" s="8">
        <v>22.9</v>
      </c>
      <c r="F12" s="8">
        <v>22.9</v>
      </c>
      <c r="G12" s="8">
        <v>22.9</v>
      </c>
      <c r="H12" s="8">
        <v>21.1</v>
      </c>
      <c r="I12" s="8">
        <v>20.2</v>
      </c>
      <c r="J12" s="8">
        <v>17.600000000000001</v>
      </c>
      <c r="K12" s="8">
        <v>14.3</v>
      </c>
      <c r="L12" s="8">
        <v>13.6</v>
      </c>
      <c r="M12" s="8">
        <v>13.5</v>
      </c>
      <c r="N12" s="8">
        <v>13.3</v>
      </c>
      <c r="O12" s="8">
        <v>13.6</v>
      </c>
      <c r="P12" s="8">
        <v>12.1</v>
      </c>
      <c r="Q12" s="8">
        <v>11.9</v>
      </c>
      <c r="R12" s="8">
        <v>11.8</v>
      </c>
      <c r="S12" s="8">
        <v>12.1</v>
      </c>
      <c r="T12" s="8">
        <v>12.5</v>
      </c>
      <c r="U12" s="8">
        <v>10.7</v>
      </c>
      <c r="V12" s="8">
        <v>10.7</v>
      </c>
      <c r="W12" s="8">
        <v>10.5</v>
      </c>
      <c r="X12" s="8">
        <v>10.7</v>
      </c>
      <c r="Y12" s="8">
        <v>11.5</v>
      </c>
      <c r="Z12" s="8">
        <v>11.9</v>
      </c>
      <c r="AA12" s="8">
        <v>11.009174311926607</v>
      </c>
      <c r="AB12" s="8">
        <v>12.3</v>
      </c>
      <c r="AC12" s="8">
        <v>13.4</v>
      </c>
      <c r="AD12" s="8">
        <v>12.7</v>
      </c>
      <c r="AE12" t="s">
        <v>84</v>
      </c>
    </row>
    <row r="13" spans="1:31" x14ac:dyDescent="0.25">
      <c r="A13" t="s">
        <v>24</v>
      </c>
      <c r="B13" s="8">
        <v>12.9</v>
      </c>
      <c r="C13" s="8">
        <v>12.7</v>
      </c>
      <c r="D13" s="8">
        <v>11.6</v>
      </c>
      <c r="E13" s="8">
        <v>11.2</v>
      </c>
      <c r="F13" s="8">
        <v>11</v>
      </c>
      <c r="G13" s="8">
        <v>11.7</v>
      </c>
      <c r="H13" s="8">
        <v>11.7</v>
      </c>
      <c r="I13" s="8">
        <v>11.7</v>
      </c>
      <c r="J13" s="8">
        <v>11.4</v>
      </c>
      <c r="K13" s="8">
        <v>11.5</v>
      </c>
      <c r="L13" s="8">
        <v>10.9</v>
      </c>
      <c r="M13" s="8">
        <v>11</v>
      </c>
      <c r="N13" s="8">
        <v>11.1</v>
      </c>
      <c r="O13" s="8">
        <v>11.1</v>
      </c>
      <c r="P13" s="8">
        <v>11.1</v>
      </c>
      <c r="Q13" s="8">
        <v>12.2</v>
      </c>
      <c r="R13" s="8">
        <v>12.4</v>
      </c>
      <c r="S13" s="8">
        <v>12.4</v>
      </c>
      <c r="T13" s="8">
        <v>12.4</v>
      </c>
      <c r="U13" s="8">
        <v>11.7</v>
      </c>
      <c r="V13" s="8">
        <v>12.8</v>
      </c>
      <c r="W13" s="8">
        <v>13.2</v>
      </c>
      <c r="X13" s="8">
        <v>15</v>
      </c>
      <c r="Y13" s="8">
        <v>14.1</v>
      </c>
      <c r="Z13" s="8">
        <v>12.9</v>
      </c>
      <c r="AA13" s="8">
        <v>12.310797174571137</v>
      </c>
      <c r="AB13" s="8">
        <v>11.9</v>
      </c>
      <c r="AC13" s="8">
        <v>11.4</v>
      </c>
      <c r="AD13" s="8">
        <v>11.7</v>
      </c>
      <c r="AE13" t="s">
        <v>84</v>
      </c>
    </row>
    <row r="14" spans="1:31" x14ac:dyDescent="0.25">
      <c r="A14" t="s">
        <v>26</v>
      </c>
      <c r="B14" s="8">
        <v>22.7</v>
      </c>
      <c r="C14" s="8">
        <v>22.7</v>
      </c>
      <c r="D14" s="8">
        <v>22.7</v>
      </c>
      <c r="E14" s="8">
        <v>22.7</v>
      </c>
      <c r="F14" s="8">
        <v>22.7</v>
      </c>
      <c r="G14" s="8">
        <v>22.7</v>
      </c>
      <c r="H14" s="8">
        <v>22.9</v>
      </c>
      <c r="I14" s="8">
        <v>22.6</v>
      </c>
      <c r="J14" s="8">
        <v>22.3</v>
      </c>
      <c r="K14" s="8">
        <v>22.1</v>
      </c>
      <c r="L14" s="8">
        <v>22.3</v>
      </c>
      <c r="M14" s="8">
        <v>22.5</v>
      </c>
      <c r="N14" s="8">
        <v>22.6</v>
      </c>
      <c r="O14" s="8">
        <v>23.6</v>
      </c>
      <c r="P14" s="8">
        <v>21.2</v>
      </c>
      <c r="Q14" s="8">
        <v>20.8</v>
      </c>
      <c r="R14" s="8">
        <v>20.399999999999999</v>
      </c>
      <c r="S14" s="8">
        <v>19.7</v>
      </c>
      <c r="T14" s="8">
        <v>18.8</v>
      </c>
      <c r="U14" s="8">
        <v>17.600000000000001</v>
      </c>
      <c r="V14" s="8">
        <v>18.100000000000001</v>
      </c>
      <c r="W14" s="8">
        <v>18.3</v>
      </c>
      <c r="X14" s="8">
        <v>18.7</v>
      </c>
      <c r="Y14" s="8">
        <v>18.5</v>
      </c>
      <c r="Z14" s="8">
        <v>18.2</v>
      </c>
      <c r="AA14" s="8">
        <v>18.7</v>
      </c>
      <c r="AB14" s="8">
        <v>18.600000000000001</v>
      </c>
      <c r="AC14" s="8">
        <v>19</v>
      </c>
      <c r="AD14" s="8">
        <v>18.899999999999999</v>
      </c>
      <c r="AE14" t="s">
        <v>84</v>
      </c>
    </row>
    <row r="15" spans="1:31" x14ac:dyDescent="0.25">
      <c r="A15" t="s">
        <v>28</v>
      </c>
      <c r="B15" s="8">
        <v>21.5</v>
      </c>
      <c r="C15" s="8">
        <v>21.5</v>
      </c>
      <c r="D15" s="8">
        <v>21.5</v>
      </c>
      <c r="E15" s="8">
        <v>21.5</v>
      </c>
      <c r="F15" s="8">
        <v>21.5</v>
      </c>
      <c r="G15" s="8">
        <v>21.5</v>
      </c>
      <c r="H15" s="8">
        <v>18.100000000000001</v>
      </c>
      <c r="I15" s="8">
        <v>17.8</v>
      </c>
      <c r="J15" s="8">
        <v>18.100000000000001</v>
      </c>
      <c r="K15" s="8">
        <v>19.399999999999999</v>
      </c>
      <c r="L15" s="8">
        <v>18.399999999999999</v>
      </c>
      <c r="M15" s="8">
        <v>15.3</v>
      </c>
      <c r="N15" s="8">
        <v>18.600000000000001</v>
      </c>
      <c r="O15" s="8">
        <v>19.399999999999999</v>
      </c>
      <c r="P15" s="8">
        <v>21.1</v>
      </c>
      <c r="Q15" s="8">
        <v>21.1</v>
      </c>
      <c r="R15" s="8">
        <v>18</v>
      </c>
      <c r="S15" s="8">
        <v>15.7</v>
      </c>
      <c r="T15" s="8">
        <v>16.100000000000001</v>
      </c>
      <c r="U15" s="8">
        <v>15.1</v>
      </c>
      <c r="V15" s="8">
        <v>17.100000000000001</v>
      </c>
      <c r="W15" s="8">
        <v>18.899999999999999</v>
      </c>
      <c r="X15" s="8">
        <v>18.3</v>
      </c>
      <c r="Y15" s="8">
        <v>18</v>
      </c>
      <c r="Z15" s="8">
        <v>17</v>
      </c>
      <c r="AA15" s="8">
        <v>14.098690835850958</v>
      </c>
      <c r="AB15" s="8">
        <v>15.1</v>
      </c>
      <c r="AC15" s="8">
        <v>14</v>
      </c>
      <c r="AD15" s="8">
        <v>13.9</v>
      </c>
      <c r="AE15" t="s">
        <v>84</v>
      </c>
    </row>
    <row r="16" spans="1:31" x14ac:dyDescent="0.25">
      <c r="A16" t="s">
        <v>30</v>
      </c>
      <c r="B16" s="8">
        <v>14.6</v>
      </c>
      <c r="C16" s="8">
        <v>14.6</v>
      </c>
      <c r="D16" s="8">
        <v>14.6</v>
      </c>
      <c r="E16" s="8">
        <v>14.6</v>
      </c>
      <c r="F16" s="8">
        <v>14.6</v>
      </c>
      <c r="G16" s="8">
        <v>14.6</v>
      </c>
      <c r="H16" s="8">
        <v>14.6</v>
      </c>
      <c r="I16" s="8">
        <v>14.6</v>
      </c>
      <c r="J16" s="8">
        <v>14.6</v>
      </c>
      <c r="K16" s="8">
        <v>14.6</v>
      </c>
      <c r="L16" s="8">
        <v>14.6</v>
      </c>
      <c r="M16" s="8">
        <v>14.6</v>
      </c>
      <c r="N16" s="8">
        <v>15.4</v>
      </c>
      <c r="O16" s="8">
        <v>13.1</v>
      </c>
      <c r="P16" s="8">
        <v>11.9</v>
      </c>
      <c r="Q16" s="8">
        <v>9.5</v>
      </c>
      <c r="R16" s="8">
        <v>8</v>
      </c>
      <c r="S16" s="8">
        <v>8.4</v>
      </c>
      <c r="T16" s="8">
        <v>8.1999999999999993</v>
      </c>
      <c r="U16" s="8">
        <v>7.1</v>
      </c>
      <c r="V16" s="8">
        <v>7.6</v>
      </c>
      <c r="W16" s="8">
        <v>8.3000000000000007</v>
      </c>
      <c r="X16" s="8">
        <v>8.1999999999999993</v>
      </c>
      <c r="Y16" s="8">
        <v>7.8</v>
      </c>
      <c r="Z16" s="8">
        <v>10.8</v>
      </c>
      <c r="AA16" s="8">
        <v>9.8999999999999986</v>
      </c>
      <c r="AB16" s="8">
        <v>9.1</v>
      </c>
      <c r="AC16" s="8">
        <v>8</v>
      </c>
      <c r="AD16" s="8">
        <v>8.5</v>
      </c>
      <c r="AE16" t="s">
        <v>84</v>
      </c>
    </row>
    <row r="17" spans="1:31" x14ac:dyDescent="0.25">
      <c r="A17" t="s">
        <v>32</v>
      </c>
      <c r="B17" s="8">
        <v>10.199999999999999</v>
      </c>
      <c r="C17" s="8">
        <v>10.1</v>
      </c>
      <c r="D17" s="8">
        <v>10.1</v>
      </c>
      <c r="E17" s="8">
        <v>9.8000000000000007</v>
      </c>
      <c r="F17" s="8">
        <v>9.8000000000000007</v>
      </c>
      <c r="G17" s="8">
        <v>9.8000000000000007</v>
      </c>
      <c r="H17" s="8">
        <v>9.8000000000000007</v>
      </c>
      <c r="I17" s="8">
        <v>9.6999999999999993</v>
      </c>
      <c r="J17" s="8">
        <v>9.6999999999999993</v>
      </c>
      <c r="K17" s="8">
        <v>9.8000000000000007</v>
      </c>
      <c r="L17" s="8">
        <v>9.5</v>
      </c>
      <c r="M17" s="8">
        <v>9.6999999999999993</v>
      </c>
      <c r="N17" s="8">
        <v>10.5</v>
      </c>
      <c r="O17" s="8">
        <v>10.6</v>
      </c>
      <c r="P17" s="8">
        <v>10.8</v>
      </c>
      <c r="Q17" s="8">
        <v>10.9</v>
      </c>
      <c r="R17" s="8">
        <v>10.8</v>
      </c>
      <c r="S17" s="8">
        <v>11.1</v>
      </c>
      <c r="T17" s="8">
        <v>11.4</v>
      </c>
      <c r="U17" s="8">
        <v>11.4</v>
      </c>
      <c r="V17" s="8">
        <v>12.1</v>
      </c>
      <c r="W17" s="8">
        <v>12.5</v>
      </c>
      <c r="X17" s="8">
        <v>12.4</v>
      </c>
      <c r="Y17" s="8">
        <v>12.4</v>
      </c>
      <c r="Z17" s="8">
        <v>12.2</v>
      </c>
      <c r="AA17" s="8">
        <v>12.399999999999999</v>
      </c>
      <c r="AB17" s="8">
        <v>12.3</v>
      </c>
      <c r="AC17" s="8">
        <v>12.4</v>
      </c>
      <c r="AD17" s="8">
        <v>12.4</v>
      </c>
      <c r="AE17" t="s">
        <v>84</v>
      </c>
    </row>
    <row r="18" spans="1:31" x14ac:dyDescent="0.25">
      <c r="A18" t="s">
        <v>34</v>
      </c>
      <c r="B18" s="8">
        <v>24.8</v>
      </c>
      <c r="C18" s="8">
        <v>23.4</v>
      </c>
      <c r="D18" s="8">
        <v>22.9</v>
      </c>
      <c r="E18" s="8">
        <v>23.2</v>
      </c>
      <c r="F18" s="8">
        <v>23.5</v>
      </c>
      <c r="G18" s="8">
        <v>23.6</v>
      </c>
      <c r="H18" s="8">
        <v>23.8</v>
      </c>
      <c r="I18" s="8">
        <v>23.3</v>
      </c>
      <c r="J18" s="8">
        <v>23.8</v>
      </c>
      <c r="K18" s="8">
        <v>24.2</v>
      </c>
      <c r="L18" s="8">
        <v>25.1</v>
      </c>
      <c r="M18" s="8">
        <v>24.9</v>
      </c>
      <c r="N18" s="8">
        <v>25</v>
      </c>
      <c r="O18" s="8">
        <v>24.5</v>
      </c>
      <c r="P18" s="8">
        <v>23.4</v>
      </c>
      <c r="Q18" s="8">
        <v>23.2</v>
      </c>
      <c r="R18" s="8">
        <v>22.5</v>
      </c>
      <c r="S18" s="8">
        <v>21.5</v>
      </c>
      <c r="T18" s="8">
        <v>22.1</v>
      </c>
      <c r="U18" s="8">
        <v>20.7</v>
      </c>
      <c r="V18" s="8">
        <v>21.5</v>
      </c>
      <c r="W18" s="8">
        <v>21.5</v>
      </c>
      <c r="X18" s="8">
        <v>22.2</v>
      </c>
      <c r="Y18" s="8">
        <v>22.3</v>
      </c>
      <c r="Z18" s="8">
        <v>22.6</v>
      </c>
      <c r="AA18" s="8">
        <v>22.279792746113987</v>
      </c>
      <c r="AB18" s="8">
        <v>21.5</v>
      </c>
      <c r="AC18" s="8">
        <v>21.1</v>
      </c>
      <c r="AD18" s="8">
        <v>20.8</v>
      </c>
      <c r="AE18" t="s">
        <v>84</v>
      </c>
    </row>
    <row r="19" spans="1:31" x14ac:dyDescent="0.25">
      <c r="A19" t="s">
        <v>35</v>
      </c>
      <c r="B19" s="8">
        <v>19.399999999999999</v>
      </c>
      <c r="C19" s="8">
        <v>19.399999999999999</v>
      </c>
      <c r="D19" s="8">
        <v>19.399999999999999</v>
      </c>
      <c r="E19" s="8">
        <v>19.399999999999999</v>
      </c>
      <c r="F19" s="8">
        <v>19.399999999999999</v>
      </c>
      <c r="G19" s="8">
        <v>19.399999999999999</v>
      </c>
      <c r="H19" s="8">
        <v>19.600000000000001</v>
      </c>
      <c r="I19" s="8">
        <v>20.2</v>
      </c>
      <c r="J19" s="8">
        <v>20.399999999999999</v>
      </c>
      <c r="K19" s="8">
        <v>20.399999999999999</v>
      </c>
      <c r="L19" s="8">
        <v>20.399999999999999</v>
      </c>
      <c r="M19" s="8">
        <v>20.7</v>
      </c>
      <c r="N19" s="8">
        <v>20.6</v>
      </c>
      <c r="O19" s="8">
        <v>20.5</v>
      </c>
      <c r="P19" s="8">
        <v>20.399999999999999</v>
      </c>
      <c r="Q19" s="8">
        <v>19.7</v>
      </c>
      <c r="R19" s="8">
        <v>19.600000000000001</v>
      </c>
      <c r="S19" s="8">
        <v>19.399999999999999</v>
      </c>
      <c r="T19" s="8">
        <v>19.2</v>
      </c>
      <c r="U19" s="8">
        <v>18.100000000000001</v>
      </c>
      <c r="V19" s="8">
        <v>18.5</v>
      </c>
      <c r="W19" s="8">
        <v>17.600000000000001</v>
      </c>
      <c r="X19" s="8">
        <v>17.5</v>
      </c>
      <c r="Y19" s="8">
        <v>17</v>
      </c>
      <c r="Z19" s="8">
        <v>16.899999999999999</v>
      </c>
      <c r="AA19" s="8">
        <v>17.7</v>
      </c>
      <c r="AB19" s="8">
        <v>17.399999999999999</v>
      </c>
      <c r="AC19" s="8">
        <v>17.5</v>
      </c>
      <c r="AD19" s="8">
        <v>17.5</v>
      </c>
      <c r="AE19" t="s">
        <v>84</v>
      </c>
    </row>
    <row r="20" spans="1:31" x14ac:dyDescent="0.25">
      <c r="A20" t="s">
        <v>37</v>
      </c>
      <c r="B20" s="8">
        <v>6.9</v>
      </c>
      <c r="C20" s="8">
        <v>6.9</v>
      </c>
      <c r="D20" s="8">
        <v>6.9</v>
      </c>
      <c r="E20" s="8">
        <v>7.1</v>
      </c>
      <c r="F20" s="8">
        <v>6.6731318124305901</v>
      </c>
      <c r="G20" s="8">
        <v>6.2719279135314325</v>
      </c>
      <c r="H20" s="8">
        <v>5.8948453077546503</v>
      </c>
      <c r="I20" s="8">
        <v>5.5404337679626412</v>
      </c>
      <c r="J20" s="8">
        <v>5.207330257979744</v>
      </c>
      <c r="K20" s="8">
        <v>4.8942536904728193</v>
      </c>
      <c r="L20" s="8">
        <v>4.5999999999999996</v>
      </c>
      <c r="M20" s="8">
        <v>4.5999999999999996</v>
      </c>
      <c r="N20" s="8">
        <v>4.3</v>
      </c>
      <c r="O20" s="8">
        <v>3.9</v>
      </c>
      <c r="P20" s="8">
        <v>3.9</v>
      </c>
      <c r="Q20" s="8">
        <v>3.8</v>
      </c>
      <c r="R20" s="8">
        <v>3.5</v>
      </c>
      <c r="S20" s="8">
        <v>3.4</v>
      </c>
      <c r="T20" s="8">
        <v>3.5</v>
      </c>
      <c r="U20" s="8">
        <v>3.5</v>
      </c>
      <c r="V20" s="8">
        <v>2.9</v>
      </c>
      <c r="W20" s="8">
        <v>3</v>
      </c>
      <c r="X20" s="8">
        <v>3</v>
      </c>
      <c r="Y20" s="8">
        <v>2.7</v>
      </c>
      <c r="Z20" s="8">
        <v>2.7</v>
      </c>
      <c r="AA20" s="8">
        <v>3.0150753768844218</v>
      </c>
      <c r="AB20" s="8">
        <v>3</v>
      </c>
      <c r="AC20" s="8">
        <v>2.9</v>
      </c>
      <c r="AD20" s="8">
        <v>3.1</v>
      </c>
      <c r="AE20" t="s">
        <v>84</v>
      </c>
    </row>
    <row r="21" spans="1:31" x14ac:dyDescent="0.25">
      <c r="A21" t="s">
        <v>39</v>
      </c>
      <c r="B21" s="8">
        <v>8.1999999999999993</v>
      </c>
      <c r="C21" s="8">
        <v>8.1</v>
      </c>
      <c r="D21" s="8">
        <v>8.1999999999999993</v>
      </c>
      <c r="E21" s="8">
        <v>8.4</v>
      </c>
      <c r="F21" s="8">
        <v>8.8000000000000007</v>
      </c>
      <c r="G21" s="8">
        <v>9</v>
      </c>
      <c r="H21" s="8">
        <v>9.1</v>
      </c>
      <c r="I21" s="8">
        <v>9.8000000000000007</v>
      </c>
      <c r="J21" s="8">
        <v>10.199999999999999</v>
      </c>
      <c r="K21" s="8">
        <v>10.4</v>
      </c>
      <c r="L21" s="8">
        <v>10.7</v>
      </c>
      <c r="M21" s="8">
        <v>10.6</v>
      </c>
      <c r="N21" s="8">
        <v>10.5</v>
      </c>
      <c r="O21" s="8">
        <v>10.6</v>
      </c>
      <c r="P21" s="8">
        <v>10.6</v>
      </c>
      <c r="Q21" s="8">
        <v>10.4</v>
      </c>
      <c r="R21" s="8">
        <v>10.6</v>
      </c>
      <c r="S21" s="8">
        <v>10.6</v>
      </c>
      <c r="T21" s="8">
        <v>10</v>
      </c>
      <c r="U21" s="8">
        <v>9.1</v>
      </c>
      <c r="V21" s="8">
        <v>9.3000000000000007</v>
      </c>
      <c r="W21" s="8">
        <v>9.4</v>
      </c>
      <c r="X21" s="8">
        <v>10</v>
      </c>
      <c r="Y21" s="8">
        <v>9.1999999999999993</v>
      </c>
      <c r="Z21" s="8">
        <v>9.1999999999999993</v>
      </c>
      <c r="AA21" s="8">
        <v>10.182207931404074</v>
      </c>
      <c r="AB21" s="8">
        <v>9.1999999999999993</v>
      </c>
      <c r="AC21" s="8">
        <v>9.3000000000000007</v>
      </c>
      <c r="AD21" s="8">
        <v>10.1</v>
      </c>
      <c r="AE21" t="s">
        <v>84</v>
      </c>
    </row>
    <row r="22" spans="1:31" x14ac:dyDescent="0.25">
      <c r="A22" t="s">
        <v>41</v>
      </c>
      <c r="B22" s="8">
        <v>28.1</v>
      </c>
      <c r="C22" s="8">
        <v>25.6</v>
      </c>
      <c r="D22" s="8">
        <v>24.4</v>
      </c>
      <c r="E22" s="8">
        <v>23.2</v>
      </c>
      <c r="F22" s="8">
        <v>20.9</v>
      </c>
      <c r="G22" s="8">
        <v>19.899999999999999</v>
      </c>
      <c r="H22" s="8">
        <v>19.399999999999999</v>
      </c>
      <c r="I22" s="8">
        <v>17.899999999999999</v>
      </c>
      <c r="J22" s="8">
        <v>17.399999999999999</v>
      </c>
      <c r="K22" s="8">
        <v>16.8</v>
      </c>
      <c r="L22" s="8">
        <v>25.4</v>
      </c>
      <c r="M22" s="8">
        <v>23.5</v>
      </c>
      <c r="N22" s="8">
        <v>21.7</v>
      </c>
      <c r="O22" s="8">
        <v>21.2</v>
      </c>
      <c r="P22" s="8">
        <v>20.399999999999999</v>
      </c>
      <c r="Q22" s="8">
        <v>18.600000000000001</v>
      </c>
      <c r="R22" s="8">
        <v>17</v>
      </c>
      <c r="S22" s="8">
        <v>20.8</v>
      </c>
      <c r="T22" s="8">
        <v>19.899999999999999</v>
      </c>
      <c r="U22" s="8">
        <v>17.899999999999999</v>
      </c>
      <c r="V22" s="8">
        <v>16.8</v>
      </c>
      <c r="W22" s="8">
        <v>15.7</v>
      </c>
      <c r="X22" s="8">
        <v>10.7</v>
      </c>
      <c r="Y22" s="8">
        <v>15.3</v>
      </c>
      <c r="Z22" s="8">
        <v>15.5</v>
      </c>
      <c r="AA22" s="8">
        <v>14.735772357723578</v>
      </c>
      <c r="AB22" s="8">
        <v>14.2</v>
      </c>
      <c r="AC22" s="8">
        <v>13.8</v>
      </c>
      <c r="AD22" s="8">
        <v>12.9</v>
      </c>
      <c r="AE22" t="s">
        <v>84</v>
      </c>
    </row>
    <row r="23" spans="1:31" x14ac:dyDescent="0.25">
      <c r="A23" t="s">
        <v>42</v>
      </c>
      <c r="B23" s="8">
        <v>22.7</v>
      </c>
      <c r="C23" s="8">
        <v>22.7</v>
      </c>
      <c r="D23" s="8">
        <v>22.7</v>
      </c>
      <c r="E23" s="8">
        <v>19.3</v>
      </c>
      <c r="F23" s="8">
        <v>17.899999999999999</v>
      </c>
      <c r="G23" s="8">
        <v>16.399999999999999</v>
      </c>
      <c r="H23" s="8">
        <v>15.6</v>
      </c>
      <c r="I23" s="8">
        <v>13.9</v>
      </c>
      <c r="J23" s="8">
        <v>14.3</v>
      </c>
      <c r="K23" s="8">
        <v>13.7</v>
      </c>
      <c r="L23" s="8">
        <v>13.6</v>
      </c>
      <c r="M23" s="8">
        <v>12.6</v>
      </c>
      <c r="N23" s="8">
        <v>10.9</v>
      </c>
      <c r="O23" s="8">
        <v>11</v>
      </c>
      <c r="P23" s="8">
        <v>11.1</v>
      </c>
      <c r="Q23" s="8">
        <v>6.7</v>
      </c>
      <c r="R23" s="8">
        <v>6.3</v>
      </c>
      <c r="S23" s="8">
        <v>6.5</v>
      </c>
      <c r="T23" s="8">
        <v>6.4</v>
      </c>
      <c r="U23" s="8">
        <v>6.2</v>
      </c>
      <c r="V23" s="8">
        <v>6.5</v>
      </c>
      <c r="W23" s="8">
        <v>6.3</v>
      </c>
      <c r="X23" s="8">
        <v>6.6</v>
      </c>
      <c r="Y23" s="8">
        <v>6.6</v>
      </c>
      <c r="Z23" s="8">
        <v>6.1</v>
      </c>
      <c r="AA23" s="8">
        <v>6.3700707785642061</v>
      </c>
      <c r="AB23" s="8">
        <v>7.4</v>
      </c>
      <c r="AC23" s="8">
        <v>7.1</v>
      </c>
      <c r="AD23" s="8">
        <v>7.3</v>
      </c>
      <c r="AE23" t="s">
        <v>84</v>
      </c>
    </row>
    <row r="24" spans="1:31" x14ac:dyDescent="0.25">
      <c r="A24" t="s">
        <v>44</v>
      </c>
      <c r="B24" s="8">
        <v>17.3</v>
      </c>
      <c r="C24" s="8">
        <v>17.3</v>
      </c>
      <c r="D24" s="8">
        <v>17.3</v>
      </c>
      <c r="E24" s="8">
        <v>17.3</v>
      </c>
      <c r="F24" s="8">
        <v>17.3</v>
      </c>
      <c r="G24" s="8">
        <v>17.3</v>
      </c>
      <c r="H24" s="8">
        <v>17.399999999999999</v>
      </c>
      <c r="I24" s="8">
        <v>17.100000000000001</v>
      </c>
      <c r="J24" s="8">
        <v>15</v>
      </c>
      <c r="K24" s="8">
        <v>12.6</v>
      </c>
      <c r="L24" s="8">
        <v>12.2</v>
      </c>
      <c r="M24" s="8">
        <v>12.4</v>
      </c>
      <c r="N24" s="8">
        <v>12.3</v>
      </c>
      <c r="O24" s="8">
        <v>12.8</v>
      </c>
      <c r="P24" s="8">
        <v>12.4</v>
      </c>
      <c r="Q24" s="8">
        <v>14.6</v>
      </c>
      <c r="R24" s="8">
        <v>14</v>
      </c>
      <c r="S24" s="8">
        <v>14</v>
      </c>
      <c r="T24" s="8">
        <v>15.2</v>
      </c>
      <c r="U24" s="8">
        <v>13.6</v>
      </c>
      <c r="V24" s="8">
        <v>16.3</v>
      </c>
      <c r="W24" s="8">
        <v>16.2</v>
      </c>
      <c r="X24" s="8">
        <v>12.9</v>
      </c>
      <c r="Y24" s="8">
        <v>16.8</v>
      </c>
      <c r="Z24" s="8">
        <v>16.899999999999999</v>
      </c>
      <c r="AA24" s="8">
        <v>15.491452991452991</v>
      </c>
      <c r="AB24" s="8">
        <v>15.7</v>
      </c>
      <c r="AC24" s="8">
        <v>15</v>
      </c>
      <c r="AD24" s="8">
        <v>15.4</v>
      </c>
      <c r="AE24" t="s">
        <v>84</v>
      </c>
    </row>
    <row r="25" spans="1:31" x14ac:dyDescent="0.25">
      <c r="A25" t="s">
        <v>46</v>
      </c>
      <c r="B25" s="8">
        <v>30.6</v>
      </c>
      <c r="C25" s="8">
        <v>29.3</v>
      </c>
      <c r="D25" s="8">
        <v>23</v>
      </c>
      <c r="E25" s="8">
        <v>21.1</v>
      </c>
      <c r="F25" s="8">
        <v>20.399999999999999</v>
      </c>
      <c r="G25" s="8">
        <v>19.5</v>
      </c>
      <c r="H25" s="8">
        <v>18.899999999999999</v>
      </c>
      <c r="I25" s="8">
        <v>18.2</v>
      </c>
      <c r="J25" s="8">
        <v>16.5</v>
      </c>
      <c r="K25" s="8">
        <v>16.7</v>
      </c>
      <c r="L25" s="8">
        <v>14.3</v>
      </c>
      <c r="M25" s="8">
        <v>13.6</v>
      </c>
      <c r="N25" s="8">
        <v>13.2</v>
      </c>
      <c r="O25" s="8">
        <v>13.5</v>
      </c>
      <c r="P25" s="8">
        <v>12.4</v>
      </c>
      <c r="Q25" s="8">
        <v>11.6</v>
      </c>
      <c r="R25" s="8">
        <v>11.7</v>
      </c>
      <c r="S25" s="8">
        <v>11.4</v>
      </c>
      <c r="T25" s="8">
        <v>10.9</v>
      </c>
      <c r="U25" s="8">
        <v>10.7</v>
      </c>
      <c r="V25" s="8">
        <v>10.8</v>
      </c>
      <c r="W25" s="8">
        <v>11</v>
      </c>
      <c r="X25" s="8">
        <v>11.1</v>
      </c>
      <c r="Y25" s="8">
        <v>11.4</v>
      </c>
      <c r="Z25" s="8">
        <v>11.6</v>
      </c>
      <c r="AA25" s="8">
        <v>11.800000000000002</v>
      </c>
      <c r="AB25" s="8">
        <v>11.8</v>
      </c>
      <c r="AC25" s="8">
        <v>11.7</v>
      </c>
      <c r="AD25" s="8">
        <v>11.8</v>
      </c>
      <c r="AE25" t="s">
        <v>84</v>
      </c>
    </row>
    <row r="26" spans="1:31" x14ac:dyDescent="0.25">
      <c r="A26" t="s">
        <v>48</v>
      </c>
      <c r="B26" s="8">
        <v>41.4</v>
      </c>
      <c r="C26" s="8">
        <v>41.4</v>
      </c>
      <c r="D26" s="8">
        <v>41.4</v>
      </c>
      <c r="E26" s="8">
        <v>41.4</v>
      </c>
      <c r="F26" s="8">
        <v>39.799999999999997</v>
      </c>
      <c r="G26" s="8">
        <v>45.1</v>
      </c>
      <c r="H26" s="8">
        <v>44.7</v>
      </c>
      <c r="I26" s="8">
        <v>42.4</v>
      </c>
      <c r="J26" s="8">
        <v>38.700000000000003</v>
      </c>
      <c r="K26" s="8">
        <v>35.1</v>
      </c>
      <c r="L26" s="8">
        <v>27.8</v>
      </c>
      <c r="M26" s="8">
        <v>27.8</v>
      </c>
      <c r="N26" s="8">
        <v>26</v>
      </c>
      <c r="O26" s="8">
        <v>24.8</v>
      </c>
      <c r="P26" s="8">
        <v>26.2</v>
      </c>
      <c r="Q26" s="8">
        <v>24.8</v>
      </c>
      <c r="R26" s="8">
        <v>23.3</v>
      </c>
      <c r="S26" s="8">
        <v>22</v>
      </c>
      <c r="T26" s="8">
        <v>20.6</v>
      </c>
      <c r="U26" s="8">
        <v>15.8</v>
      </c>
      <c r="V26" s="8">
        <v>15.3</v>
      </c>
      <c r="W26" s="8">
        <v>15.7</v>
      </c>
      <c r="X26" s="8">
        <v>15.1</v>
      </c>
      <c r="Y26" s="8">
        <v>15.1</v>
      </c>
      <c r="Z26" s="8">
        <v>15.2</v>
      </c>
      <c r="AA26" s="8">
        <v>14.803625377643503</v>
      </c>
      <c r="AB26" s="8">
        <v>15.8</v>
      </c>
      <c r="AC26" s="8">
        <v>15.7</v>
      </c>
      <c r="AD26" s="8">
        <v>16.2</v>
      </c>
      <c r="AE26" t="s">
        <v>84</v>
      </c>
    </row>
    <row r="27" spans="1:31" x14ac:dyDescent="0.25">
      <c r="A27" t="s">
        <v>50</v>
      </c>
      <c r="B27" s="8">
        <v>13.5</v>
      </c>
      <c r="C27" s="8">
        <v>13.1</v>
      </c>
      <c r="D27" s="8">
        <v>13</v>
      </c>
      <c r="E27" s="8">
        <v>13.2</v>
      </c>
      <c r="F27" s="8">
        <v>13.2</v>
      </c>
      <c r="G27" s="8">
        <v>13.1</v>
      </c>
      <c r="H27" s="8">
        <v>13</v>
      </c>
      <c r="I27" s="8">
        <v>12.6</v>
      </c>
      <c r="J27" s="8">
        <v>12.1</v>
      </c>
      <c r="K27" s="8">
        <v>11.5</v>
      </c>
      <c r="L27" s="8">
        <v>11.5</v>
      </c>
      <c r="M27" s="8">
        <v>11.3</v>
      </c>
      <c r="N27" s="8">
        <v>11.1</v>
      </c>
      <c r="O27" s="8">
        <v>10.9</v>
      </c>
      <c r="P27" s="8">
        <v>10.6</v>
      </c>
      <c r="Q27" s="8">
        <v>10.3</v>
      </c>
      <c r="R27" s="8">
        <v>10.3</v>
      </c>
      <c r="S27" s="8">
        <v>10</v>
      </c>
      <c r="T27" s="8">
        <v>10.1</v>
      </c>
      <c r="U27" s="8">
        <v>10</v>
      </c>
      <c r="V27" s="8">
        <v>9.9</v>
      </c>
      <c r="W27" s="8">
        <v>9.8000000000000007</v>
      </c>
      <c r="X27" s="8">
        <v>9.8000000000000007</v>
      </c>
      <c r="Y27" s="8">
        <v>9.8000000000000007</v>
      </c>
      <c r="Z27" s="8">
        <v>9.8000000000000007</v>
      </c>
      <c r="AA27" s="8">
        <v>9.667673716012084</v>
      </c>
      <c r="AB27" s="8">
        <v>11.9</v>
      </c>
      <c r="AC27" s="8">
        <v>10.4</v>
      </c>
      <c r="AD27" s="8">
        <v>10.1</v>
      </c>
      <c r="AE27" t="s">
        <v>84</v>
      </c>
    </row>
    <row r="28" spans="1:31" x14ac:dyDescent="0.25">
      <c r="A28" t="s">
        <v>52</v>
      </c>
      <c r="B28" s="8">
        <v>9.5</v>
      </c>
      <c r="C28" s="8">
        <v>9.5</v>
      </c>
      <c r="D28" s="8">
        <v>9.4</v>
      </c>
      <c r="E28" s="8">
        <v>9.3000000000000007</v>
      </c>
      <c r="F28" s="8">
        <v>9.3000000000000007</v>
      </c>
      <c r="G28" s="8">
        <v>9.3000000000000007</v>
      </c>
      <c r="H28" s="8">
        <v>9.4</v>
      </c>
      <c r="I28" s="8">
        <v>9.4</v>
      </c>
      <c r="J28" s="8">
        <v>9.1999999999999993</v>
      </c>
      <c r="K28" s="8">
        <v>8.3000000000000007</v>
      </c>
      <c r="L28" s="8">
        <v>7.9</v>
      </c>
      <c r="M28" s="8">
        <v>7.6</v>
      </c>
      <c r="N28" s="8">
        <v>7.5</v>
      </c>
      <c r="O28" s="8">
        <v>7.3</v>
      </c>
      <c r="P28" s="8">
        <v>7.1</v>
      </c>
      <c r="Q28" s="8">
        <v>7</v>
      </c>
      <c r="R28" s="8">
        <v>7</v>
      </c>
      <c r="S28" s="8">
        <v>6.8</v>
      </c>
      <c r="T28" s="8">
        <v>6.7</v>
      </c>
      <c r="U28" s="8">
        <v>6.6</v>
      </c>
      <c r="V28" s="8">
        <v>7.3</v>
      </c>
      <c r="W28" s="8">
        <v>7.4</v>
      </c>
      <c r="X28" s="8">
        <v>6.7</v>
      </c>
      <c r="Y28" s="8">
        <v>7.5</v>
      </c>
      <c r="Z28" s="8">
        <v>7.3</v>
      </c>
      <c r="AA28" s="8">
        <v>7.3319755600814664</v>
      </c>
      <c r="AB28" s="8">
        <v>7.2</v>
      </c>
      <c r="AC28" s="8">
        <v>7.2</v>
      </c>
      <c r="AD28" s="8">
        <v>7.2</v>
      </c>
      <c r="AE28" t="s">
        <v>84</v>
      </c>
    </row>
    <row r="29" spans="1:31" x14ac:dyDescent="0.25">
      <c r="A29" t="s">
        <v>54</v>
      </c>
      <c r="B29" s="8">
        <v>7</v>
      </c>
      <c r="C29" s="8">
        <v>6.8</v>
      </c>
      <c r="D29" s="8">
        <v>6.7</v>
      </c>
      <c r="E29" s="8">
        <v>6.6</v>
      </c>
      <c r="F29" s="8">
        <v>6.6</v>
      </c>
      <c r="G29" s="8">
        <v>6.5</v>
      </c>
      <c r="H29" s="8">
        <v>6.4</v>
      </c>
      <c r="I29" s="8">
        <v>6.4</v>
      </c>
      <c r="J29" s="8">
        <v>6.5</v>
      </c>
      <c r="K29" s="8">
        <v>6.5</v>
      </c>
      <c r="L29" s="8">
        <v>6.6</v>
      </c>
      <c r="M29" s="8">
        <v>6.5</v>
      </c>
      <c r="N29" s="8">
        <v>5.6</v>
      </c>
      <c r="O29" s="8">
        <v>6.1</v>
      </c>
      <c r="P29" s="8">
        <v>5.6</v>
      </c>
      <c r="Q29" s="8">
        <v>5.8</v>
      </c>
      <c r="R29" s="8">
        <v>5.5</v>
      </c>
      <c r="S29" s="8">
        <v>5.5</v>
      </c>
      <c r="T29" s="8">
        <v>5.9</v>
      </c>
      <c r="U29" s="8">
        <v>6</v>
      </c>
      <c r="V29" s="8">
        <v>6.2</v>
      </c>
      <c r="W29" s="8">
        <v>5.9</v>
      </c>
      <c r="X29" s="8">
        <v>5.8</v>
      </c>
      <c r="Y29" s="8">
        <v>5.6</v>
      </c>
      <c r="Z29" s="8">
        <v>5.4</v>
      </c>
      <c r="AA29" s="8">
        <v>5.2953156822810588</v>
      </c>
      <c r="AB29" s="8">
        <v>4.5999999999999996</v>
      </c>
      <c r="AC29" s="8">
        <v>5.0999999999999996</v>
      </c>
      <c r="AD29" s="8">
        <v>4.7</v>
      </c>
      <c r="AE29" t="s">
        <v>84</v>
      </c>
    </row>
    <row r="30" spans="1:31" x14ac:dyDescent="0.25">
      <c r="A30" t="s">
        <v>56</v>
      </c>
      <c r="B30" s="8">
        <v>11.4</v>
      </c>
      <c r="C30" s="8">
        <v>11.4</v>
      </c>
      <c r="D30" s="8">
        <v>11.4</v>
      </c>
      <c r="E30" s="8">
        <v>11.4</v>
      </c>
      <c r="F30" s="8">
        <v>11.4</v>
      </c>
      <c r="G30" s="8">
        <v>11.4</v>
      </c>
      <c r="H30" s="8">
        <v>11.4</v>
      </c>
      <c r="I30" s="8">
        <v>11.4</v>
      </c>
      <c r="J30" s="8">
        <v>11.4</v>
      </c>
      <c r="K30" s="8">
        <v>11.2</v>
      </c>
      <c r="L30" s="8">
        <v>11.4</v>
      </c>
      <c r="M30" s="8">
        <v>11.4</v>
      </c>
      <c r="N30" s="8">
        <v>11.4</v>
      </c>
      <c r="O30" s="8">
        <v>11.4</v>
      </c>
      <c r="P30" s="8">
        <v>11.4</v>
      </c>
      <c r="Q30" s="8">
        <v>11.4</v>
      </c>
      <c r="R30" s="8">
        <v>11.4</v>
      </c>
      <c r="S30" s="8">
        <v>11.4</v>
      </c>
      <c r="T30" s="8">
        <v>11.4</v>
      </c>
      <c r="U30" s="8">
        <v>11.4</v>
      </c>
      <c r="V30" s="8">
        <v>11.4</v>
      </c>
      <c r="W30" s="8">
        <v>11.4</v>
      </c>
      <c r="X30" s="8">
        <v>11.5</v>
      </c>
      <c r="Y30" s="8">
        <v>11.4</v>
      </c>
      <c r="Z30" s="8">
        <v>11.4</v>
      </c>
      <c r="AA30" s="8">
        <v>11.4</v>
      </c>
      <c r="AB30" s="8">
        <v>11.4</v>
      </c>
      <c r="AC30" s="8">
        <v>11.9</v>
      </c>
      <c r="AD30" s="8">
        <v>13.6</v>
      </c>
      <c r="AE30" t="s">
        <v>84</v>
      </c>
    </row>
    <row r="31" spans="1:31" x14ac:dyDescent="0.25">
      <c r="A31" t="s">
        <v>58</v>
      </c>
      <c r="B31" s="8">
        <v>7.9</v>
      </c>
      <c r="C31" s="8">
        <v>7.7973677408669397</v>
      </c>
      <c r="D31" s="8">
        <v>7.6960688210522035</v>
      </c>
      <c r="E31" s="8">
        <v>7.5960859185777618</v>
      </c>
      <c r="F31" s="8">
        <v>7.497401936502766</v>
      </c>
      <c r="G31" s="8">
        <v>7.4</v>
      </c>
      <c r="H31" s="8">
        <v>7.8</v>
      </c>
      <c r="I31" s="8">
        <v>7.8</v>
      </c>
      <c r="J31" s="8">
        <v>7.5</v>
      </c>
      <c r="K31" s="8">
        <v>7.3</v>
      </c>
      <c r="L31" s="8">
        <v>7.1</v>
      </c>
      <c r="M31" s="8">
        <v>6.9</v>
      </c>
      <c r="N31" s="8">
        <v>6.9</v>
      </c>
      <c r="O31" s="8">
        <v>7</v>
      </c>
      <c r="P31" s="8">
        <v>6.9</v>
      </c>
      <c r="Q31" s="8">
        <v>7.1</v>
      </c>
      <c r="R31" s="8">
        <v>6.9</v>
      </c>
      <c r="S31" s="8">
        <v>6.7</v>
      </c>
      <c r="T31" s="8">
        <v>6.7</v>
      </c>
      <c r="U31" s="8">
        <v>6.7</v>
      </c>
      <c r="V31" s="8">
        <v>6.9</v>
      </c>
      <c r="W31" s="8">
        <v>7</v>
      </c>
      <c r="X31" s="8">
        <v>5.6</v>
      </c>
      <c r="Y31" s="8">
        <v>5.5</v>
      </c>
      <c r="Z31" s="8">
        <v>5.4</v>
      </c>
      <c r="AA31" s="8">
        <v>5.6622851365015157</v>
      </c>
      <c r="AB31" s="8">
        <v>5.9</v>
      </c>
      <c r="AC31" s="8">
        <v>5.7</v>
      </c>
      <c r="AD31" s="8">
        <v>5.8</v>
      </c>
      <c r="AE31" t="s">
        <v>84</v>
      </c>
    </row>
    <row r="32" spans="1:31" x14ac:dyDescent="0.25">
      <c r="A32" t="s">
        <v>60</v>
      </c>
      <c r="B32" s="8">
        <v>3.7</v>
      </c>
      <c r="C32" s="8">
        <v>3.9</v>
      </c>
      <c r="D32" s="8">
        <v>4</v>
      </c>
      <c r="E32" s="8">
        <v>3.9</v>
      </c>
      <c r="F32" s="8">
        <v>3.9</v>
      </c>
      <c r="G32" s="8">
        <v>3.6</v>
      </c>
      <c r="H32" s="8">
        <v>3.5</v>
      </c>
      <c r="I32" s="8">
        <v>3.4</v>
      </c>
      <c r="J32" s="8">
        <v>5.0999999999999996</v>
      </c>
      <c r="K32" s="8">
        <v>5</v>
      </c>
      <c r="L32" s="8">
        <v>5.2</v>
      </c>
      <c r="M32" s="8">
        <v>5.2</v>
      </c>
      <c r="N32" s="8">
        <v>5.0999999999999996</v>
      </c>
      <c r="O32" s="8">
        <v>5.2</v>
      </c>
      <c r="P32" s="8">
        <v>5.2</v>
      </c>
      <c r="Q32" s="8">
        <v>5.3</v>
      </c>
      <c r="R32" s="8">
        <v>5.6</v>
      </c>
      <c r="S32" s="8">
        <v>5.5</v>
      </c>
      <c r="T32" s="8">
        <v>5.2</v>
      </c>
      <c r="U32" s="8">
        <v>5.0999999999999996</v>
      </c>
      <c r="V32" s="8">
        <v>5.0999999999999996</v>
      </c>
      <c r="W32" s="8">
        <v>5.7</v>
      </c>
      <c r="X32" s="8">
        <v>5.0999999999999996</v>
      </c>
      <c r="Y32" s="8">
        <v>5.7</v>
      </c>
      <c r="Z32" s="8">
        <v>5.8</v>
      </c>
      <c r="AA32" s="8">
        <v>5.1515151515151514</v>
      </c>
      <c r="AB32" s="8">
        <v>5.9</v>
      </c>
      <c r="AC32" s="8">
        <v>5.8</v>
      </c>
      <c r="AD32" s="8">
        <v>5.9</v>
      </c>
      <c r="AE32" t="s">
        <v>84</v>
      </c>
    </row>
    <row r="33" spans="1:31" x14ac:dyDescent="0.25">
      <c r="A33" t="s">
        <v>61</v>
      </c>
      <c r="B33" s="8">
        <v>1.9</v>
      </c>
      <c r="C33" s="8">
        <v>1.9</v>
      </c>
      <c r="D33" s="8">
        <v>1.9</v>
      </c>
      <c r="E33" s="8">
        <v>1.9</v>
      </c>
      <c r="F33" s="8">
        <v>1.9</v>
      </c>
      <c r="G33" s="8">
        <v>1.9</v>
      </c>
      <c r="H33" s="8">
        <v>1.9</v>
      </c>
      <c r="I33" s="8">
        <v>1.9</v>
      </c>
      <c r="J33" s="8">
        <v>1.9</v>
      </c>
      <c r="K33" s="8">
        <v>1.9</v>
      </c>
      <c r="L33" s="8">
        <v>1.9</v>
      </c>
      <c r="M33" s="8">
        <v>1.9</v>
      </c>
      <c r="N33" s="8">
        <v>1.9</v>
      </c>
      <c r="O33" s="8">
        <v>1.9</v>
      </c>
      <c r="P33" s="8">
        <v>1.9</v>
      </c>
      <c r="Q33" s="8">
        <v>1.9</v>
      </c>
      <c r="R33" s="8">
        <v>1.9</v>
      </c>
      <c r="S33" s="8">
        <v>1.9</v>
      </c>
      <c r="T33" s="8">
        <v>1.9</v>
      </c>
      <c r="U33" s="8">
        <v>1.9</v>
      </c>
      <c r="V33" s="8">
        <v>1.9</v>
      </c>
      <c r="W33" s="8">
        <v>2</v>
      </c>
      <c r="X33" s="8">
        <v>2.7</v>
      </c>
      <c r="Y33" s="8">
        <v>2.6</v>
      </c>
      <c r="Z33" s="8">
        <v>2.6</v>
      </c>
      <c r="AA33" s="8">
        <v>2.6</v>
      </c>
      <c r="AB33" s="8">
        <v>2.4</v>
      </c>
      <c r="AC33" s="8">
        <v>2.4</v>
      </c>
      <c r="AD33" s="8">
        <v>2.2999999999999998</v>
      </c>
      <c r="AE33" t="s">
        <v>84</v>
      </c>
    </row>
    <row r="34" spans="1:31" x14ac:dyDescent="0.25">
      <c r="A34" t="s">
        <v>63</v>
      </c>
      <c r="B34" s="8">
        <v>15.4</v>
      </c>
      <c r="C34" s="8">
        <v>15.4</v>
      </c>
      <c r="D34" s="8">
        <v>15.4</v>
      </c>
      <c r="E34" s="8">
        <v>15.4</v>
      </c>
      <c r="F34" s="8">
        <v>15.4</v>
      </c>
      <c r="G34" s="8">
        <v>15.4</v>
      </c>
      <c r="H34" s="8">
        <v>15.4</v>
      </c>
      <c r="I34" s="8">
        <v>15.4</v>
      </c>
      <c r="J34" s="8">
        <v>15.4</v>
      </c>
      <c r="K34" s="8">
        <v>15.8</v>
      </c>
      <c r="L34" s="8">
        <v>13.5</v>
      </c>
      <c r="M34" s="8">
        <v>14.3</v>
      </c>
      <c r="N34" s="8">
        <v>16.7</v>
      </c>
      <c r="O34" s="8">
        <v>19.5</v>
      </c>
      <c r="P34" s="8">
        <v>19.8</v>
      </c>
      <c r="Q34" s="8">
        <v>19.100000000000001</v>
      </c>
      <c r="R34" s="8">
        <v>17.8</v>
      </c>
      <c r="S34" s="8">
        <v>20.100000000000001</v>
      </c>
      <c r="T34" s="8">
        <v>22.1</v>
      </c>
      <c r="U34" s="8">
        <v>21.6</v>
      </c>
      <c r="V34" s="8">
        <v>22.9</v>
      </c>
      <c r="W34" s="8">
        <v>23.1</v>
      </c>
      <c r="X34" s="8">
        <v>20.7</v>
      </c>
      <c r="Y34" s="8">
        <v>20</v>
      </c>
      <c r="Z34" s="8">
        <v>26.5</v>
      </c>
      <c r="AA34" s="8">
        <v>14.800000000000002</v>
      </c>
      <c r="AB34" s="8">
        <v>22.1</v>
      </c>
      <c r="AC34" s="8">
        <v>22.2</v>
      </c>
      <c r="AD34" s="8">
        <v>23</v>
      </c>
      <c r="AE34" t="s">
        <v>84</v>
      </c>
    </row>
    <row r="35" spans="1:31" x14ac:dyDescent="0.25">
      <c r="A35" t="s">
        <v>65</v>
      </c>
      <c r="B35" s="8">
        <v>13</v>
      </c>
      <c r="C35" s="8">
        <v>13</v>
      </c>
      <c r="D35" s="8">
        <v>13</v>
      </c>
      <c r="E35" s="8">
        <v>13</v>
      </c>
      <c r="F35" s="8">
        <v>13</v>
      </c>
      <c r="G35" s="8">
        <v>13</v>
      </c>
      <c r="H35" s="8">
        <v>13</v>
      </c>
      <c r="I35" s="8">
        <v>13</v>
      </c>
      <c r="J35" s="8">
        <v>13</v>
      </c>
      <c r="K35" s="8">
        <v>13</v>
      </c>
      <c r="L35" s="8">
        <v>13</v>
      </c>
      <c r="M35" s="8">
        <v>13</v>
      </c>
      <c r="N35" s="8">
        <v>13</v>
      </c>
      <c r="O35" s="8">
        <v>13</v>
      </c>
      <c r="P35" s="8">
        <v>13</v>
      </c>
      <c r="Q35" s="8">
        <v>13</v>
      </c>
      <c r="R35" s="8">
        <v>13</v>
      </c>
      <c r="S35" s="8">
        <v>13</v>
      </c>
      <c r="T35" s="8">
        <v>13</v>
      </c>
      <c r="U35" s="8">
        <v>13</v>
      </c>
      <c r="V35" s="8">
        <v>13</v>
      </c>
      <c r="W35" s="8">
        <v>14.9</v>
      </c>
      <c r="X35" s="8">
        <v>28.3</v>
      </c>
      <c r="Y35" s="8">
        <v>14.3</v>
      </c>
      <c r="Z35" s="8">
        <v>23.9</v>
      </c>
      <c r="AA35" s="8">
        <v>24.266936299292215</v>
      </c>
      <c r="AB35" s="8">
        <v>23</v>
      </c>
      <c r="AC35" s="8">
        <v>24.3</v>
      </c>
      <c r="AD35" s="8">
        <v>25.5</v>
      </c>
      <c r="AE35" t="s">
        <v>84</v>
      </c>
    </row>
    <row r="36" spans="1:31" x14ac:dyDescent="0.25">
      <c r="A36" t="s">
        <v>67</v>
      </c>
      <c r="B36" s="8">
        <v>11.7</v>
      </c>
      <c r="C36" s="8">
        <v>11.7</v>
      </c>
      <c r="D36" s="8">
        <v>11.7</v>
      </c>
      <c r="E36" s="8">
        <v>11.7</v>
      </c>
      <c r="F36" s="8">
        <v>11.7</v>
      </c>
      <c r="G36" s="8">
        <v>11.7</v>
      </c>
      <c r="H36" s="8">
        <v>11.7</v>
      </c>
      <c r="I36" s="8">
        <v>11.7</v>
      </c>
      <c r="J36" s="8">
        <v>11.7</v>
      </c>
      <c r="K36" s="8">
        <v>11.7</v>
      </c>
      <c r="L36" s="8">
        <v>11.7</v>
      </c>
      <c r="M36" s="8">
        <v>11.7</v>
      </c>
      <c r="N36" s="8">
        <v>11.7</v>
      </c>
      <c r="O36" s="8">
        <v>11.7</v>
      </c>
      <c r="P36" s="8">
        <v>11.7</v>
      </c>
      <c r="Q36" s="8">
        <v>11.7</v>
      </c>
      <c r="R36" s="8">
        <v>11.7</v>
      </c>
      <c r="S36" s="8">
        <v>11.7</v>
      </c>
      <c r="T36" s="8">
        <v>11.7</v>
      </c>
      <c r="U36" s="8">
        <v>11.7</v>
      </c>
      <c r="V36" s="8">
        <v>11.7</v>
      </c>
      <c r="W36" s="8">
        <v>11.7</v>
      </c>
      <c r="X36" s="8">
        <v>11.7</v>
      </c>
      <c r="Y36" s="8">
        <v>11.7</v>
      </c>
      <c r="Z36" s="8">
        <v>11.7</v>
      </c>
      <c r="AA36" s="8">
        <v>11.7</v>
      </c>
      <c r="AB36" s="8">
        <v>11.7</v>
      </c>
      <c r="AC36" s="8">
        <v>11.7</v>
      </c>
      <c r="AD36" s="8">
        <v>11.7</v>
      </c>
      <c r="AE36" t="s">
        <v>111</v>
      </c>
    </row>
    <row r="37" spans="1:31" x14ac:dyDescent="0.25">
      <c r="A37" t="s">
        <v>69</v>
      </c>
      <c r="B37" s="8">
        <v>14.8</v>
      </c>
      <c r="C37" s="8">
        <v>14.8</v>
      </c>
      <c r="D37" s="8">
        <v>14.8</v>
      </c>
      <c r="E37" s="8">
        <v>14.8</v>
      </c>
      <c r="F37" s="8">
        <v>14.8</v>
      </c>
      <c r="G37" s="8">
        <v>14.8</v>
      </c>
      <c r="H37" s="8">
        <v>14.8</v>
      </c>
      <c r="I37" s="8">
        <v>14.8</v>
      </c>
      <c r="J37" s="8">
        <v>14.8</v>
      </c>
      <c r="K37" s="8">
        <v>14.8</v>
      </c>
      <c r="L37" s="8">
        <v>14.8</v>
      </c>
      <c r="M37" s="8">
        <v>14.8</v>
      </c>
      <c r="N37" s="8">
        <v>14.8</v>
      </c>
      <c r="O37" s="8">
        <v>14.8</v>
      </c>
      <c r="P37" s="8">
        <v>14.8</v>
      </c>
      <c r="Q37" s="8">
        <v>14.8</v>
      </c>
      <c r="R37" s="8">
        <v>14.8</v>
      </c>
      <c r="S37" s="8">
        <v>14.8</v>
      </c>
      <c r="T37" s="8">
        <v>14.8</v>
      </c>
      <c r="U37" s="8">
        <v>14.8</v>
      </c>
      <c r="V37" s="8">
        <v>14.8</v>
      </c>
      <c r="W37" s="8">
        <v>14.8</v>
      </c>
      <c r="X37" s="8">
        <v>14.8</v>
      </c>
      <c r="Y37" s="8">
        <v>14.8</v>
      </c>
      <c r="Z37" s="8">
        <v>14.8</v>
      </c>
      <c r="AA37" s="8">
        <v>14.8</v>
      </c>
      <c r="AB37" s="8">
        <v>14.8</v>
      </c>
      <c r="AC37" s="8">
        <v>14.8</v>
      </c>
      <c r="AD37" s="8">
        <v>14.8</v>
      </c>
      <c r="AE37" t="s">
        <v>109</v>
      </c>
    </row>
    <row r="39" spans="1:31" x14ac:dyDescent="0.25">
      <c r="A39" s="15" t="s">
        <v>81</v>
      </c>
      <c r="B39" s="9" t="s">
        <v>103</v>
      </c>
    </row>
    <row r="40" spans="1:31" x14ac:dyDescent="0.25">
      <c r="A40" s="15"/>
      <c r="B40" s="9"/>
    </row>
    <row r="41" spans="1:31" x14ac:dyDescent="0.25">
      <c r="A41" s="16"/>
      <c r="C41" t="s">
        <v>127</v>
      </c>
      <c r="D41" t="s">
        <v>128</v>
      </c>
      <c r="E41" t="s">
        <v>129</v>
      </c>
      <c r="F41" t="s">
        <v>130</v>
      </c>
      <c r="G41" t="s">
        <v>131</v>
      </c>
      <c r="H41" t="s">
        <v>132</v>
      </c>
      <c r="I41" t="s">
        <v>133</v>
      </c>
      <c r="J41" t="s">
        <v>134</v>
      </c>
      <c r="K41" t="s">
        <v>135</v>
      </c>
      <c r="L41" t="s">
        <v>139</v>
      </c>
      <c r="M41" t="s">
        <v>149</v>
      </c>
      <c r="N41" t="s">
        <v>136</v>
      </c>
      <c r="O41" t="s">
        <v>170</v>
      </c>
      <c r="P41" t="s">
        <v>171</v>
      </c>
    </row>
    <row r="42" spans="1:31" x14ac:dyDescent="0.25">
      <c r="A42" s="16" t="s">
        <v>83</v>
      </c>
      <c r="B42" t="s">
        <v>84</v>
      </c>
      <c r="D42" s="17" t="s">
        <v>94</v>
      </c>
      <c r="E42" s="17" t="s">
        <v>105</v>
      </c>
      <c r="F42" s="19" t="s">
        <v>159</v>
      </c>
      <c r="G42" s="17" t="s">
        <v>161</v>
      </c>
      <c r="H42" s="17" t="s">
        <v>160</v>
      </c>
      <c r="I42" s="17"/>
      <c r="J42" s="17" t="s">
        <v>104</v>
      </c>
      <c r="K42" s="17"/>
      <c r="L42" s="17"/>
      <c r="M42" s="17"/>
      <c r="N42" s="17"/>
      <c r="O42" t="s">
        <v>172</v>
      </c>
      <c r="P42" t="s">
        <v>173</v>
      </c>
    </row>
    <row r="43" spans="1:31" x14ac:dyDescent="0.25">
      <c r="A43" s="16"/>
      <c r="B43" t="s">
        <v>87</v>
      </c>
      <c r="D43" s="17" t="s">
        <v>165</v>
      </c>
      <c r="E43" s="17" t="s">
        <v>164</v>
      </c>
      <c r="F43" s="19" t="s">
        <v>72</v>
      </c>
      <c r="G43" s="17" t="s">
        <v>141</v>
      </c>
      <c r="H43" s="17"/>
      <c r="I43" s="17">
        <v>2017</v>
      </c>
      <c r="J43" s="17" t="s">
        <v>162</v>
      </c>
      <c r="K43" s="17" t="s">
        <v>163</v>
      </c>
      <c r="L43" s="17"/>
      <c r="M43" s="17"/>
      <c r="N43" s="17" t="s">
        <v>166</v>
      </c>
      <c r="O43" t="s">
        <v>174</v>
      </c>
      <c r="P43" t="s">
        <v>173</v>
      </c>
    </row>
    <row r="44" spans="1:31" x14ac:dyDescent="0.25">
      <c r="A44" s="16"/>
    </row>
    <row r="45" spans="1:31" x14ac:dyDescent="0.25">
      <c r="A45" s="16" t="s">
        <v>91</v>
      </c>
      <c r="B45" t="s">
        <v>90</v>
      </c>
      <c r="C45" t="s">
        <v>108</v>
      </c>
    </row>
    <row r="46" spans="1:31" x14ac:dyDescent="0.25">
      <c r="A46" s="16"/>
      <c r="B46" t="s">
        <v>107</v>
      </c>
      <c r="C46" t="s">
        <v>110</v>
      </c>
    </row>
    <row r="47" spans="1:31" x14ac:dyDescent="0.25">
      <c r="A47" s="16"/>
    </row>
    <row r="48" spans="1:31" x14ac:dyDescent="0.25">
      <c r="A48" s="16" t="s">
        <v>85</v>
      </c>
      <c r="B48" t="s">
        <v>86</v>
      </c>
      <c r="C48" t="s">
        <v>106</v>
      </c>
      <c r="F48" s="7" t="s">
        <v>73</v>
      </c>
    </row>
  </sheetData>
  <hyperlinks>
    <hyperlink ref="F48" r:id="rId1" xr:uid="{FAE7F1AD-7E18-4BFA-BF71-AD6B77E46BCC}"/>
    <hyperlink ref="F42" r:id="rId2" xr:uid="{4ABD6531-30B3-4B27-BA20-B55653C42DC6}"/>
    <hyperlink ref="F43" r:id="rId3" xr:uid="{D67995F5-D429-4353-9775-A8F777D4EDD9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C9E4-E498-40D2-A571-7379128B8600}">
  <dimension ref="A1:F37"/>
  <sheetViews>
    <sheetView workbookViewId="0">
      <selection activeCell="H10" sqref="H10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t="s">
        <v>2</v>
      </c>
      <c r="B2" s="8">
        <v>81.599999999999994</v>
      </c>
      <c r="C2">
        <f>B2</f>
        <v>81.599999999999994</v>
      </c>
      <c r="D2">
        <f t="shared" ref="D2:F2" si="0">C2</f>
        <v>81.599999999999994</v>
      </c>
      <c r="E2">
        <f t="shared" si="0"/>
        <v>81.599999999999994</v>
      </c>
      <c r="F2">
        <f t="shared" si="0"/>
        <v>81.599999999999994</v>
      </c>
    </row>
    <row r="3" spans="1:6" x14ac:dyDescent="0.25">
      <c r="A3" t="s">
        <v>4</v>
      </c>
      <c r="B3" s="8">
        <v>85.8</v>
      </c>
      <c r="C3">
        <f t="shared" ref="C3:F3" si="1">B3</f>
        <v>85.8</v>
      </c>
      <c r="D3">
        <f t="shared" si="1"/>
        <v>85.8</v>
      </c>
      <c r="E3">
        <f t="shared" si="1"/>
        <v>85.8</v>
      </c>
      <c r="F3">
        <f t="shared" si="1"/>
        <v>85.8</v>
      </c>
    </row>
    <row r="4" spans="1:6" x14ac:dyDescent="0.25">
      <c r="A4" t="s">
        <v>6</v>
      </c>
      <c r="B4" s="8">
        <v>73.3</v>
      </c>
      <c r="C4">
        <f t="shared" ref="C4:F4" si="2">B4</f>
        <v>73.3</v>
      </c>
      <c r="D4">
        <f t="shared" si="2"/>
        <v>73.3</v>
      </c>
      <c r="E4">
        <f t="shared" si="2"/>
        <v>73.3</v>
      </c>
      <c r="F4">
        <f t="shared" si="2"/>
        <v>73.3</v>
      </c>
    </row>
    <row r="5" spans="1:6" x14ac:dyDescent="0.25">
      <c r="A5" t="s">
        <v>8</v>
      </c>
      <c r="B5" s="8">
        <v>82</v>
      </c>
      <c r="C5">
        <f t="shared" ref="C5:F5" si="3">B5</f>
        <v>82</v>
      </c>
      <c r="D5">
        <f t="shared" si="3"/>
        <v>82</v>
      </c>
      <c r="E5">
        <f t="shared" si="3"/>
        <v>82</v>
      </c>
      <c r="F5">
        <f t="shared" si="3"/>
        <v>82</v>
      </c>
    </row>
    <row r="6" spans="1:6" x14ac:dyDescent="0.25">
      <c r="A6" t="s">
        <v>10</v>
      </c>
      <c r="B6" s="8">
        <v>85.1</v>
      </c>
      <c r="C6">
        <f t="shared" ref="C6:F6" si="4">B6</f>
        <v>85.1</v>
      </c>
      <c r="D6">
        <f t="shared" si="4"/>
        <v>85.1</v>
      </c>
      <c r="E6">
        <f t="shared" si="4"/>
        <v>85.1</v>
      </c>
      <c r="F6">
        <f t="shared" si="4"/>
        <v>85.1</v>
      </c>
    </row>
    <row r="7" spans="1:6" x14ac:dyDescent="0.25">
      <c r="A7" t="s">
        <v>12</v>
      </c>
      <c r="B7" s="8">
        <v>80.599999999999994</v>
      </c>
      <c r="C7">
        <f t="shared" ref="C7:F7" si="5">B7</f>
        <v>80.599999999999994</v>
      </c>
      <c r="D7">
        <f t="shared" si="5"/>
        <v>80.599999999999994</v>
      </c>
      <c r="E7">
        <f t="shared" si="5"/>
        <v>80.599999999999994</v>
      </c>
      <c r="F7">
        <f t="shared" si="5"/>
        <v>80.599999999999994</v>
      </c>
    </row>
    <row r="8" spans="1:6" x14ac:dyDescent="0.25">
      <c r="A8" t="s">
        <v>14</v>
      </c>
      <c r="B8" s="8">
        <v>81.7</v>
      </c>
      <c r="C8">
        <f t="shared" ref="C8:F8" si="6">B8</f>
        <v>81.7</v>
      </c>
      <c r="D8">
        <f t="shared" si="6"/>
        <v>81.7</v>
      </c>
      <c r="E8">
        <f t="shared" si="6"/>
        <v>81.7</v>
      </c>
      <c r="F8">
        <f t="shared" si="6"/>
        <v>81.7</v>
      </c>
    </row>
    <row r="9" spans="1:6" x14ac:dyDescent="0.25">
      <c r="A9" t="s">
        <v>16</v>
      </c>
      <c r="B9" s="8">
        <v>82.7</v>
      </c>
      <c r="C9">
        <f t="shared" ref="C9:F9" si="7">B9</f>
        <v>82.7</v>
      </c>
      <c r="D9">
        <f t="shared" si="7"/>
        <v>82.7</v>
      </c>
      <c r="E9">
        <f t="shared" si="7"/>
        <v>82.7</v>
      </c>
      <c r="F9">
        <f t="shared" si="7"/>
        <v>82.7</v>
      </c>
    </row>
    <row r="10" spans="1:6" x14ac:dyDescent="0.25">
      <c r="A10" t="s">
        <v>18</v>
      </c>
      <c r="B10" s="8">
        <v>84.9</v>
      </c>
      <c r="C10">
        <f t="shared" ref="C10:F10" si="8">B10</f>
        <v>84.9</v>
      </c>
      <c r="D10">
        <f t="shared" si="8"/>
        <v>84.9</v>
      </c>
      <c r="E10">
        <f t="shared" si="8"/>
        <v>84.9</v>
      </c>
      <c r="F10">
        <f t="shared" si="8"/>
        <v>84.9</v>
      </c>
    </row>
    <row r="11" spans="1:6" x14ac:dyDescent="0.25">
      <c r="A11" t="s">
        <v>20</v>
      </c>
      <c r="B11" s="8">
        <v>83.3</v>
      </c>
      <c r="C11">
        <f t="shared" ref="C11:F11" si="9">B11</f>
        <v>83.3</v>
      </c>
      <c r="D11">
        <f t="shared" si="9"/>
        <v>83.3</v>
      </c>
      <c r="E11">
        <f t="shared" si="9"/>
        <v>83.3</v>
      </c>
      <c r="F11">
        <f t="shared" si="9"/>
        <v>83.3</v>
      </c>
    </row>
    <row r="12" spans="1:6" x14ac:dyDescent="0.25">
      <c r="A12" t="s">
        <v>22</v>
      </c>
      <c r="B12" s="8">
        <v>84.8</v>
      </c>
      <c r="C12">
        <f t="shared" ref="C12:F12" si="10">B12</f>
        <v>84.8</v>
      </c>
      <c r="D12">
        <f t="shared" si="10"/>
        <v>84.8</v>
      </c>
      <c r="E12">
        <f t="shared" si="10"/>
        <v>84.8</v>
      </c>
      <c r="F12">
        <f t="shared" si="10"/>
        <v>84.8</v>
      </c>
    </row>
    <row r="13" spans="1:6" x14ac:dyDescent="0.25">
      <c r="A13" t="s">
        <v>24</v>
      </c>
      <c r="B13" s="8">
        <v>82</v>
      </c>
      <c r="C13">
        <f t="shared" ref="C13:F13" si="11">B13</f>
        <v>82</v>
      </c>
      <c r="D13">
        <f t="shared" si="11"/>
        <v>82</v>
      </c>
      <c r="E13">
        <f t="shared" si="11"/>
        <v>82</v>
      </c>
      <c r="F13">
        <f t="shared" si="11"/>
        <v>82</v>
      </c>
    </row>
    <row r="14" spans="1:6" x14ac:dyDescent="0.25">
      <c r="A14" t="s">
        <v>26</v>
      </c>
      <c r="B14" s="8">
        <v>81.099999999999994</v>
      </c>
      <c r="C14">
        <f t="shared" ref="C14:F14" si="12">B14</f>
        <v>81.099999999999994</v>
      </c>
      <c r="D14">
        <f t="shared" si="12"/>
        <v>81.099999999999994</v>
      </c>
      <c r="E14">
        <f t="shared" si="12"/>
        <v>81.099999999999994</v>
      </c>
      <c r="F14">
        <f t="shared" si="12"/>
        <v>81.099999999999994</v>
      </c>
    </row>
    <row r="15" spans="1:6" x14ac:dyDescent="0.25">
      <c r="A15" t="s">
        <v>28</v>
      </c>
      <c r="B15" s="8">
        <v>82.8</v>
      </c>
      <c r="C15">
        <f t="shared" ref="C15:F15" si="13">B15</f>
        <v>82.8</v>
      </c>
      <c r="D15">
        <f t="shared" si="13"/>
        <v>82.8</v>
      </c>
      <c r="E15">
        <f t="shared" si="13"/>
        <v>82.8</v>
      </c>
      <c r="F15">
        <f t="shared" si="13"/>
        <v>82.8</v>
      </c>
    </row>
    <row r="16" spans="1:6" x14ac:dyDescent="0.25">
      <c r="A16" t="s">
        <v>30</v>
      </c>
      <c r="B16" s="8">
        <v>90.4</v>
      </c>
      <c r="C16">
        <f t="shared" ref="C16:F16" si="14">B16</f>
        <v>90.4</v>
      </c>
      <c r="D16">
        <f t="shared" si="14"/>
        <v>90.4</v>
      </c>
      <c r="E16">
        <f t="shared" si="14"/>
        <v>90.4</v>
      </c>
      <c r="F16">
        <f t="shared" si="14"/>
        <v>90.4</v>
      </c>
    </row>
    <row r="17" spans="1:6" x14ac:dyDescent="0.25">
      <c r="A17" t="s">
        <v>32</v>
      </c>
      <c r="B17" s="8">
        <v>82.9</v>
      </c>
      <c r="C17">
        <f t="shared" ref="C17:F17" si="15">B17</f>
        <v>82.9</v>
      </c>
      <c r="D17">
        <f t="shared" si="15"/>
        <v>82.9</v>
      </c>
      <c r="E17">
        <f t="shared" si="15"/>
        <v>82.9</v>
      </c>
      <c r="F17">
        <f t="shared" si="15"/>
        <v>82.9</v>
      </c>
    </row>
    <row r="18" spans="1:6" x14ac:dyDescent="0.25">
      <c r="A18" t="s">
        <v>34</v>
      </c>
      <c r="B18" s="8">
        <v>70.599999999999994</v>
      </c>
      <c r="C18">
        <f t="shared" ref="C18:F18" si="16">B18</f>
        <v>70.599999999999994</v>
      </c>
      <c r="D18">
        <f t="shared" si="16"/>
        <v>70.599999999999994</v>
      </c>
      <c r="E18">
        <f t="shared" si="16"/>
        <v>70.599999999999994</v>
      </c>
      <c r="F18">
        <f t="shared" si="16"/>
        <v>70.599999999999994</v>
      </c>
    </row>
    <row r="19" spans="1:6" x14ac:dyDescent="0.25">
      <c r="A19" t="s">
        <v>35</v>
      </c>
      <c r="B19" s="8">
        <v>82.5</v>
      </c>
      <c r="C19">
        <f t="shared" ref="C19:F19" si="17">B19</f>
        <v>82.5</v>
      </c>
      <c r="D19">
        <f t="shared" si="17"/>
        <v>82.5</v>
      </c>
      <c r="E19">
        <f t="shared" si="17"/>
        <v>82.5</v>
      </c>
      <c r="F19">
        <f t="shared" si="17"/>
        <v>82.5</v>
      </c>
    </row>
    <row r="20" spans="1:6" x14ac:dyDescent="0.25">
      <c r="A20" t="s">
        <v>37</v>
      </c>
      <c r="B20" s="8">
        <v>85.7</v>
      </c>
      <c r="C20">
        <f t="shared" ref="C20:F20" si="18">B20</f>
        <v>85.7</v>
      </c>
      <c r="D20">
        <f t="shared" si="18"/>
        <v>85.7</v>
      </c>
      <c r="E20">
        <f t="shared" si="18"/>
        <v>85.7</v>
      </c>
      <c r="F20">
        <f t="shared" si="18"/>
        <v>85.7</v>
      </c>
    </row>
    <row r="21" spans="1:6" x14ac:dyDescent="0.25">
      <c r="A21" t="s">
        <v>39</v>
      </c>
      <c r="B21" s="8">
        <v>77.099999999999994</v>
      </c>
      <c r="C21">
        <f t="shared" ref="C21:F21" si="19">B21</f>
        <v>77.099999999999994</v>
      </c>
      <c r="D21">
        <f t="shared" si="19"/>
        <v>77.099999999999994</v>
      </c>
      <c r="E21">
        <f t="shared" si="19"/>
        <v>77.099999999999994</v>
      </c>
      <c r="F21">
        <f t="shared" si="19"/>
        <v>77.099999999999994</v>
      </c>
    </row>
    <row r="22" spans="1:6" x14ac:dyDescent="0.25">
      <c r="A22" t="s">
        <v>41</v>
      </c>
      <c r="B22" s="8">
        <v>79.3</v>
      </c>
      <c r="C22">
        <f t="shared" ref="C22:F22" si="20">B22</f>
        <v>79.3</v>
      </c>
      <c r="D22">
        <f t="shared" si="20"/>
        <v>79.3</v>
      </c>
      <c r="E22">
        <f t="shared" si="20"/>
        <v>79.3</v>
      </c>
      <c r="F22">
        <f t="shared" si="20"/>
        <v>79.3</v>
      </c>
    </row>
    <row r="23" spans="1:6" x14ac:dyDescent="0.25">
      <c r="A23" t="s">
        <v>42</v>
      </c>
      <c r="B23" s="8">
        <v>88.4</v>
      </c>
      <c r="C23">
        <f t="shared" ref="C23:F23" si="21">B23</f>
        <v>88.4</v>
      </c>
      <c r="D23">
        <f t="shared" si="21"/>
        <v>88.4</v>
      </c>
      <c r="E23">
        <f t="shared" si="21"/>
        <v>88.4</v>
      </c>
      <c r="F23">
        <f t="shared" si="21"/>
        <v>88.4</v>
      </c>
    </row>
    <row r="24" spans="1:6" x14ac:dyDescent="0.25">
      <c r="A24" t="s">
        <v>44</v>
      </c>
      <c r="B24" s="8">
        <v>80.3</v>
      </c>
      <c r="C24">
        <f t="shared" ref="C24:F24" si="22">B24</f>
        <v>80.3</v>
      </c>
      <c r="D24">
        <f t="shared" si="22"/>
        <v>80.3</v>
      </c>
      <c r="E24">
        <f t="shared" si="22"/>
        <v>80.3</v>
      </c>
      <c r="F24">
        <f t="shared" si="22"/>
        <v>80.3</v>
      </c>
    </row>
    <row r="25" spans="1:6" x14ac:dyDescent="0.25">
      <c r="A25" t="s">
        <v>46</v>
      </c>
      <c r="B25" s="8">
        <v>86.4</v>
      </c>
      <c r="C25">
        <f t="shared" ref="C25:F25" si="23">B25</f>
        <v>86.4</v>
      </c>
      <c r="D25">
        <f t="shared" si="23"/>
        <v>86.4</v>
      </c>
      <c r="E25">
        <f t="shared" si="23"/>
        <v>86.4</v>
      </c>
      <c r="F25">
        <f t="shared" si="23"/>
        <v>86.4</v>
      </c>
    </row>
    <row r="26" spans="1:6" x14ac:dyDescent="0.25">
      <c r="A26" t="s">
        <v>48</v>
      </c>
      <c r="B26" s="8">
        <v>73.900000000000006</v>
      </c>
      <c r="C26">
        <f t="shared" ref="C26:F26" si="24">B26</f>
        <v>73.900000000000006</v>
      </c>
      <c r="D26">
        <f t="shared" si="24"/>
        <v>73.900000000000006</v>
      </c>
      <c r="E26">
        <f t="shared" si="24"/>
        <v>73.900000000000006</v>
      </c>
      <c r="F26">
        <f t="shared" si="24"/>
        <v>73.900000000000006</v>
      </c>
    </row>
    <row r="27" spans="1:6" x14ac:dyDescent="0.25">
      <c r="A27" t="s">
        <v>50</v>
      </c>
      <c r="B27" s="8">
        <v>84.2</v>
      </c>
      <c r="C27">
        <f t="shared" ref="C27:F27" si="25">B27</f>
        <v>84.2</v>
      </c>
      <c r="D27">
        <f t="shared" si="25"/>
        <v>84.2</v>
      </c>
      <c r="E27">
        <f t="shared" si="25"/>
        <v>84.2</v>
      </c>
      <c r="F27">
        <f t="shared" si="25"/>
        <v>84.2</v>
      </c>
    </row>
    <row r="28" spans="1:6" x14ac:dyDescent="0.25">
      <c r="A28" t="s">
        <v>52</v>
      </c>
      <c r="B28" s="8">
        <v>83.1</v>
      </c>
      <c r="C28">
        <f t="shared" ref="C28:F28" si="26">B28</f>
        <v>83.1</v>
      </c>
      <c r="D28">
        <f t="shared" si="26"/>
        <v>83.1</v>
      </c>
      <c r="E28">
        <f t="shared" si="26"/>
        <v>83.1</v>
      </c>
      <c r="F28">
        <f t="shared" si="26"/>
        <v>83.1</v>
      </c>
    </row>
    <row r="29" spans="1:6" x14ac:dyDescent="0.25">
      <c r="A29" t="s">
        <v>54</v>
      </c>
      <c r="B29" s="8">
        <v>86.3</v>
      </c>
      <c r="C29">
        <f t="shared" ref="C29:F29" si="27">B29</f>
        <v>86.3</v>
      </c>
      <c r="D29">
        <f t="shared" si="27"/>
        <v>86.3</v>
      </c>
      <c r="E29">
        <f t="shared" si="27"/>
        <v>86.3</v>
      </c>
      <c r="F29">
        <f t="shared" si="27"/>
        <v>86.3</v>
      </c>
    </row>
    <row r="30" spans="1:6" x14ac:dyDescent="0.25">
      <c r="A30" t="s">
        <v>56</v>
      </c>
      <c r="B30" s="8">
        <v>86.4</v>
      </c>
      <c r="C30">
        <f t="shared" ref="C30:F30" si="28">B30</f>
        <v>86.4</v>
      </c>
      <c r="D30">
        <f t="shared" si="28"/>
        <v>86.4</v>
      </c>
      <c r="E30">
        <f t="shared" si="28"/>
        <v>86.4</v>
      </c>
      <c r="F30">
        <f t="shared" si="28"/>
        <v>86.4</v>
      </c>
    </row>
    <row r="31" spans="1:6" x14ac:dyDescent="0.25">
      <c r="A31" t="s">
        <v>58</v>
      </c>
      <c r="B31" s="8">
        <v>89.2</v>
      </c>
      <c r="C31">
        <f t="shared" ref="C31:F31" si="29">B31</f>
        <v>89.2</v>
      </c>
      <c r="D31">
        <f t="shared" si="29"/>
        <v>89.2</v>
      </c>
      <c r="E31">
        <f t="shared" si="29"/>
        <v>89.2</v>
      </c>
      <c r="F31">
        <f t="shared" si="29"/>
        <v>89.2</v>
      </c>
    </row>
    <row r="32" spans="1:6" x14ac:dyDescent="0.25">
      <c r="A32" t="s">
        <v>60</v>
      </c>
      <c r="B32" s="8">
        <v>74.8</v>
      </c>
      <c r="C32">
        <f t="shared" ref="C32:F32" si="30">B32</f>
        <v>74.8</v>
      </c>
      <c r="D32">
        <f t="shared" si="30"/>
        <v>74.8</v>
      </c>
      <c r="E32">
        <f t="shared" si="30"/>
        <v>74.8</v>
      </c>
      <c r="F32">
        <f t="shared" si="30"/>
        <v>74.8</v>
      </c>
    </row>
    <row r="33" spans="1:6" x14ac:dyDescent="0.25">
      <c r="A33" t="s">
        <v>61</v>
      </c>
      <c r="B33" s="8">
        <v>96.4</v>
      </c>
      <c r="C33">
        <f t="shared" ref="C33:F33" si="31">B33</f>
        <v>96.4</v>
      </c>
      <c r="D33">
        <f t="shared" si="31"/>
        <v>96.4</v>
      </c>
      <c r="E33">
        <f t="shared" si="31"/>
        <v>96.4</v>
      </c>
      <c r="F33">
        <f t="shared" si="31"/>
        <v>96.4</v>
      </c>
    </row>
    <row r="34" spans="1:6" x14ac:dyDescent="0.25">
      <c r="A34" t="s">
        <v>63</v>
      </c>
      <c r="B34" s="8">
        <v>76.400000000000006</v>
      </c>
      <c r="C34">
        <f t="shared" ref="C34:F34" si="32">B34</f>
        <v>76.400000000000006</v>
      </c>
      <c r="D34">
        <f t="shared" si="32"/>
        <v>76.400000000000006</v>
      </c>
      <c r="E34">
        <f t="shared" si="32"/>
        <v>76.400000000000006</v>
      </c>
      <c r="F34">
        <f t="shared" si="32"/>
        <v>76.400000000000006</v>
      </c>
    </row>
    <row r="35" spans="1:6" x14ac:dyDescent="0.25">
      <c r="A35" t="s">
        <v>65</v>
      </c>
      <c r="B35" s="8">
        <v>73.7</v>
      </c>
      <c r="C35">
        <f t="shared" ref="C35:F35" si="33">B35</f>
        <v>73.7</v>
      </c>
      <c r="D35">
        <f t="shared" si="33"/>
        <v>73.7</v>
      </c>
      <c r="E35">
        <f t="shared" si="33"/>
        <v>73.7</v>
      </c>
      <c r="F35">
        <f t="shared" si="33"/>
        <v>73.7</v>
      </c>
    </row>
    <row r="36" spans="1:6" x14ac:dyDescent="0.25">
      <c r="A36" t="s">
        <v>67</v>
      </c>
      <c r="B36" s="8">
        <f>100-ModalSplit_rail_his!B36-ModalSplit_bus_his!B36</f>
        <v>88.2</v>
      </c>
      <c r="C36">
        <f t="shared" ref="C36:F36" si="34">B36</f>
        <v>88.2</v>
      </c>
      <c r="D36">
        <f t="shared" si="34"/>
        <v>88.2</v>
      </c>
      <c r="E36">
        <f t="shared" si="34"/>
        <v>88.2</v>
      </c>
      <c r="F36">
        <f t="shared" si="34"/>
        <v>88.2</v>
      </c>
    </row>
    <row r="37" spans="1:6" x14ac:dyDescent="0.25">
      <c r="A37" t="s">
        <v>69</v>
      </c>
      <c r="B37" s="8">
        <f>100-ModalSplit_rail_his!B37-ModalSplit_bus_his!B37</f>
        <v>83.2</v>
      </c>
      <c r="C37">
        <f t="shared" ref="C37:F37" si="35">B37</f>
        <v>83.2</v>
      </c>
      <c r="D37">
        <f t="shared" si="35"/>
        <v>83.2</v>
      </c>
      <c r="E37">
        <f t="shared" si="35"/>
        <v>83.2</v>
      </c>
      <c r="F37">
        <f t="shared" si="35"/>
        <v>83.2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EBBC-FB97-4192-8E78-D16AD749443C}">
  <dimension ref="A1:F37"/>
  <sheetViews>
    <sheetView workbookViewId="0">
      <selection activeCell="B1" sqref="B1:B1048576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t="s">
        <v>2</v>
      </c>
      <c r="B2" s="8">
        <v>8.1</v>
      </c>
      <c r="C2">
        <f>B2</f>
        <v>8.1</v>
      </c>
      <c r="D2">
        <f t="shared" ref="D2:F2" si="0">C2</f>
        <v>8.1</v>
      </c>
      <c r="E2">
        <f t="shared" si="0"/>
        <v>8.1</v>
      </c>
      <c r="F2">
        <f t="shared" si="0"/>
        <v>8.1</v>
      </c>
    </row>
    <row r="3" spans="1:6" x14ac:dyDescent="0.25">
      <c r="A3" t="s">
        <v>4</v>
      </c>
      <c r="B3" s="8">
        <v>2.2000000000000002</v>
      </c>
      <c r="C3">
        <f t="shared" ref="C3:F18" si="1">B3</f>
        <v>2.2000000000000002</v>
      </c>
      <c r="D3">
        <f t="shared" si="1"/>
        <v>2.2000000000000002</v>
      </c>
      <c r="E3">
        <f t="shared" si="1"/>
        <v>2.2000000000000002</v>
      </c>
      <c r="F3">
        <f t="shared" si="1"/>
        <v>2.2000000000000002</v>
      </c>
    </row>
    <row r="4" spans="1:6" x14ac:dyDescent="0.25">
      <c r="A4" t="s">
        <v>6</v>
      </c>
      <c r="B4" s="8">
        <v>9.6</v>
      </c>
      <c r="C4">
        <f t="shared" si="1"/>
        <v>9.6</v>
      </c>
      <c r="D4">
        <f t="shared" si="1"/>
        <v>9.6</v>
      </c>
      <c r="E4">
        <f t="shared" si="1"/>
        <v>9.6</v>
      </c>
      <c r="F4">
        <f t="shared" si="1"/>
        <v>9.6</v>
      </c>
    </row>
    <row r="5" spans="1:6" x14ac:dyDescent="0.25">
      <c r="A5" t="s">
        <v>8</v>
      </c>
      <c r="B5" s="8">
        <v>8.4</v>
      </c>
      <c r="C5">
        <f t="shared" si="1"/>
        <v>8.4</v>
      </c>
      <c r="D5">
        <f t="shared" si="1"/>
        <v>8.4</v>
      </c>
      <c r="E5">
        <f t="shared" si="1"/>
        <v>8.4</v>
      </c>
      <c r="F5">
        <f t="shared" si="1"/>
        <v>8.4</v>
      </c>
    </row>
    <row r="6" spans="1:6" x14ac:dyDescent="0.25">
      <c r="A6" t="s">
        <v>10</v>
      </c>
      <c r="B6" s="8">
        <v>9.1</v>
      </c>
      <c r="C6">
        <f t="shared" si="1"/>
        <v>9.1</v>
      </c>
      <c r="D6">
        <f t="shared" si="1"/>
        <v>9.1</v>
      </c>
      <c r="E6">
        <f t="shared" si="1"/>
        <v>9.1</v>
      </c>
      <c r="F6">
        <f t="shared" si="1"/>
        <v>9.1</v>
      </c>
    </row>
    <row r="7" spans="1:6" x14ac:dyDescent="0.25">
      <c r="A7" t="s">
        <v>12</v>
      </c>
      <c r="B7" s="8">
        <v>2.5</v>
      </c>
      <c r="C7">
        <f t="shared" si="1"/>
        <v>2.5</v>
      </c>
      <c r="D7">
        <f t="shared" si="1"/>
        <v>2.5</v>
      </c>
      <c r="E7">
        <f t="shared" si="1"/>
        <v>2.5</v>
      </c>
      <c r="F7">
        <f t="shared" si="1"/>
        <v>2.5</v>
      </c>
    </row>
    <row r="8" spans="1:6" x14ac:dyDescent="0.25">
      <c r="A8" t="s">
        <v>14</v>
      </c>
      <c r="B8" s="8">
        <v>3.3</v>
      </c>
      <c r="C8">
        <f t="shared" si="1"/>
        <v>3.3</v>
      </c>
      <c r="D8">
        <f t="shared" si="1"/>
        <v>3.3</v>
      </c>
      <c r="E8">
        <f t="shared" si="1"/>
        <v>3.3</v>
      </c>
      <c r="F8">
        <f t="shared" si="1"/>
        <v>3.3</v>
      </c>
    </row>
    <row r="9" spans="1:6" x14ac:dyDescent="0.25">
      <c r="A9" t="s">
        <v>16</v>
      </c>
      <c r="B9" s="8">
        <v>0.9</v>
      </c>
      <c r="C9">
        <f t="shared" si="1"/>
        <v>0.9</v>
      </c>
      <c r="D9">
        <f t="shared" si="1"/>
        <v>0.9</v>
      </c>
      <c r="E9">
        <f t="shared" si="1"/>
        <v>0.9</v>
      </c>
      <c r="F9">
        <f t="shared" si="1"/>
        <v>0.9</v>
      </c>
    </row>
    <row r="10" spans="1:6" x14ac:dyDescent="0.25">
      <c r="A10" t="s">
        <v>18</v>
      </c>
      <c r="B10" s="8">
        <v>7.1</v>
      </c>
      <c r="C10">
        <f t="shared" si="1"/>
        <v>7.1</v>
      </c>
      <c r="D10">
        <f t="shared" si="1"/>
        <v>7.1</v>
      </c>
      <c r="E10">
        <f t="shared" si="1"/>
        <v>7.1</v>
      </c>
      <c r="F10">
        <f t="shared" si="1"/>
        <v>7.1</v>
      </c>
    </row>
    <row r="11" spans="1:6" x14ac:dyDescent="0.25">
      <c r="A11" t="s">
        <v>20</v>
      </c>
      <c r="B11" s="8">
        <v>10.3</v>
      </c>
      <c r="C11">
        <f t="shared" si="1"/>
        <v>10.3</v>
      </c>
      <c r="D11">
        <f t="shared" si="1"/>
        <v>10.3</v>
      </c>
      <c r="E11">
        <f t="shared" si="1"/>
        <v>10.3</v>
      </c>
      <c r="F11">
        <f t="shared" si="1"/>
        <v>10.3</v>
      </c>
    </row>
    <row r="12" spans="1:6" x14ac:dyDescent="0.25">
      <c r="A12" t="s">
        <v>22</v>
      </c>
      <c r="B12" s="8">
        <v>2.5</v>
      </c>
      <c r="C12">
        <f t="shared" si="1"/>
        <v>2.5</v>
      </c>
      <c r="D12">
        <f t="shared" si="1"/>
        <v>2.5</v>
      </c>
      <c r="E12">
        <f t="shared" si="1"/>
        <v>2.5</v>
      </c>
      <c r="F12">
        <f t="shared" si="1"/>
        <v>2.5</v>
      </c>
    </row>
    <row r="13" spans="1:6" x14ac:dyDescent="0.25">
      <c r="A13" t="s">
        <v>24</v>
      </c>
      <c r="B13" s="8">
        <v>6.3</v>
      </c>
      <c r="C13">
        <f t="shared" si="1"/>
        <v>6.3</v>
      </c>
      <c r="D13">
        <f t="shared" si="1"/>
        <v>6.3</v>
      </c>
      <c r="E13">
        <f t="shared" si="1"/>
        <v>6.3</v>
      </c>
      <c r="F13">
        <f t="shared" si="1"/>
        <v>6.3</v>
      </c>
    </row>
    <row r="14" spans="1:6" x14ac:dyDescent="0.25">
      <c r="A14" t="s">
        <v>26</v>
      </c>
      <c r="B14" s="8"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</row>
    <row r="15" spans="1:6" x14ac:dyDescent="0.25">
      <c r="A15" t="s">
        <v>28</v>
      </c>
      <c r="B15" s="8">
        <v>3.4</v>
      </c>
      <c r="C15">
        <f t="shared" si="1"/>
        <v>3.4</v>
      </c>
      <c r="D15">
        <f t="shared" si="1"/>
        <v>3.4</v>
      </c>
      <c r="E15">
        <f t="shared" si="1"/>
        <v>3.4</v>
      </c>
      <c r="F15">
        <f t="shared" si="1"/>
        <v>3.4</v>
      </c>
    </row>
    <row r="16" spans="1:6" x14ac:dyDescent="0.25">
      <c r="A16" t="s">
        <v>30</v>
      </c>
      <c r="B16" s="8">
        <v>1.1000000000000001</v>
      </c>
      <c r="C16">
        <f t="shared" si="1"/>
        <v>1.1000000000000001</v>
      </c>
      <c r="D16">
        <f t="shared" si="1"/>
        <v>1.1000000000000001</v>
      </c>
      <c r="E16">
        <f t="shared" si="1"/>
        <v>1.1000000000000001</v>
      </c>
      <c r="F16">
        <f t="shared" si="1"/>
        <v>1.1000000000000001</v>
      </c>
    </row>
    <row r="17" spans="1:6" x14ac:dyDescent="0.25">
      <c r="A17" t="s">
        <v>32</v>
      </c>
      <c r="B17" s="8">
        <v>4.7</v>
      </c>
      <c r="C17">
        <f t="shared" si="1"/>
        <v>4.7</v>
      </c>
      <c r="D17">
        <f t="shared" si="1"/>
        <v>4.7</v>
      </c>
      <c r="E17">
        <f t="shared" si="1"/>
        <v>4.7</v>
      </c>
      <c r="F17">
        <f t="shared" si="1"/>
        <v>4.7</v>
      </c>
    </row>
    <row r="18" spans="1:6" x14ac:dyDescent="0.25">
      <c r="A18" t="s">
        <v>34</v>
      </c>
      <c r="B18" s="8">
        <v>8.6</v>
      </c>
      <c r="C18">
        <f t="shared" si="1"/>
        <v>8.6</v>
      </c>
      <c r="D18">
        <f t="shared" si="1"/>
        <v>8.6</v>
      </c>
      <c r="E18">
        <f t="shared" si="1"/>
        <v>8.6</v>
      </c>
      <c r="F18">
        <f t="shared" si="1"/>
        <v>8.6</v>
      </c>
    </row>
    <row r="19" spans="1:6" x14ac:dyDescent="0.25">
      <c r="A19" t="s">
        <v>35</v>
      </c>
      <c r="B19" s="8">
        <v>0</v>
      </c>
      <c r="C19">
        <f t="shared" ref="C19:F34" si="2">B19</f>
        <v>0</v>
      </c>
      <c r="D19">
        <f t="shared" si="2"/>
        <v>0</v>
      </c>
      <c r="E19">
        <f t="shared" si="2"/>
        <v>0</v>
      </c>
      <c r="F19">
        <f t="shared" si="2"/>
        <v>0</v>
      </c>
    </row>
    <row r="20" spans="1:6" x14ac:dyDescent="0.25">
      <c r="A20" t="s">
        <v>37</v>
      </c>
      <c r="B20" s="8">
        <v>11.2</v>
      </c>
      <c r="C20">
        <f t="shared" si="2"/>
        <v>11.2</v>
      </c>
      <c r="D20">
        <f t="shared" si="2"/>
        <v>11.2</v>
      </c>
      <c r="E20">
        <f t="shared" si="2"/>
        <v>11.2</v>
      </c>
      <c r="F20">
        <f t="shared" si="2"/>
        <v>11.2</v>
      </c>
    </row>
    <row r="21" spans="1:6" x14ac:dyDescent="0.25">
      <c r="A21" t="s">
        <v>39</v>
      </c>
      <c r="B21" s="8">
        <v>12.9</v>
      </c>
      <c r="C21">
        <f t="shared" si="2"/>
        <v>12.9</v>
      </c>
      <c r="D21">
        <f t="shared" si="2"/>
        <v>12.9</v>
      </c>
      <c r="E21">
        <f t="shared" si="2"/>
        <v>12.9</v>
      </c>
      <c r="F21">
        <f t="shared" si="2"/>
        <v>12.9</v>
      </c>
    </row>
    <row r="22" spans="1:6" x14ac:dyDescent="0.25">
      <c r="A22" t="s">
        <v>41</v>
      </c>
      <c r="B22" s="8">
        <v>7.9</v>
      </c>
      <c r="C22">
        <f t="shared" si="2"/>
        <v>7.9</v>
      </c>
      <c r="D22">
        <f t="shared" si="2"/>
        <v>7.9</v>
      </c>
      <c r="E22">
        <f t="shared" si="2"/>
        <v>7.9</v>
      </c>
      <c r="F22">
        <f t="shared" si="2"/>
        <v>7.9</v>
      </c>
    </row>
    <row r="23" spans="1:6" x14ac:dyDescent="0.25">
      <c r="A23" t="s">
        <v>42</v>
      </c>
      <c r="B23" s="8">
        <v>4.2</v>
      </c>
      <c r="C23">
        <f t="shared" si="2"/>
        <v>4.2</v>
      </c>
      <c r="D23">
        <f t="shared" si="2"/>
        <v>4.2</v>
      </c>
      <c r="E23">
        <f t="shared" si="2"/>
        <v>4.2</v>
      </c>
      <c r="F23">
        <f t="shared" si="2"/>
        <v>4.2</v>
      </c>
    </row>
    <row r="24" spans="1:6" x14ac:dyDescent="0.25">
      <c r="A24" t="s">
        <v>44</v>
      </c>
      <c r="B24" s="8">
        <v>4.3</v>
      </c>
      <c r="C24">
        <f t="shared" si="2"/>
        <v>4.3</v>
      </c>
      <c r="D24">
        <f t="shared" si="2"/>
        <v>4.3</v>
      </c>
      <c r="E24">
        <f t="shared" si="2"/>
        <v>4.3</v>
      </c>
      <c r="F24">
        <f t="shared" si="2"/>
        <v>4.3</v>
      </c>
    </row>
    <row r="25" spans="1:6" x14ac:dyDescent="0.25">
      <c r="A25" t="s">
        <v>46</v>
      </c>
      <c r="B25" s="8">
        <v>1.8</v>
      </c>
      <c r="C25">
        <f t="shared" si="2"/>
        <v>1.8</v>
      </c>
      <c r="D25">
        <f t="shared" si="2"/>
        <v>1.8</v>
      </c>
      <c r="E25">
        <f t="shared" si="2"/>
        <v>1.8</v>
      </c>
      <c r="F25">
        <f t="shared" si="2"/>
        <v>1.8</v>
      </c>
    </row>
    <row r="26" spans="1:6" x14ac:dyDescent="0.25">
      <c r="A26" t="s">
        <v>48</v>
      </c>
      <c r="B26" s="8">
        <v>9.9</v>
      </c>
      <c r="C26">
        <f t="shared" si="2"/>
        <v>9.9</v>
      </c>
      <c r="D26">
        <f t="shared" si="2"/>
        <v>9.9</v>
      </c>
      <c r="E26">
        <f t="shared" si="2"/>
        <v>9.9</v>
      </c>
      <c r="F26">
        <f t="shared" si="2"/>
        <v>9.9</v>
      </c>
    </row>
    <row r="27" spans="1:6" x14ac:dyDescent="0.25">
      <c r="A27" t="s">
        <v>50</v>
      </c>
      <c r="B27" s="8">
        <v>5.7</v>
      </c>
      <c r="C27">
        <f t="shared" si="2"/>
        <v>5.7</v>
      </c>
      <c r="D27">
        <f t="shared" si="2"/>
        <v>5.7</v>
      </c>
      <c r="E27">
        <f t="shared" si="2"/>
        <v>5.7</v>
      </c>
      <c r="F27">
        <f t="shared" si="2"/>
        <v>5.7</v>
      </c>
    </row>
    <row r="28" spans="1:6" x14ac:dyDescent="0.25">
      <c r="A28" t="s">
        <v>52</v>
      </c>
      <c r="B28" s="8">
        <v>9.6999999999999993</v>
      </c>
      <c r="C28">
        <f t="shared" si="2"/>
        <v>9.6999999999999993</v>
      </c>
      <c r="D28">
        <f t="shared" si="2"/>
        <v>9.6999999999999993</v>
      </c>
      <c r="E28">
        <f t="shared" si="2"/>
        <v>9.6999999999999993</v>
      </c>
      <c r="F28">
        <f t="shared" si="2"/>
        <v>9.6999999999999993</v>
      </c>
    </row>
    <row r="29" spans="1:6" x14ac:dyDescent="0.25">
      <c r="A29" t="s">
        <v>54</v>
      </c>
      <c r="B29" s="8">
        <v>8.9</v>
      </c>
      <c r="C29">
        <f t="shared" si="2"/>
        <v>8.9</v>
      </c>
      <c r="D29">
        <f t="shared" si="2"/>
        <v>8.9</v>
      </c>
      <c r="E29">
        <f t="shared" si="2"/>
        <v>8.9</v>
      </c>
      <c r="F29">
        <f t="shared" si="2"/>
        <v>8.9</v>
      </c>
    </row>
    <row r="30" spans="1:6" x14ac:dyDescent="0.25">
      <c r="A30" t="s">
        <v>56</v>
      </c>
      <c r="B30" s="8">
        <v>0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2"/>
        <v>0</v>
      </c>
    </row>
    <row r="31" spans="1:6" x14ac:dyDescent="0.25">
      <c r="A31" t="s">
        <v>58</v>
      </c>
      <c r="B31" s="8">
        <v>5</v>
      </c>
      <c r="C31">
        <f t="shared" si="2"/>
        <v>5</v>
      </c>
      <c r="D31">
        <f t="shared" si="2"/>
        <v>5</v>
      </c>
      <c r="E31">
        <f t="shared" si="2"/>
        <v>5</v>
      </c>
      <c r="F31">
        <f t="shared" si="2"/>
        <v>5</v>
      </c>
    </row>
    <row r="32" spans="1:6" x14ac:dyDescent="0.25">
      <c r="A32" t="s">
        <v>60</v>
      </c>
      <c r="B32" s="8">
        <v>19.3</v>
      </c>
      <c r="C32">
        <f t="shared" si="2"/>
        <v>19.3</v>
      </c>
      <c r="D32">
        <f t="shared" si="2"/>
        <v>19.3</v>
      </c>
      <c r="E32">
        <f t="shared" si="2"/>
        <v>19.3</v>
      </c>
      <c r="F32">
        <f t="shared" si="2"/>
        <v>19.3</v>
      </c>
    </row>
    <row r="33" spans="1:6" x14ac:dyDescent="0.25">
      <c r="A33" t="s">
        <v>61</v>
      </c>
      <c r="B33" s="8">
        <v>1.3</v>
      </c>
      <c r="C33">
        <f t="shared" si="2"/>
        <v>1.3</v>
      </c>
      <c r="D33">
        <f t="shared" si="2"/>
        <v>1.3</v>
      </c>
      <c r="E33">
        <f t="shared" si="2"/>
        <v>1.3</v>
      </c>
      <c r="F33">
        <f t="shared" si="2"/>
        <v>1.3</v>
      </c>
    </row>
    <row r="34" spans="1:6" x14ac:dyDescent="0.25">
      <c r="A34" t="s">
        <v>63</v>
      </c>
      <c r="B34" s="8">
        <v>0.6</v>
      </c>
      <c r="C34">
        <f t="shared" si="2"/>
        <v>0.6</v>
      </c>
      <c r="D34">
        <f t="shared" si="2"/>
        <v>0.6</v>
      </c>
      <c r="E34">
        <f t="shared" si="2"/>
        <v>0.6</v>
      </c>
      <c r="F34">
        <f t="shared" si="2"/>
        <v>0.6</v>
      </c>
    </row>
    <row r="35" spans="1:6" x14ac:dyDescent="0.25">
      <c r="A35" t="s">
        <v>65</v>
      </c>
      <c r="B35" s="8">
        <v>0.8</v>
      </c>
      <c r="C35">
        <f t="shared" ref="C35:F37" si="3">B35</f>
        <v>0.8</v>
      </c>
      <c r="D35">
        <f t="shared" si="3"/>
        <v>0.8</v>
      </c>
      <c r="E35">
        <f t="shared" si="3"/>
        <v>0.8</v>
      </c>
      <c r="F35">
        <f t="shared" si="3"/>
        <v>0.8</v>
      </c>
    </row>
    <row r="36" spans="1:6" x14ac:dyDescent="0.25">
      <c r="A36" t="s">
        <v>67</v>
      </c>
      <c r="B36" s="8">
        <v>0.1</v>
      </c>
      <c r="C36">
        <f t="shared" si="3"/>
        <v>0.1</v>
      </c>
      <c r="D36">
        <f t="shared" si="3"/>
        <v>0.1</v>
      </c>
      <c r="E36">
        <f t="shared" si="3"/>
        <v>0.1</v>
      </c>
      <c r="F36">
        <f t="shared" si="3"/>
        <v>0.1</v>
      </c>
    </row>
    <row r="37" spans="1:6" x14ac:dyDescent="0.25">
      <c r="A37" t="s">
        <v>69</v>
      </c>
      <c r="B37" s="8">
        <v>2</v>
      </c>
      <c r="C37">
        <f t="shared" si="3"/>
        <v>2</v>
      </c>
      <c r="D37">
        <f t="shared" si="3"/>
        <v>2</v>
      </c>
      <c r="E37">
        <f t="shared" si="3"/>
        <v>2</v>
      </c>
      <c r="F37">
        <f t="shared" si="3"/>
        <v>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4BED-4BDE-4A28-B8F8-B14A2F15873B}">
  <dimension ref="A1:F37"/>
  <sheetViews>
    <sheetView workbookViewId="0">
      <selection activeCell="L9" sqref="L9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t="s">
        <v>2</v>
      </c>
      <c r="B2" s="8">
        <v>10.3</v>
      </c>
      <c r="C2">
        <f>B2</f>
        <v>10.3</v>
      </c>
      <c r="D2">
        <f t="shared" ref="D2:F2" si="0">C2</f>
        <v>10.3</v>
      </c>
      <c r="E2">
        <f t="shared" si="0"/>
        <v>10.3</v>
      </c>
      <c r="F2">
        <f t="shared" si="0"/>
        <v>10.3</v>
      </c>
    </row>
    <row r="3" spans="1:6" x14ac:dyDescent="0.25">
      <c r="A3" t="s">
        <v>4</v>
      </c>
      <c r="B3" s="8">
        <v>12</v>
      </c>
      <c r="C3">
        <f t="shared" ref="C3:F18" si="1">B3</f>
        <v>12</v>
      </c>
      <c r="D3">
        <f t="shared" si="1"/>
        <v>12</v>
      </c>
      <c r="E3">
        <f t="shared" si="1"/>
        <v>12</v>
      </c>
      <c r="F3">
        <f t="shared" si="1"/>
        <v>12</v>
      </c>
    </row>
    <row r="4" spans="1:6" x14ac:dyDescent="0.25">
      <c r="A4" t="s">
        <v>6</v>
      </c>
      <c r="B4" s="8">
        <v>17</v>
      </c>
      <c r="C4">
        <f t="shared" si="1"/>
        <v>17</v>
      </c>
      <c r="D4">
        <f t="shared" si="1"/>
        <v>17</v>
      </c>
      <c r="E4">
        <f t="shared" si="1"/>
        <v>17</v>
      </c>
      <c r="F4">
        <f t="shared" si="1"/>
        <v>17</v>
      </c>
    </row>
    <row r="5" spans="1:6" x14ac:dyDescent="0.25">
      <c r="A5" t="s">
        <v>8</v>
      </c>
      <c r="B5" s="8">
        <v>9.6</v>
      </c>
      <c r="C5">
        <f t="shared" si="1"/>
        <v>9.6</v>
      </c>
      <c r="D5">
        <f t="shared" si="1"/>
        <v>9.6</v>
      </c>
      <c r="E5">
        <f t="shared" si="1"/>
        <v>9.6</v>
      </c>
      <c r="F5">
        <f t="shared" si="1"/>
        <v>9.6</v>
      </c>
    </row>
    <row r="6" spans="1:6" x14ac:dyDescent="0.25">
      <c r="A6" t="s">
        <v>10</v>
      </c>
      <c r="B6" s="8">
        <v>5.8</v>
      </c>
      <c r="C6">
        <f t="shared" si="1"/>
        <v>5.8</v>
      </c>
      <c r="D6">
        <f t="shared" si="1"/>
        <v>5.8</v>
      </c>
      <c r="E6">
        <f t="shared" si="1"/>
        <v>5.8</v>
      </c>
      <c r="F6">
        <f t="shared" si="1"/>
        <v>5.8</v>
      </c>
    </row>
    <row r="7" spans="1:6" x14ac:dyDescent="0.25">
      <c r="A7" t="s">
        <v>12</v>
      </c>
      <c r="B7" s="8">
        <v>16.8</v>
      </c>
      <c r="C7">
        <f t="shared" si="1"/>
        <v>16.8</v>
      </c>
      <c r="D7">
        <f t="shared" si="1"/>
        <v>16.8</v>
      </c>
      <c r="E7">
        <f t="shared" si="1"/>
        <v>16.8</v>
      </c>
      <c r="F7">
        <f t="shared" si="1"/>
        <v>16.8</v>
      </c>
    </row>
    <row r="8" spans="1:6" x14ac:dyDescent="0.25">
      <c r="A8" t="s">
        <v>14</v>
      </c>
      <c r="B8" s="8">
        <v>15</v>
      </c>
      <c r="C8">
        <f t="shared" si="1"/>
        <v>15</v>
      </c>
      <c r="D8">
        <f t="shared" si="1"/>
        <v>15</v>
      </c>
      <c r="E8">
        <f t="shared" si="1"/>
        <v>15</v>
      </c>
      <c r="F8">
        <f t="shared" si="1"/>
        <v>15</v>
      </c>
    </row>
    <row r="9" spans="1:6" x14ac:dyDescent="0.25">
      <c r="A9" t="s">
        <v>16</v>
      </c>
      <c r="B9" s="8">
        <v>16.399999999999999</v>
      </c>
      <c r="C9">
        <f t="shared" si="1"/>
        <v>16.399999999999999</v>
      </c>
      <c r="D9">
        <f t="shared" si="1"/>
        <v>16.399999999999999</v>
      </c>
      <c r="E9">
        <f t="shared" si="1"/>
        <v>16.399999999999999</v>
      </c>
      <c r="F9">
        <f t="shared" si="1"/>
        <v>16.399999999999999</v>
      </c>
    </row>
    <row r="10" spans="1:6" x14ac:dyDescent="0.25">
      <c r="A10" t="s">
        <v>18</v>
      </c>
      <c r="B10" s="8">
        <v>8</v>
      </c>
      <c r="C10">
        <f t="shared" si="1"/>
        <v>8</v>
      </c>
      <c r="D10">
        <f t="shared" si="1"/>
        <v>8</v>
      </c>
      <c r="E10">
        <f t="shared" si="1"/>
        <v>8</v>
      </c>
      <c r="F10">
        <f t="shared" si="1"/>
        <v>8</v>
      </c>
    </row>
    <row r="11" spans="1:6" x14ac:dyDescent="0.25">
      <c r="A11" t="s">
        <v>20</v>
      </c>
      <c r="B11" s="8">
        <v>6.4</v>
      </c>
      <c r="C11">
        <f t="shared" si="1"/>
        <v>6.4</v>
      </c>
      <c r="D11">
        <f t="shared" si="1"/>
        <v>6.4</v>
      </c>
      <c r="E11">
        <f t="shared" si="1"/>
        <v>6.4</v>
      </c>
      <c r="F11">
        <f t="shared" si="1"/>
        <v>6.4</v>
      </c>
    </row>
    <row r="12" spans="1:6" x14ac:dyDescent="0.25">
      <c r="A12" t="s">
        <v>22</v>
      </c>
      <c r="B12" s="8">
        <v>12.7</v>
      </c>
      <c r="C12">
        <f t="shared" si="1"/>
        <v>12.7</v>
      </c>
      <c r="D12">
        <f t="shared" si="1"/>
        <v>12.7</v>
      </c>
      <c r="E12">
        <f t="shared" si="1"/>
        <v>12.7</v>
      </c>
      <c r="F12">
        <f t="shared" si="1"/>
        <v>12.7</v>
      </c>
    </row>
    <row r="13" spans="1:6" x14ac:dyDescent="0.25">
      <c r="A13" t="s">
        <v>24</v>
      </c>
      <c r="B13" s="8">
        <v>11.7</v>
      </c>
      <c r="C13">
        <f t="shared" si="1"/>
        <v>11.7</v>
      </c>
      <c r="D13">
        <f t="shared" si="1"/>
        <v>11.7</v>
      </c>
      <c r="E13">
        <f t="shared" si="1"/>
        <v>11.7</v>
      </c>
      <c r="F13">
        <f t="shared" si="1"/>
        <v>11.7</v>
      </c>
    </row>
    <row r="14" spans="1:6" x14ac:dyDescent="0.25">
      <c r="A14" t="s">
        <v>26</v>
      </c>
      <c r="B14" s="8">
        <v>18.899999999999999</v>
      </c>
      <c r="C14">
        <f t="shared" si="1"/>
        <v>18.899999999999999</v>
      </c>
      <c r="D14">
        <f t="shared" si="1"/>
        <v>18.899999999999999</v>
      </c>
      <c r="E14">
        <f t="shared" si="1"/>
        <v>18.899999999999999</v>
      </c>
      <c r="F14">
        <f t="shared" si="1"/>
        <v>18.899999999999999</v>
      </c>
    </row>
    <row r="15" spans="1:6" x14ac:dyDescent="0.25">
      <c r="A15" t="s">
        <v>28</v>
      </c>
      <c r="B15" s="8">
        <v>13.9</v>
      </c>
      <c r="C15">
        <f t="shared" si="1"/>
        <v>13.9</v>
      </c>
      <c r="D15">
        <f t="shared" si="1"/>
        <v>13.9</v>
      </c>
      <c r="E15">
        <f t="shared" si="1"/>
        <v>13.9</v>
      </c>
      <c r="F15">
        <f t="shared" si="1"/>
        <v>13.9</v>
      </c>
    </row>
    <row r="16" spans="1:6" x14ac:dyDescent="0.25">
      <c r="A16" t="s">
        <v>30</v>
      </c>
      <c r="B16" s="8">
        <v>8.5</v>
      </c>
      <c r="C16">
        <f t="shared" si="1"/>
        <v>8.5</v>
      </c>
      <c r="D16">
        <f t="shared" si="1"/>
        <v>8.5</v>
      </c>
      <c r="E16">
        <f t="shared" si="1"/>
        <v>8.5</v>
      </c>
      <c r="F16">
        <f t="shared" si="1"/>
        <v>8.5</v>
      </c>
    </row>
    <row r="17" spans="1:6" x14ac:dyDescent="0.25">
      <c r="A17" t="s">
        <v>32</v>
      </c>
      <c r="B17" s="8">
        <v>12.4</v>
      </c>
      <c r="C17">
        <f t="shared" si="1"/>
        <v>12.4</v>
      </c>
      <c r="D17">
        <f t="shared" si="1"/>
        <v>12.4</v>
      </c>
      <c r="E17">
        <f t="shared" si="1"/>
        <v>12.4</v>
      </c>
      <c r="F17">
        <f t="shared" si="1"/>
        <v>12.4</v>
      </c>
    </row>
    <row r="18" spans="1:6" x14ac:dyDescent="0.25">
      <c r="A18" t="s">
        <v>34</v>
      </c>
      <c r="B18" s="8">
        <v>20.8</v>
      </c>
      <c r="C18">
        <f t="shared" si="1"/>
        <v>20.8</v>
      </c>
      <c r="D18">
        <f t="shared" si="1"/>
        <v>20.8</v>
      </c>
      <c r="E18">
        <f t="shared" si="1"/>
        <v>20.8</v>
      </c>
      <c r="F18">
        <f t="shared" si="1"/>
        <v>20.8</v>
      </c>
    </row>
    <row r="19" spans="1:6" x14ac:dyDescent="0.25">
      <c r="A19" t="s">
        <v>35</v>
      </c>
      <c r="B19" s="8">
        <v>17.5</v>
      </c>
      <c r="C19">
        <f t="shared" ref="C19:F34" si="2">B19</f>
        <v>17.5</v>
      </c>
      <c r="D19">
        <f t="shared" si="2"/>
        <v>17.5</v>
      </c>
      <c r="E19">
        <f t="shared" si="2"/>
        <v>17.5</v>
      </c>
      <c r="F19">
        <f t="shared" si="2"/>
        <v>17.5</v>
      </c>
    </row>
    <row r="20" spans="1:6" x14ac:dyDescent="0.25">
      <c r="A20" t="s">
        <v>37</v>
      </c>
      <c r="B20" s="8">
        <v>3.1</v>
      </c>
      <c r="C20">
        <f t="shared" si="2"/>
        <v>3.1</v>
      </c>
      <c r="D20">
        <f t="shared" si="2"/>
        <v>3.1</v>
      </c>
      <c r="E20">
        <f t="shared" si="2"/>
        <v>3.1</v>
      </c>
      <c r="F20">
        <f t="shared" si="2"/>
        <v>3.1</v>
      </c>
    </row>
    <row r="21" spans="1:6" x14ac:dyDescent="0.25">
      <c r="A21" t="s">
        <v>39</v>
      </c>
      <c r="B21" s="8">
        <v>10.1</v>
      </c>
      <c r="C21">
        <f t="shared" si="2"/>
        <v>10.1</v>
      </c>
      <c r="D21">
        <f t="shared" si="2"/>
        <v>10.1</v>
      </c>
      <c r="E21">
        <f t="shared" si="2"/>
        <v>10.1</v>
      </c>
      <c r="F21">
        <f t="shared" si="2"/>
        <v>10.1</v>
      </c>
    </row>
    <row r="22" spans="1:6" x14ac:dyDescent="0.25">
      <c r="A22" t="s">
        <v>41</v>
      </c>
      <c r="B22" s="8">
        <v>12.9</v>
      </c>
      <c r="C22">
        <f t="shared" si="2"/>
        <v>12.9</v>
      </c>
      <c r="D22">
        <f t="shared" si="2"/>
        <v>12.9</v>
      </c>
      <c r="E22">
        <f t="shared" si="2"/>
        <v>12.9</v>
      </c>
      <c r="F22">
        <f t="shared" si="2"/>
        <v>12.9</v>
      </c>
    </row>
    <row r="23" spans="1:6" x14ac:dyDescent="0.25">
      <c r="A23" t="s">
        <v>42</v>
      </c>
      <c r="B23" s="8">
        <v>7.3</v>
      </c>
      <c r="C23">
        <f t="shared" si="2"/>
        <v>7.3</v>
      </c>
      <c r="D23">
        <f t="shared" si="2"/>
        <v>7.3</v>
      </c>
      <c r="E23">
        <f t="shared" si="2"/>
        <v>7.3</v>
      </c>
      <c r="F23">
        <f t="shared" si="2"/>
        <v>7.3</v>
      </c>
    </row>
    <row r="24" spans="1:6" x14ac:dyDescent="0.25">
      <c r="A24" t="s">
        <v>44</v>
      </c>
      <c r="B24" s="8">
        <v>15.4</v>
      </c>
      <c r="C24">
        <f t="shared" si="2"/>
        <v>15.4</v>
      </c>
      <c r="D24">
        <f t="shared" si="2"/>
        <v>15.4</v>
      </c>
      <c r="E24">
        <f t="shared" si="2"/>
        <v>15.4</v>
      </c>
      <c r="F24">
        <f t="shared" si="2"/>
        <v>15.4</v>
      </c>
    </row>
    <row r="25" spans="1:6" x14ac:dyDescent="0.25">
      <c r="A25" t="s">
        <v>46</v>
      </c>
      <c r="B25" s="8">
        <v>11.8</v>
      </c>
      <c r="C25">
        <f t="shared" si="2"/>
        <v>11.8</v>
      </c>
      <c r="D25">
        <f t="shared" si="2"/>
        <v>11.8</v>
      </c>
      <c r="E25">
        <f t="shared" si="2"/>
        <v>11.8</v>
      </c>
      <c r="F25">
        <f t="shared" si="2"/>
        <v>11.8</v>
      </c>
    </row>
    <row r="26" spans="1:6" x14ac:dyDescent="0.25">
      <c r="A26" t="s">
        <v>48</v>
      </c>
      <c r="B26" s="8">
        <v>16.2</v>
      </c>
      <c r="C26">
        <f t="shared" si="2"/>
        <v>16.2</v>
      </c>
      <c r="D26">
        <f t="shared" si="2"/>
        <v>16.2</v>
      </c>
      <c r="E26">
        <f t="shared" si="2"/>
        <v>16.2</v>
      </c>
      <c r="F26">
        <f t="shared" si="2"/>
        <v>16.2</v>
      </c>
    </row>
    <row r="27" spans="1:6" x14ac:dyDescent="0.25">
      <c r="A27" t="s">
        <v>50</v>
      </c>
      <c r="B27" s="8">
        <v>10.1</v>
      </c>
      <c r="C27">
        <f t="shared" si="2"/>
        <v>10.1</v>
      </c>
      <c r="D27">
        <f t="shared" si="2"/>
        <v>10.1</v>
      </c>
      <c r="E27">
        <f t="shared" si="2"/>
        <v>10.1</v>
      </c>
      <c r="F27">
        <f t="shared" si="2"/>
        <v>10.1</v>
      </c>
    </row>
    <row r="28" spans="1:6" x14ac:dyDescent="0.25">
      <c r="A28" t="s">
        <v>52</v>
      </c>
      <c r="B28" s="8">
        <v>7.2</v>
      </c>
      <c r="C28">
        <f t="shared" si="2"/>
        <v>7.2</v>
      </c>
      <c r="D28">
        <f t="shared" si="2"/>
        <v>7.2</v>
      </c>
      <c r="E28">
        <f t="shared" si="2"/>
        <v>7.2</v>
      </c>
      <c r="F28">
        <f t="shared" si="2"/>
        <v>7.2</v>
      </c>
    </row>
    <row r="29" spans="1:6" x14ac:dyDescent="0.25">
      <c r="A29" t="s">
        <v>54</v>
      </c>
      <c r="B29" s="8">
        <v>4.7</v>
      </c>
      <c r="C29">
        <f t="shared" si="2"/>
        <v>4.7</v>
      </c>
      <c r="D29">
        <f t="shared" si="2"/>
        <v>4.7</v>
      </c>
      <c r="E29">
        <f t="shared" si="2"/>
        <v>4.7</v>
      </c>
      <c r="F29">
        <f t="shared" si="2"/>
        <v>4.7</v>
      </c>
    </row>
    <row r="30" spans="1:6" x14ac:dyDescent="0.25">
      <c r="A30" t="s">
        <v>56</v>
      </c>
      <c r="B30" s="8">
        <v>13.6</v>
      </c>
      <c r="C30">
        <f t="shared" si="2"/>
        <v>13.6</v>
      </c>
      <c r="D30">
        <f t="shared" si="2"/>
        <v>13.6</v>
      </c>
      <c r="E30">
        <f t="shared" si="2"/>
        <v>13.6</v>
      </c>
      <c r="F30">
        <f t="shared" si="2"/>
        <v>13.6</v>
      </c>
    </row>
    <row r="31" spans="1:6" x14ac:dyDescent="0.25">
      <c r="A31" t="s">
        <v>58</v>
      </c>
      <c r="B31" s="8">
        <v>5.8</v>
      </c>
      <c r="C31">
        <f t="shared" si="2"/>
        <v>5.8</v>
      </c>
      <c r="D31">
        <f t="shared" si="2"/>
        <v>5.8</v>
      </c>
      <c r="E31">
        <f t="shared" si="2"/>
        <v>5.8</v>
      </c>
      <c r="F31">
        <f t="shared" si="2"/>
        <v>5.8</v>
      </c>
    </row>
    <row r="32" spans="1:6" x14ac:dyDescent="0.25">
      <c r="A32" t="s">
        <v>60</v>
      </c>
      <c r="B32" s="8">
        <v>5.9</v>
      </c>
      <c r="C32">
        <f t="shared" si="2"/>
        <v>5.9</v>
      </c>
      <c r="D32">
        <f t="shared" si="2"/>
        <v>5.9</v>
      </c>
      <c r="E32">
        <f t="shared" si="2"/>
        <v>5.9</v>
      </c>
      <c r="F32">
        <f t="shared" si="2"/>
        <v>5.9</v>
      </c>
    </row>
    <row r="33" spans="1:6" x14ac:dyDescent="0.25">
      <c r="A33" t="s">
        <v>61</v>
      </c>
      <c r="B33" s="8">
        <v>2.2999999999999998</v>
      </c>
      <c r="C33">
        <f t="shared" si="2"/>
        <v>2.2999999999999998</v>
      </c>
      <c r="D33">
        <f t="shared" si="2"/>
        <v>2.2999999999999998</v>
      </c>
      <c r="E33">
        <f t="shared" si="2"/>
        <v>2.2999999999999998</v>
      </c>
      <c r="F33">
        <f t="shared" si="2"/>
        <v>2.2999999999999998</v>
      </c>
    </row>
    <row r="34" spans="1:6" x14ac:dyDescent="0.25">
      <c r="A34" t="s">
        <v>63</v>
      </c>
      <c r="B34" s="8">
        <v>23</v>
      </c>
      <c r="C34">
        <f t="shared" si="2"/>
        <v>23</v>
      </c>
      <c r="D34">
        <f t="shared" si="2"/>
        <v>23</v>
      </c>
      <c r="E34">
        <f t="shared" si="2"/>
        <v>23</v>
      </c>
      <c r="F34">
        <f t="shared" si="2"/>
        <v>23</v>
      </c>
    </row>
    <row r="35" spans="1:6" x14ac:dyDescent="0.25">
      <c r="A35" t="s">
        <v>65</v>
      </c>
      <c r="B35" s="8">
        <v>25.5</v>
      </c>
      <c r="C35">
        <f t="shared" ref="C35:F37" si="3">B35</f>
        <v>25.5</v>
      </c>
      <c r="D35">
        <f t="shared" si="3"/>
        <v>25.5</v>
      </c>
      <c r="E35">
        <f t="shared" si="3"/>
        <v>25.5</v>
      </c>
      <c r="F35">
        <f t="shared" si="3"/>
        <v>25.5</v>
      </c>
    </row>
    <row r="36" spans="1:6" x14ac:dyDescent="0.25">
      <c r="A36" t="s">
        <v>67</v>
      </c>
      <c r="B36" s="8">
        <v>11.7</v>
      </c>
      <c r="C36">
        <f t="shared" si="3"/>
        <v>11.7</v>
      </c>
      <c r="D36">
        <f t="shared" si="3"/>
        <v>11.7</v>
      </c>
      <c r="E36">
        <f t="shared" si="3"/>
        <v>11.7</v>
      </c>
      <c r="F36">
        <f t="shared" si="3"/>
        <v>11.7</v>
      </c>
    </row>
    <row r="37" spans="1:6" x14ac:dyDescent="0.25">
      <c r="A37" t="s">
        <v>69</v>
      </c>
      <c r="B37" s="8">
        <v>14.8</v>
      </c>
      <c r="C37">
        <f t="shared" si="3"/>
        <v>14.8</v>
      </c>
      <c r="D37">
        <f t="shared" si="3"/>
        <v>14.8</v>
      </c>
      <c r="E37">
        <f t="shared" si="3"/>
        <v>14.8</v>
      </c>
      <c r="F37">
        <f t="shared" si="3"/>
        <v>14.8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Personkm_road_rail</vt:lpstr>
      <vt:lpstr>Passengerkm_flight</vt:lpstr>
      <vt:lpstr>ModalSplit_car_his</vt:lpstr>
      <vt:lpstr>ModalSplit_rail_his</vt:lpstr>
      <vt:lpstr>ModalSplit_bus_his</vt:lpstr>
      <vt:lpstr>ModalSplit_car_user</vt:lpstr>
      <vt:lpstr>ModalSplit_rail_user</vt:lpstr>
      <vt:lpstr>ModalSplit_bus_user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2020-12-20T17:25:16Z</dcterms:created>
  <dcterms:modified xsi:type="dcterms:W3CDTF">2024-03-08T09:30:22Z</dcterms:modified>
</cp:coreProperties>
</file>