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S:\2022_1ПИб-02-3оп-22\Маркелов С.А\Теория информации\"/>
    </mc:Choice>
  </mc:AlternateContent>
  <bookViews>
    <workbookView xWindow="0" yWindow="0" windowWidth="21600" windowHeight="963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81" i="1" l="1"/>
  <c r="O68" i="1"/>
  <c r="S65" i="1"/>
  <c r="C5" i="1"/>
  <c r="S92" i="1" l="1"/>
  <c r="S91" i="1"/>
  <c r="S90" i="1"/>
  <c r="S89" i="1"/>
  <c r="S88" i="1"/>
  <c r="S87" i="1"/>
  <c r="S86" i="1"/>
  <c r="S85" i="1"/>
  <c r="S84" i="1"/>
  <c r="S83" i="1"/>
  <c r="S82" i="1"/>
  <c r="S80" i="1"/>
  <c r="S79" i="1"/>
  <c r="S78" i="1"/>
  <c r="S77" i="1"/>
  <c r="S66" i="1"/>
  <c r="S67" i="1"/>
  <c r="S68" i="1"/>
  <c r="S69" i="1"/>
  <c r="S70" i="1"/>
  <c r="S71" i="1"/>
  <c r="S72" i="1"/>
  <c r="S73" i="1"/>
  <c r="S74" i="1"/>
  <c r="S75" i="1"/>
  <c r="S76" i="1"/>
  <c r="S64" i="1"/>
  <c r="B65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B66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B67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B68" i="1"/>
  <c r="C68" i="1"/>
  <c r="D68" i="1"/>
  <c r="E68" i="1"/>
  <c r="F68" i="1"/>
  <c r="G68" i="1"/>
  <c r="H68" i="1"/>
  <c r="I68" i="1"/>
  <c r="J68" i="1"/>
  <c r="K68" i="1"/>
  <c r="L68" i="1"/>
  <c r="M68" i="1"/>
  <c r="N68" i="1"/>
  <c r="P68" i="1"/>
  <c r="Q68" i="1"/>
  <c r="B69" i="1"/>
  <c r="C69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B70" i="1"/>
  <c r="C70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B71" i="1"/>
  <c r="C71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B72" i="1"/>
  <c r="C72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B73" i="1"/>
  <c r="C73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B74" i="1"/>
  <c r="C74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B75" i="1"/>
  <c r="C75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B76" i="1"/>
  <c r="C76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B77" i="1"/>
  <c r="C77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B78" i="1"/>
  <c r="C78" i="1"/>
  <c r="D78" i="1"/>
  <c r="E78" i="1"/>
  <c r="F78" i="1"/>
  <c r="G78" i="1"/>
  <c r="H78" i="1"/>
  <c r="I78" i="1"/>
  <c r="J78" i="1"/>
  <c r="K78" i="1"/>
  <c r="L78" i="1"/>
  <c r="M78" i="1"/>
  <c r="N78" i="1"/>
  <c r="O78" i="1"/>
  <c r="P78" i="1"/>
  <c r="Q78" i="1"/>
  <c r="B79" i="1"/>
  <c r="C79" i="1"/>
  <c r="D79" i="1"/>
  <c r="E79" i="1"/>
  <c r="F79" i="1"/>
  <c r="G79" i="1"/>
  <c r="H79" i="1"/>
  <c r="I79" i="1"/>
  <c r="J79" i="1"/>
  <c r="K79" i="1"/>
  <c r="L79" i="1"/>
  <c r="M79" i="1"/>
  <c r="N79" i="1"/>
  <c r="O79" i="1"/>
  <c r="P79" i="1"/>
  <c r="Q79" i="1"/>
  <c r="B80" i="1"/>
  <c r="C80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B81" i="1"/>
  <c r="C81" i="1"/>
  <c r="D81" i="1"/>
  <c r="E81" i="1"/>
  <c r="F81" i="1"/>
  <c r="G81" i="1"/>
  <c r="H81" i="1"/>
  <c r="I81" i="1"/>
  <c r="J81" i="1"/>
  <c r="K81" i="1"/>
  <c r="L81" i="1"/>
  <c r="M81" i="1"/>
  <c r="N81" i="1"/>
  <c r="O81" i="1"/>
  <c r="P81" i="1"/>
  <c r="Q81" i="1"/>
  <c r="B82" i="1"/>
  <c r="C82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B83" i="1"/>
  <c r="C83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B84" i="1"/>
  <c r="C84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Q84" i="1"/>
  <c r="B85" i="1"/>
  <c r="C85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B86" i="1"/>
  <c r="C86" i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Q86" i="1"/>
  <c r="B87" i="1"/>
  <c r="C87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Q87" i="1"/>
  <c r="B88" i="1"/>
  <c r="C88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Q88" i="1"/>
  <c r="B89" i="1"/>
  <c r="C89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B90" i="1"/>
  <c r="C90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B91" i="1"/>
  <c r="C91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B92" i="1"/>
  <c r="C92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B64" i="1"/>
  <c r="A28" i="1"/>
  <c r="A26" i="1"/>
  <c r="C25" i="1"/>
  <c r="A24" i="1"/>
  <c r="C13" i="1"/>
  <c r="C6" i="1"/>
  <c r="C7" i="1"/>
  <c r="C8" i="1"/>
  <c r="C9" i="1"/>
  <c r="C10" i="1"/>
  <c r="C11" i="1"/>
  <c r="C12" i="1"/>
  <c r="C4" i="1"/>
  <c r="B4" i="1" l="1"/>
  <c r="B5" i="1"/>
  <c r="B6" i="1"/>
  <c r="B7" i="1"/>
  <c r="B8" i="1"/>
  <c r="B9" i="1"/>
  <c r="B10" i="1"/>
  <c r="B11" i="1"/>
  <c r="B12" i="1"/>
  <c r="B13" i="1"/>
  <c r="B3" i="1"/>
</calcChain>
</file>

<file path=xl/sharedStrings.xml><?xml version="1.0" encoding="utf-8"?>
<sst xmlns="http://schemas.openxmlformats.org/spreadsheetml/2006/main" count="106" uniqueCount="29">
  <si>
    <t>p1</t>
  </si>
  <si>
    <t>p2</t>
  </si>
  <si>
    <t>H(p)</t>
  </si>
  <si>
    <t>Энтропия</t>
  </si>
  <si>
    <t>Фальшивая монета</t>
  </si>
  <si>
    <t>Игральная кость</t>
  </si>
  <si>
    <t>Фальшивая игральная кость</t>
  </si>
  <si>
    <t>М</t>
  </si>
  <si>
    <t>А</t>
  </si>
  <si>
    <t>Р</t>
  </si>
  <si>
    <t>К</t>
  </si>
  <si>
    <t>Е</t>
  </si>
  <si>
    <t>Л</t>
  </si>
  <si>
    <t>О</t>
  </si>
  <si>
    <t>В</t>
  </si>
  <si>
    <t>_</t>
  </si>
  <si>
    <t>С</t>
  </si>
  <si>
    <t>Г</t>
  </si>
  <si>
    <t>Й</t>
  </si>
  <si>
    <t>Н</t>
  </si>
  <si>
    <t>Д</t>
  </si>
  <si>
    <t>И</t>
  </si>
  <si>
    <t>Ч</t>
  </si>
  <si>
    <t>K</t>
  </si>
  <si>
    <t>Fk</t>
  </si>
  <si>
    <t>Sk</t>
  </si>
  <si>
    <t>Fk∑</t>
  </si>
  <si>
    <t>Pks</t>
  </si>
  <si>
    <t>Hks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</si>
</sst>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H(p)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Лист1!$A$3:$A$13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Лист1!$C$3:$C$13</c:f>
              <c:numCache>
                <c:formatCode>General</c:formatCode>
                <c:ptCount val="11"/>
                <c:pt idx="0">
                  <c:v>0</c:v>
                </c:pt>
                <c:pt idx="1">
                  <c:v>0.46899559358928122</c:v>
                </c:pt>
                <c:pt idx="2">
                  <c:v>0.72192809488736231</c:v>
                </c:pt>
                <c:pt idx="3">
                  <c:v>0.8812908992306927</c:v>
                </c:pt>
                <c:pt idx="4">
                  <c:v>0.97095059445466858</c:v>
                </c:pt>
                <c:pt idx="5">
                  <c:v>1</c:v>
                </c:pt>
                <c:pt idx="6">
                  <c:v>0.97095059445466858</c:v>
                </c:pt>
                <c:pt idx="7">
                  <c:v>0.8812908992306927</c:v>
                </c:pt>
                <c:pt idx="8">
                  <c:v>0.72192809488736231</c:v>
                </c:pt>
                <c:pt idx="9">
                  <c:v>0.46899559358928117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94-4CE0-9008-1255216D8A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3880040"/>
        <c:axId val="373882664"/>
      </c:lineChart>
      <c:catAx>
        <c:axId val="373880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3882664"/>
        <c:crosses val="autoZero"/>
        <c:auto val="1"/>
        <c:lblAlgn val="ctr"/>
        <c:lblOffset val="100"/>
        <c:noMultiLvlLbl val="0"/>
      </c:catAx>
      <c:valAx>
        <c:axId val="3738826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H(p)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3880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baseline="0">
                <a:effectLst/>
              </a:rPr>
              <a:t>Гистограмма значений энтропии перед принятием каждого сообщения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Лист1!$T$64:$T$92</c:f>
              <c:strCache>
                <c:ptCount val="29"/>
                <c:pt idx="0">
                  <c:v>М</c:v>
                </c:pt>
                <c:pt idx="1">
                  <c:v>А</c:v>
                </c:pt>
                <c:pt idx="2">
                  <c:v>Р</c:v>
                </c:pt>
                <c:pt idx="3">
                  <c:v>К</c:v>
                </c:pt>
                <c:pt idx="4">
                  <c:v>Е</c:v>
                </c:pt>
                <c:pt idx="5">
                  <c:v>Л</c:v>
                </c:pt>
                <c:pt idx="6">
                  <c:v>О</c:v>
                </c:pt>
                <c:pt idx="7">
                  <c:v>В</c:v>
                </c:pt>
                <c:pt idx="8">
                  <c:v>_</c:v>
                </c:pt>
                <c:pt idx="9">
                  <c:v>С</c:v>
                </c:pt>
                <c:pt idx="10">
                  <c:v>Е</c:v>
                </c:pt>
                <c:pt idx="11">
                  <c:v>Р</c:v>
                </c:pt>
                <c:pt idx="12">
                  <c:v>Г</c:v>
                </c:pt>
                <c:pt idx="13">
                  <c:v>Е</c:v>
                </c:pt>
                <c:pt idx="14">
                  <c:v>Й</c:v>
                </c:pt>
                <c:pt idx="15">
                  <c:v>_</c:v>
                </c:pt>
                <c:pt idx="16">
                  <c:v>А</c:v>
                </c:pt>
                <c:pt idx="17">
                  <c:v>Л</c:v>
                </c:pt>
                <c:pt idx="18">
                  <c:v>Е</c:v>
                </c:pt>
                <c:pt idx="19">
                  <c:v>К</c:v>
                </c:pt>
                <c:pt idx="20">
                  <c:v>С</c:v>
                </c:pt>
                <c:pt idx="21">
                  <c:v>А</c:v>
                </c:pt>
                <c:pt idx="22">
                  <c:v>Н</c:v>
                </c:pt>
                <c:pt idx="23">
                  <c:v>Д</c:v>
                </c:pt>
                <c:pt idx="24">
                  <c:v>Р</c:v>
                </c:pt>
                <c:pt idx="25">
                  <c:v>О</c:v>
                </c:pt>
                <c:pt idx="26">
                  <c:v>В</c:v>
                </c:pt>
                <c:pt idx="27">
                  <c:v>И</c:v>
                </c:pt>
                <c:pt idx="28">
                  <c:v>Ч</c:v>
                </c:pt>
              </c:strCache>
            </c:strRef>
          </c:cat>
          <c:val>
            <c:numRef>
              <c:f>Лист1!$S$64:$S$92</c:f>
              <c:numCache>
                <c:formatCode>General</c:formatCode>
                <c:ptCount val="29"/>
                <c:pt idx="0">
                  <c:v>3.8404025467025056</c:v>
                </c:pt>
                <c:pt idx="1">
                  <c:v>3.7534343861887853</c:v>
                </c:pt>
                <c:pt idx="2">
                  <c:v>3.763965742824082</c:v>
                </c:pt>
                <c:pt idx="3">
                  <c:v>3.7773627950641684</c:v>
                </c:pt>
                <c:pt idx="4">
                  <c:v>3.7638561897747236</c:v>
                </c:pt>
                <c:pt idx="5">
                  <c:v>3.8035088547976788</c:v>
                </c:pt>
                <c:pt idx="6">
                  <c:v>3.7950885863977324</c:v>
                </c:pt>
                <c:pt idx="7">
                  <c:v>3.7887549139935026</c:v>
                </c:pt>
                <c:pt idx="8">
                  <c:v>3.7849418274376423</c:v>
                </c:pt>
                <c:pt idx="9">
                  <c:v>3.7841837197791888</c:v>
                </c:pt>
                <c:pt idx="10">
                  <c:v>3.7871439606981414</c:v>
                </c:pt>
                <c:pt idx="11">
                  <c:v>3.8365916681089791</c:v>
                </c:pt>
                <c:pt idx="12">
                  <c:v>3.8521687236032816</c:v>
                </c:pt>
                <c:pt idx="13">
                  <c:v>3.75</c:v>
                </c:pt>
                <c:pt idx="14">
                  <c:v>3.773557262275185</c:v>
                </c:pt>
                <c:pt idx="15">
                  <c:v>3.6644977792004623</c:v>
                </c:pt>
                <c:pt idx="16">
                  <c:v>3.5465935642949384</c:v>
                </c:pt>
                <c:pt idx="17">
                  <c:v>3.5849625007211561</c:v>
                </c:pt>
                <c:pt idx="18">
                  <c:v>3.4594316186372982</c:v>
                </c:pt>
                <c:pt idx="19">
                  <c:v>3.3219280948873622</c:v>
                </c:pt>
                <c:pt idx="20">
                  <c:v>3.1699250014423122</c:v>
                </c:pt>
                <c:pt idx="21">
                  <c:v>3</c:v>
                </c:pt>
                <c:pt idx="22">
                  <c:v>2.8073549220576046</c:v>
                </c:pt>
                <c:pt idx="23">
                  <c:v>2.5849625007211561</c:v>
                </c:pt>
                <c:pt idx="24">
                  <c:v>2.3219280948873622</c:v>
                </c:pt>
                <c:pt idx="25">
                  <c:v>2</c:v>
                </c:pt>
                <c:pt idx="26">
                  <c:v>1.5849625007211561</c:v>
                </c:pt>
                <c:pt idx="27">
                  <c:v>1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3D-47CB-BE2E-F190A950C33E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Лист1!$T$64:$T$92</c:f>
              <c:strCache>
                <c:ptCount val="29"/>
                <c:pt idx="0">
                  <c:v>М</c:v>
                </c:pt>
                <c:pt idx="1">
                  <c:v>А</c:v>
                </c:pt>
                <c:pt idx="2">
                  <c:v>Р</c:v>
                </c:pt>
                <c:pt idx="3">
                  <c:v>К</c:v>
                </c:pt>
                <c:pt idx="4">
                  <c:v>Е</c:v>
                </c:pt>
                <c:pt idx="5">
                  <c:v>Л</c:v>
                </c:pt>
                <c:pt idx="6">
                  <c:v>О</c:v>
                </c:pt>
                <c:pt idx="7">
                  <c:v>В</c:v>
                </c:pt>
                <c:pt idx="8">
                  <c:v>_</c:v>
                </c:pt>
                <c:pt idx="9">
                  <c:v>С</c:v>
                </c:pt>
                <c:pt idx="10">
                  <c:v>Е</c:v>
                </c:pt>
                <c:pt idx="11">
                  <c:v>Р</c:v>
                </c:pt>
                <c:pt idx="12">
                  <c:v>Г</c:v>
                </c:pt>
                <c:pt idx="13">
                  <c:v>Е</c:v>
                </c:pt>
                <c:pt idx="14">
                  <c:v>Й</c:v>
                </c:pt>
                <c:pt idx="15">
                  <c:v>_</c:v>
                </c:pt>
                <c:pt idx="16">
                  <c:v>А</c:v>
                </c:pt>
                <c:pt idx="17">
                  <c:v>Л</c:v>
                </c:pt>
                <c:pt idx="18">
                  <c:v>Е</c:v>
                </c:pt>
                <c:pt idx="19">
                  <c:v>К</c:v>
                </c:pt>
                <c:pt idx="20">
                  <c:v>С</c:v>
                </c:pt>
                <c:pt idx="21">
                  <c:v>А</c:v>
                </c:pt>
                <c:pt idx="22">
                  <c:v>Н</c:v>
                </c:pt>
                <c:pt idx="23">
                  <c:v>Д</c:v>
                </c:pt>
                <c:pt idx="24">
                  <c:v>Р</c:v>
                </c:pt>
                <c:pt idx="25">
                  <c:v>О</c:v>
                </c:pt>
                <c:pt idx="26">
                  <c:v>В</c:v>
                </c:pt>
                <c:pt idx="27">
                  <c:v>И</c:v>
                </c:pt>
                <c:pt idx="28">
                  <c:v>Ч</c:v>
                </c:pt>
              </c:strCache>
            </c:strRef>
          </c:cat>
          <c:val>
            <c:numRef>
              <c:f>Лист1!$T$64:$T$92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3D-47CB-BE2E-F190A950C3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8572864"/>
        <c:axId val="468573192"/>
      </c:barChart>
      <c:catAx>
        <c:axId val="468572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8573192"/>
        <c:crosses val="autoZero"/>
        <c:auto val="1"/>
        <c:lblAlgn val="ctr"/>
        <c:lblOffset val="100"/>
        <c:noMultiLvlLbl val="0"/>
      </c:catAx>
      <c:valAx>
        <c:axId val="468573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Hk, </a:t>
                </a:r>
                <a:r>
                  <a:rPr lang="ru-RU"/>
                  <a:t>бит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8572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171449</xdr:rowOff>
    </xdr:from>
    <xdr:to>
      <xdr:col>14</xdr:col>
      <xdr:colOff>228600</xdr:colOff>
      <xdr:row>21</xdr:row>
      <xdr:rowOff>9524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609599</xdr:colOff>
      <xdr:row>92</xdr:row>
      <xdr:rowOff>190499</xdr:rowOff>
    </xdr:from>
    <xdr:to>
      <xdr:col>18</xdr:col>
      <xdr:colOff>28574</xdr:colOff>
      <xdr:row>113</xdr:row>
      <xdr:rowOff>180974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2"/>
  <sheetViews>
    <sheetView tabSelected="1" topLeftCell="A49" workbookViewId="0">
      <selection activeCell="S81" sqref="S81"/>
    </sheetView>
  </sheetViews>
  <sheetFormatPr defaultRowHeight="15" x14ac:dyDescent="0.25"/>
  <sheetData>
    <row r="1" spans="1:3" x14ac:dyDescent="0.25">
      <c r="A1" s="1" t="s">
        <v>3</v>
      </c>
      <c r="B1" s="1"/>
    </row>
    <row r="2" spans="1:3" x14ac:dyDescent="0.25">
      <c r="A2" t="s">
        <v>0</v>
      </c>
      <c r="B2" t="s">
        <v>1</v>
      </c>
      <c r="C2" t="s">
        <v>2</v>
      </c>
    </row>
    <row r="3" spans="1:3" x14ac:dyDescent="0.25">
      <c r="A3">
        <v>0</v>
      </c>
      <c r="B3">
        <f>1-A3</f>
        <v>1</v>
      </c>
      <c r="C3">
        <v>0</v>
      </c>
    </row>
    <row r="4" spans="1:3" x14ac:dyDescent="0.25">
      <c r="A4">
        <v>0.1</v>
      </c>
      <c r="B4">
        <f t="shared" ref="B4:B13" si="0">1-A4</f>
        <v>0.9</v>
      </c>
      <c r="C4">
        <f>-SUM(A4*LOG(A4,2),B4*LOG(B4,2))</f>
        <v>0.46899559358928122</v>
      </c>
    </row>
    <row r="5" spans="1:3" x14ac:dyDescent="0.25">
      <c r="A5">
        <v>0.2</v>
      </c>
      <c r="B5">
        <f t="shared" si="0"/>
        <v>0.8</v>
      </c>
      <c r="C5">
        <f>-SUM(A5*LOG(A5,2),B5*LOG(B5,2))</f>
        <v>0.72192809488736231</v>
      </c>
    </row>
    <row r="6" spans="1:3" x14ac:dyDescent="0.25">
      <c r="A6">
        <v>0.3</v>
      </c>
      <c r="B6">
        <f t="shared" si="0"/>
        <v>0.7</v>
      </c>
      <c r="C6">
        <f t="shared" ref="C5:C12" si="1">-SUM(A6*LOG(A6,2),B6*LOG(B6,2))</f>
        <v>0.8812908992306927</v>
      </c>
    </row>
    <row r="7" spans="1:3" x14ac:dyDescent="0.25">
      <c r="A7">
        <v>0.4</v>
      </c>
      <c r="B7">
        <f t="shared" si="0"/>
        <v>0.6</v>
      </c>
      <c r="C7">
        <f t="shared" si="1"/>
        <v>0.97095059445466858</v>
      </c>
    </row>
    <row r="8" spans="1:3" x14ac:dyDescent="0.25">
      <c r="A8">
        <v>0.5</v>
      </c>
      <c r="B8">
        <f t="shared" si="0"/>
        <v>0.5</v>
      </c>
      <c r="C8">
        <f t="shared" si="1"/>
        <v>1</v>
      </c>
    </row>
    <row r="9" spans="1:3" x14ac:dyDescent="0.25">
      <c r="A9">
        <v>0.6</v>
      </c>
      <c r="B9">
        <f t="shared" si="0"/>
        <v>0.4</v>
      </c>
      <c r="C9">
        <f t="shared" si="1"/>
        <v>0.97095059445466858</v>
      </c>
    </row>
    <row r="10" spans="1:3" x14ac:dyDescent="0.25">
      <c r="A10">
        <v>0.7</v>
      </c>
      <c r="B10">
        <f t="shared" si="0"/>
        <v>0.30000000000000004</v>
      </c>
      <c r="C10">
        <f t="shared" si="1"/>
        <v>0.8812908992306927</v>
      </c>
    </row>
    <row r="11" spans="1:3" x14ac:dyDescent="0.25">
      <c r="A11">
        <v>0.8</v>
      </c>
      <c r="B11">
        <f t="shared" si="0"/>
        <v>0.19999999999999996</v>
      </c>
      <c r="C11">
        <f t="shared" si="1"/>
        <v>0.72192809488736231</v>
      </c>
    </row>
    <row r="12" spans="1:3" x14ac:dyDescent="0.25">
      <c r="A12">
        <v>0.9</v>
      </c>
      <c r="B12">
        <f t="shared" si="0"/>
        <v>9.9999999999999978E-2</v>
      </c>
      <c r="C12">
        <f t="shared" si="1"/>
        <v>0.46899559358928117</v>
      </c>
    </row>
    <row r="13" spans="1:3" x14ac:dyDescent="0.25">
      <c r="A13">
        <v>1</v>
      </c>
      <c r="B13">
        <f t="shared" si="0"/>
        <v>0</v>
      </c>
      <c r="C13">
        <f>0</f>
        <v>0</v>
      </c>
    </row>
    <row r="23" spans="1:19" x14ac:dyDescent="0.25">
      <c r="A23" s="1" t="s">
        <v>4</v>
      </c>
      <c r="B23" s="1"/>
      <c r="C23" s="1"/>
      <c r="D23">
        <v>0.56999999999999995</v>
      </c>
      <c r="E23">
        <v>0.43</v>
      </c>
    </row>
    <row r="24" spans="1:19" x14ac:dyDescent="0.25">
      <c r="A24">
        <f>-D23*LOG(D23,2)-E23*LOG(E23,2)</f>
        <v>0.98581503717891983</v>
      </c>
    </row>
    <row r="25" spans="1:19" x14ac:dyDescent="0.25">
      <c r="A25" s="1" t="s">
        <v>5</v>
      </c>
      <c r="B25" s="1"/>
      <c r="C25">
        <f>1/6</f>
        <v>0.16666666666666666</v>
      </c>
    </row>
    <row r="26" spans="1:19" x14ac:dyDescent="0.25">
      <c r="A26">
        <f>-C25*LOG(C25,6)-C25*LOG(C25,6)-C25*LOG(C25,6)-C25*LOG(C25,6)-C25*LOG(C25,6)-C25*LOG(C25,6)</f>
        <v>0.99999999999999989</v>
      </c>
    </row>
    <row r="27" spans="1:19" x14ac:dyDescent="0.25">
      <c r="A27" s="1" t="s">
        <v>6</v>
      </c>
      <c r="B27" s="1"/>
      <c r="C27" s="1"/>
      <c r="D27">
        <v>0.12</v>
      </c>
      <c r="E27">
        <v>0.17</v>
      </c>
      <c r="F27">
        <v>0.2</v>
      </c>
    </row>
    <row r="28" spans="1:19" x14ac:dyDescent="0.25">
      <c r="A28">
        <f>-D27*LOG(D27,6)-E27*LOG(E27,6)-E27*LOG(E27,6)-E27*LOG(E27,6)-E27*LOG(E27,6)-F27*LOG(F27,6)</f>
        <v>0.99413447504308339</v>
      </c>
    </row>
    <row r="30" spans="1:19" x14ac:dyDescent="0.25">
      <c r="A30" s="1" t="s">
        <v>23</v>
      </c>
      <c r="B30" s="1" t="s">
        <v>24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 t="s">
        <v>25</v>
      </c>
      <c r="S30" s="1" t="s">
        <v>26</v>
      </c>
    </row>
    <row r="31" spans="1:19" x14ac:dyDescent="0.25">
      <c r="A31" s="1"/>
      <c r="B31" t="s">
        <v>7</v>
      </c>
      <c r="C31" t="s">
        <v>8</v>
      </c>
      <c r="D31" t="s">
        <v>9</v>
      </c>
      <c r="E31" t="s">
        <v>10</v>
      </c>
      <c r="F31" t="s">
        <v>11</v>
      </c>
      <c r="G31" t="s">
        <v>12</v>
      </c>
      <c r="H31" t="s">
        <v>13</v>
      </c>
      <c r="I31" t="s">
        <v>14</v>
      </c>
      <c r="J31" t="s">
        <v>15</v>
      </c>
      <c r="K31" t="s">
        <v>16</v>
      </c>
      <c r="L31" t="s">
        <v>17</v>
      </c>
      <c r="M31" t="s">
        <v>18</v>
      </c>
      <c r="N31" t="s">
        <v>19</v>
      </c>
      <c r="O31" t="s">
        <v>20</v>
      </c>
      <c r="P31" t="s">
        <v>21</v>
      </c>
      <c r="Q31" t="s">
        <v>22</v>
      </c>
      <c r="R31" s="1"/>
      <c r="S31" s="1"/>
    </row>
    <row r="32" spans="1:19" x14ac:dyDescent="0.25">
      <c r="A32">
        <v>1</v>
      </c>
      <c r="B32">
        <v>1</v>
      </c>
      <c r="C32">
        <v>3</v>
      </c>
      <c r="D32">
        <v>3</v>
      </c>
      <c r="E32">
        <v>2</v>
      </c>
      <c r="F32">
        <v>4</v>
      </c>
      <c r="G32">
        <v>2</v>
      </c>
      <c r="H32">
        <v>2</v>
      </c>
      <c r="I32">
        <v>2</v>
      </c>
      <c r="J32">
        <v>2</v>
      </c>
      <c r="K32">
        <v>2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 t="s">
        <v>7</v>
      </c>
      <c r="S32">
        <v>29</v>
      </c>
    </row>
    <row r="33" spans="1:19" x14ac:dyDescent="0.25">
      <c r="A33">
        <v>2</v>
      </c>
      <c r="B33">
        <v>0</v>
      </c>
      <c r="C33">
        <v>3</v>
      </c>
      <c r="D33">
        <v>3</v>
      </c>
      <c r="E33">
        <v>2</v>
      </c>
      <c r="F33">
        <v>4</v>
      </c>
      <c r="G33">
        <v>2</v>
      </c>
      <c r="H33">
        <v>2</v>
      </c>
      <c r="I33">
        <v>2</v>
      </c>
      <c r="J33">
        <v>2</v>
      </c>
      <c r="K33">
        <v>2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 t="s">
        <v>8</v>
      </c>
      <c r="S33">
        <v>28</v>
      </c>
    </row>
    <row r="34" spans="1:19" x14ac:dyDescent="0.25">
      <c r="A34">
        <v>3</v>
      </c>
      <c r="B34">
        <v>0</v>
      </c>
      <c r="C34">
        <v>2</v>
      </c>
      <c r="D34">
        <v>3</v>
      </c>
      <c r="E34">
        <v>2</v>
      </c>
      <c r="F34">
        <v>4</v>
      </c>
      <c r="G34">
        <v>2</v>
      </c>
      <c r="H34">
        <v>2</v>
      </c>
      <c r="I34">
        <v>2</v>
      </c>
      <c r="J34">
        <v>2</v>
      </c>
      <c r="K34">
        <v>2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 t="s">
        <v>9</v>
      </c>
      <c r="S34">
        <v>27</v>
      </c>
    </row>
    <row r="35" spans="1:19" x14ac:dyDescent="0.25">
      <c r="A35">
        <v>4</v>
      </c>
      <c r="B35">
        <v>0</v>
      </c>
      <c r="C35">
        <v>2</v>
      </c>
      <c r="D35">
        <v>2</v>
      </c>
      <c r="E35">
        <v>2</v>
      </c>
      <c r="F35">
        <v>4</v>
      </c>
      <c r="G35">
        <v>2</v>
      </c>
      <c r="H35">
        <v>2</v>
      </c>
      <c r="I35">
        <v>2</v>
      </c>
      <c r="J35">
        <v>2</v>
      </c>
      <c r="K35">
        <v>2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 t="s">
        <v>10</v>
      </c>
      <c r="S35">
        <v>26</v>
      </c>
    </row>
    <row r="36" spans="1:19" x14ac:dyDescent="0.25">
      <c r="A36">
        <v>5</v>
      </c>
      <c r="B36">
        <v>0</v>
      </c>
      <c r="C36">
        <v>2</v>
      </c>
      <c r="D36">
        <v>2</v>
      </c>
      <c r="E36">
        <v>1</v>
      </c>
      <c r="F36">
        <v>4</v>
      </c>
      <c r="G36">
        <v>2</v>
      </c>
      <c r="H36">
        <v>2</v>
      </c>
      <c r="I36">
        <v>2</v>
      </c>
      <c r="J36">
        <v>2</v>
      </c>
      <c r="K36">
        <v>2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 t="s">
        <v>11</v>
      </c>
      <c r="S36">
        <v>25</v>
      </c>
    </row>
    <row r="37" spans="1:19" x14ac:dyDescent="0.25">
      <c r="A37">
        <v>6</v>
      </c>
      <c r="B37">
        <v>0</v>
      </c>
      <c r="C37">
        <v>2</v>
      </c>
      <c r="D37">
        <v>2</v>
      </c>
      <c r="E37">
        <v>1</v>
      </c>
      <c r="F37">
        <v>3</v>
      </c>
      <c r="G37">
        <v>2</v>
      </c>
      <c r="H37">
        <v>2</v>
      </c>
      <c r="I37">
        <v>2</v>
      </c>
      <c r="J37">
        <v>2</v>
      </c>
      <c r="K37">
        <v>2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 t="s">
        <v>12</v>
      </c>
      <c r="S37">
        <v>24</v>
      </c>
    </row>
    <row r="38" spans="1:19" x14ac:dyDescent="0.25">
      <c r="A38">
        <v>7</v>
      </c>
      <c r="B38">
        <v>0</v>
      </c>
      <c r="C38">
        <v>2</v>
      </c>
      <c r="D38">
        <v>2</v>
      </c>
      <c r="E38">
        <v>1</v>
      </c>
      <c r="F38">
        <v>3</v>
      </c>
      <c r="G38">
        <v>1</v>
      </c>
      <c r="H38">
        <v>2</v>
      </c>
      <c r="I38">
        <v>2</v>
      </c>
      <c r="J38">
        <v>2</v>
      </c>
      <c r="K38">
        <v>2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 t="s">
        <v>13</v>
      </c>
      <c r="S38">
        <v>23</v>
      </c>
    </row>
    <row r="39" spans="1:19" x14ac:dyDescent="0.25">
      <c r="A39">
        <v>8</v>
      </c>
      <c r="B39">
        <v>0</v>
      </c>
      <c r="C39">
        <v>2</v>
      </c>
      <c r="D39">
        <v>2</v>
      </c>
      <c r="E39">
        <v>1</v>
      </c>
      <c r="F39">
        <v>3</v>
      </c>
      <c r="G39">
        <v>1</v>
      </c>
      <c r="H39">
        <v>1</v>
      </c>
      <c r="I39">
        <v>2</v>
      </c>
      <c r="J39">
        <v>2</v>
      </c>
      <c r="K39">
        <v>2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 t="s">
        <v>14</v>
      </c>
      <c r="S39">
        <v>22</v>
      </c>
    </row>
    <row r="40" spans="1:19" x14ac:dyDescent="0.25">
      <c r="A40">
        <v>9</v>
      </c>
      <c r="B40">
        <v>0</v>
      </c>
      <c r="C40">
        <v>2</v>
      </c>
      <c r="D40">
        <v>2</v>
      </c>
      <c r="E40">
        <v>1</v>
      </c>
      <c r="F40">
        <v>3</v>
      </c>
      <c r="G40">
        <v>1</v>
      </c>
      <c r="H40">
        <v>1</v>
      </c>
      <c r="I40">
        <v>1</v>
      </c>
      <c r="J40">
        <v>2</v>
      </c>
      <c r="K40">
        <v>2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 t="s">
        <v>15</v>
      </c>
      <c r="S40">
        <v>21</v>
      </c>
    </row>
    <row r="41" spans="1:19" x14ac:dyDescent="0.25">
      <c r="A41">
        <v>10</v>
      </c>
      <c r="B41">
        <v>0</v>
      </c>
      <c r="C41">
        <v>2</v>
      </c>
      <c r="D41">
        <v>2</v>
      </c>
      <c r="E41">
        <v>1</v>
      </c>
      <c r="F41">
        <v>3</v>
      </c>
      <c r="G41">
        <v>1</v>
      </c>
      <c r="H41">
        <v>1</v>
      </c>
      <c r="I41">
        <v>1</v>
      </c>
      <c r="J41">
        <v>1</v>
      </c>
      <c r="K41">
        <v>2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 t="s">
        <v>16</v>
      </c>
      <c r="S41">
        <v>20</v>
      </c>
    </row>
    <row r="42" spans="1:19" x14ac:dyDescent="0.25">
      <c r="A42">
        <v>11</v>
      </c>
      <c r="B42">
        <v>0</v>
      </c>
      <c r="C42">
        <v>2</v>
      </c>
      <c r="D42">
        <v>2</v>
      </c>
      <c r="E42">
        <v>1</v>
      </c>
      <c r="F42">
        <v>3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 t="s">
        <v>11</v>
      </c>
      <c r="S42">
        <v>19</v>
      </c>
    </row>
    <row r="43" spans="1:19" x14ac:dyDescent="0.25">
      <c r="A43">
        <v>12</v>
      </c>
      <c r="B43">
        <v>0</v>
      </c>
      <c r="C43">
        <v>2</v>
      </c>
      <c r="D43">
        <v>2</v>
      </c>
      <c r="E43">
        <v>1</v>
      </c>
      <c r="F43">
        <v>2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 t="s">
        <v>9</v>
      </c>
      <c r="S43">
        <v>18</v>
      </c>
    </row>
    <row r="44" spans="1:19" x14ac:dyDescent="0.25">
      <c r="A44">
        <v>13</v>
      </c>
      <c r="B44">
        <v>0</v>
      </c>
      <c r="C44">
        <v>2</v>
      </c>
      <c r="D44">
        <v>1</v>
      </c>
      <c r="E44">
        <v>1</v>
      </c>
      <c r="F44">
        <v>2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 t="s">
        <v>17</v>
      </c>
      <c r="S44">
        <v>17</v>
      </c>
    </row>
    <row r="45" spans="1:19" x14ac:dyDescent="0.25">
      <c r="A45">
        <v>14</v>
      </c>
      <c r="B45">
        <v>0</v>
      </c>
      <c r="C45">
        <v>2</v>
      </c>
      <c r="D45">
        <v>1</v>
      </c>
      <c r="E45">
        <v>1</v>
      </c>
      <c r="F45">
        <v>2</v>
      </c>
      <c r="G45">
        <v>1</v>
      </c>
      <c r="H45">
        <v>1</v>
      </c>
      <c r="I45">
        <v>1</v>
      </c>
      <c r="J45">
        <v>1</v>
      </c>
      <c r="K45">
        <v>1</v>
      </c>
      <c r="L45">
        <v>0</v>
      </c>
      <c r="M45">
        <v>1</v>
      </c>
      <c r="N45">
        <v>1</v>
      </c>
      <c r="O45">
        <v>1</v>
      </c>
      <c r="P45">
        <v>1</v>
      </c>
      <c r="Q45">
        <v>1</v>
      </c>
      <c r="R45" t="s">
        <v>11</v>
      </c>
      <c r="S45">
        <v>16</v>
      </c>
    </row>
    <row r="46" spans="1:19" x14ac:dyDescent="0.25">
      <c r="A46">
        <v>15</v>
      </c>
      <c r="B46">
        <v>0</v>
      </c>
      <c r="C46">
        <v>2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0</v>
      </c>
      <c r="M46">
        <v>1</v>
      </c>
      <c r="N46">
        <v>1</v>
      </c>
      <c r="O46">
        <v>1</v>
      </c>
      <c r="P46">
        <v>1</v>
      </c>
      <c r="Q46">
        <v>1</v>
      </c>
      <c r="R46" t="s">
        <v>18</v>
      </c>
      <c r="S46">
        <v>15</v>
      </c>
    </row>
    <row r="47" spans="1:19" x14ac:dyDescent="0.25">
      <c r="A47">
        <v>16</v>
      </c>
      <c r="B47">
        <v>0</v>
      </c>
      <c r="C47">
        <v>2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0</v>
      </c>
      <c r="M47">
        <v>0</v>
      </c>
      <c r="N47">
        <v>1</v>
      </c>
      <c r="O47">
        <v>1</v>
      </c>
      <c r="P47">
        <v>1</v>
      </c>
      <c r="Q47">
        <v>1</v>
      </c>
      <c r="R47" t="s">
        <v>15</v>
      </c>
      <c r="S47">
        <v>14</v>
      </c>
    </row>
    <row r="48" spans="1:19" x14ac:dyDescent="0.25">
      <c r="A48">
        <v>17</v>
      </c>
      <c r="B48">
        <v>0</v>
      </c>
      <c r="C48">
        <v>2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0</v>
      </c>
      <c r="K48">
        <v>1</v>
      </c>
      <c r="L48">
        <v>0</v>
      </c>
      <c r="M48">
        <v>0</v>
      </c>
      <c r="N48">
        <v>1</v>
      </c>
      <c r="O48">
        <v>1</v>
      </c>
      <c r="P48">
        <v>1</v>
      </c>
      <c r="Q48">
        <v>1</v>
      </c>
      <c r="R48" t="s">
        <v>8</v>
      </c>
      <c r="S48">
        <v>13</v>
      </c>
    </row>
    <row r="49" spans="1:20" x14ac:dyDescent="0.25">
      <c r="A49">
        <v>18</v>
      </c>
      <c r="B49">
        <v>0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0</v>
      </c>
      <c r="K49">
        <v>1</v>
      </c>
      <c r="L49">
        <v>0</v>
      </c>
      <c r="M49">
        <v>0</v>
      </c>
      <c r="N49">
        <v>1</v>
      </c>
      <c r="O49">
        <v>1</v>
      </c>
      <c r="P49">
        <v>1</v>
      </c>
      <c r="Q49">
        <v>1</v>
      </c>
      <c r="R49" t="s">
        <v>12</v>
      </c>
      <c r="S49">
        <v>12</v>
      </c>
    </row>
    <row r="50" spans="1:20" x14ac:dyDescent="0.25">
      <c r="A50">
        <v>19</v>
      </c>
      <c r="B50">
        <v>0</v>
      </c>
      <c r="C50">
        <v>1</v>
      </c>
      <c r="D50">
        <v>1</v>
      </c>
      <c r="E50">
        <v>1</v>
      </c>
      <c r="F50">
        <v>1</v>
      </c>
      <c r="G50">
        <v>0</v>
      </c>
      <c r="H50">
        <v>1</v>
      </c>
      <c r="I50">
        <v>1</v>
      </c>
      <c r="J50">
        <v>0</v>
      </c>
      <c r="K50">
        <v>1</v>
      </c>
      <c r="L50">
        <v>0</v>
      </c>
      <c r="M50">
        <v>0</v>
      </c>
      <c r="N50">
        <v>1</v>
      </c>
      <c r="O50">
        <v>1</v>
      </c>
      <c r="P50">
        <v>1</v>
      </c>
      <c r="Q50">
        <v>1</v>
      </c>
      <c r="R50" t="s">
        <v>11</v>
      </c>
      <c r="S50">
        <v>11</v>
      </c>
    </row>
    <row r="51" spans="1:20" x14ac:dyDescent="0.25">
      <c r="A51">
        <v>20</v>
      </c>
      <c r="B51">
        <v>0</v>
      </c>
      <c r="C51">
        <v>1</v>
      </c>
      <c r="D51">
        <v>1</v>
      </c>
      <c r="E51">
        <v>1</v>
      </c>
      <c r="F51">
        <v>0</v>
      </c>
      <c r="G51">
        <v>0</v>
      </c>
      <c r="H51">
        <v>1</v>
      </c>
      <c r="I51">
        <v>1</v>
      </c>
      <c r="J51">
        <v>0</v>
      </c>
      <c r="K51">
        <v>1</v>
      </c>
      <c r="L51">
        <v>0</v>
      </c>
      <c r="M51">
        <v>0</v>
      </c>
      <c r="N51">
        <v>1</v>
      </c>
      <c r="O51">
        <v>1</v>
      </c>
      <c r="P51">
        <v>1</v>
      </c>
      <c r="Q51">
        <v>1</v>
      </c>
      <c r="R51" t="s">
        <v>10</v>
      </c>
      <c r="S51">
        <v>10</v>
      </c>
    </row>
    <row r="52" spans="1:20" x14ac:dyDescent="0.25">
      <c r="A52">
        <v>21</v>
      </c>
      <c r="B52">
        <v>0</v>
      </c>
      <c r="C52">
        <v>1</v>
      </c>
      <c r="D52">
        <v>1</v>
      </c>
      <c r="E52">
        <v>0</v>
      </c>
      <c r="F52">
        <v>0</v>
      </c>
      <c r="G52">
        <v>0</v>
      </c>
      <c r="H52">
        <v>1</v>
      </c>
      <c r="I52">
        <v>1</v>
      </c>
      <c r="J52">
        <v>0</v>
      </c>
      <c r="K52">
        <v>1</v>
      </c>
      <c r="L52">
        <v>0</v>
      </c>
      <c r="M52">
        <v>0</v>
      </c>
      <c r="N52">
        <v>1</v>
      </c>
      <c r="O52">
        <v>1</v>
      </c>
      <c r="P52">
        <v>1</v>
      </c>
      <c r="Q52">
        <v>1</v>
      </c>
      <c r="R52" t="s">
        <v>16</v>
      </c>
      <c r="S52">
        <v>9</v>
      </c>
    </row>
    <row r="53" spans="1:20" x14ac:dyDescent="0.25">
      <c r="A53">
        <v>22</v>
      </c>
      <c r="B53">
        <v>0</v>
      </c>
      <c r="C53">
        <v>1</v>
      </c>
      <c r="D53">
        <v>1</v>
      </c>
      <c r="E53">
        <v>0</v>
      </c>
      <c r="F53">
        <v>0</v>
      </c>
      <c r="G53">
        <v>0</v>
      </c>
      <c r="H53">
        <v>1</v>
      </c>
      <c r="I53">
        <v>1</v>
      </c>
      <c r="J53">
        <v>0</v>
      </c>
      <c r="K53">
        <v>0</v>
      </c>
      <c r="L53">
        <v>0</v>
      </c>
      <c r="M53">
        <v>0</v>
      </c>
      <c r="N53">
        <v>1</v>
      </c>
      <c r="O53">
        <v>1</v>
      </c>
      <c r="P53">
        <v>1</v>
      </c>
      <c r="Q53">
        <v>1</v>
      </c>
      <c r="R53" t="s">
        <v>8</v>
      </c>
      <c r="S53">
        <v>8</v>
      </c>
    </row>
    <row r="54" spans="1:20" x14ac:dyDescent="0.25">
      <c r="A54">
        <v>23</v>
      </c>
      <c r="B54">
        <v>0</v>
      </c>
      <c r="C54">
        <v>0</v>
      </c>
      <c r="D54">
        <v>1</v>
      </c>
      <c r="E54">
        <v>0</v>
      </c>
      <c r="F54">
        <v>0</v>
      </c>
      <c r="G54">
        <v>0</v>
      </c>
      <c r="H54">
        <v>1</v>
      </c>
      <c r="I54">
        <v>1</v>
      </c>
      <c r="J54">
        <v>0</v>
      </c>
      <c r="K54">
        <v>0</v>
      </c>
      <c r="L54">
        <v>0</v>
      </c>
      <c r="M54">
        <v>0</v>
      </c>
      <c r="N54">
        <v>1</v>
      </c>
      <c r="O54">
        <v>1</v>
      </c>
      <c r="P54">
        <v>1</v>
      </c>
      <c r="Q54">
        <v>1</v>
      </c>
      <c r="R54" t="s">
        <v>19</v>
      </c>
      <c r="S54">
        <v>7</v>
      </c>
    </row>
    <row r="55" spans="1:20" x14ac:dyDescent="0.25">
      <c r="A55">
        <v>24</v>
      </c>
      <c r="B55">
        <v>0</v>
      </c>
      <c r="C55">
        <v>0</v>
      </c>
      <c r="D55">
        <v>1</v>
      </c>
      <c r="E55">
        <v>0</v>
      </c>
      <c r="F55">
        <v>0</v>
      </c>
      <c r="G55">
        <v>0</v>
      </c>
      <c r="H55">
        <v>1</v>
      </c>
      <c r="I55">
        <v>1</v>
      </c>
      <c r="J55">
        <v>0</v>
      </c>
      <c r="K55">
        <v>0</v>
      </c>
      <c r="L55">
        <v>0</v>
      </c>
      <c r="M55">
        <v>0</v>
      </c>
      <c r="N55">
        <v>0</v>
      </c>
      <c r="O55">
        <v>1</v>
      </c>
      <c r="P55">
        <v>1</v>
      </c>
      <c r="Q55">
        <v>1</v>
      </c>
      <c r="R55" t="s">
        <v>20</v>
      </c>
      <c r="S55">
        <v>6</v>
      </c>
    </row>
    <row r="56" spans="1:20" x14ac:dyDescent="0.25">
      <c r="A56">
        <v>25</v>
      </c>
      <c r="B56">
        <v>0</v>
      </c>
      <c r="C56">
        <v>0</v>
      </c>
      <c r="D56">
        <v>1</v>
      </c>
      <c r="E56">
        <v>0</v>
      </c>
      <c r="F56">
        <v>0</v>
      </c>
      <c r="G56">
        <v>0</v>
      </c>
      <c r="H56">
        <v>1</v>
      </c>
      <c r="I56">
        <v>1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1</v>
      </c>
      <c r="Q56">
        <v>1</v>
      </c>
      <c r="R56" t="s">
        <v>9</v>
      </c>
      <c r="S56">
        <v>5</v>
      </c>
    </row>
    <row r="57" spans="1:20" x14ac:dyDescent="0.25">
      <c r="A57">
        <v>26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1</v>
      </c>
      <c r="I57">
        <v>1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1</v>
      </c>
      <c r="Q57">
        <v>1</v>
      </c>
      <c r="R57" t="s">
        <v>13</v>
      </c>
      <c r="S57">
        <v>4</v>
      </c>
    </row>
    <row r="58" spans="1:20" x14ac:dyDescent="0.25">
      <c r="A58">
        <v>27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1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1</v>
      </c>
      <c r="Q58">
        <v>1</v>
      </c>
      <c r="R58" t="s">
        <v>14</v>
      </c>
      <c r="S58">
        <v>3</v>
      </c>
    </row>
    <row r="59" spans="1:20" x14ac:dyDescent="0.25">
      <c r="A59">
        <v>28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1</v>
      </c>
      <c r="Q59">
        <v>1</v>
      </c>
      <c r="R59" t="s">
        <v>21</v>
      </c>
      <c r="S59">
        <v>2</v>
      </c>
    </row>
    <row r="60" spans="1:20" x14ac:dyDescent="0.25">
      <c r="A60">
        <v>29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1</v>
      </c>
      <c r="R60" t="s">
        <v>22</v>
      </c>
      <c r="S60">
        <v>1</v>
      </c>
    </row>
    <row r="62" spans="1:20" x14ac:dyDescent="0.25">
      <c r="A62" s="1" t="s">
        <v>23</v>
      </c>
      <c r="B62" s="1" t="s">
        <v>24</v>
      </c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 t="s">
        <v>27</v>
      </c>
      <c r="S62" s="1" t="s">
        <v>28</v>
      </c>
      <c r="T62" s="1" t="s">
        <v>25</v>
      </c>
    </row>
    <row r="63" spans="1:20" x14ac:dyDescent="0.25">
      <c r="A63" s="1"/>
      <c r="B63" t="s">
        <v>7</v>
      </c>
      <c r="C63" t="s">
        <v>8</v>
      </c>
      <c r="D63" t="s">
        <v>9</v>
      </c>
      <c r="E63" t="s">
        <v>10</v>
      </c>
      <c r="F63" t="s">
        <v>11</v>
      </c>
      <c r="G63" t="s">
        <v>12</v>
      </c>
      <c r="H63" t="s">
        <v>13</v>
      </c>
      <c r="I63" t="s">
        <v>14</v>
      </c>
      <c r="J63" t="s">
        <v>15</v>
      </c>
      <c r="K63" t="s">
        <v>16</v>
      </c>
      <c r="L63" t="s">
        <v>17</v>
      </c>
      <c r="M63" t="s">
        <v>18</v>
      </c>
      <c r="N63" t="s">
        <v>19</v>
      </c>
      <c r="O63" t="s">
        <v>20</v>
      </c>
      <c r="P63" t="s">
        <v>21</v>
      </c>
      <c r="Q63" t="s">
        <v>22</v>
      </c>
      <c r="R63" s="1"/>
      <c r="S63" s="1"/>
      <c r="T63" s="1"/>
    </row>
    <row r="64" spans="1:20" x14ac:dyDescent="0.25">
      <c r="A64">
        <v>1</v>
      </c>
      <c r="B64">
        <f>B32/$S32</f>
        <v>3.4482758620689655E-2</v>
      </c>
      <c r="C64">
        <f t="shared" ref="C64:Q64" si="2">C32/$S32</f>
        <v>0.10344827586206896</v>
      </c>
      <c r="D64">
        <f t="shared" si="2"/>
        <v>0.10344827586206896</v>
      </c>
      <c r="E64">
        <f t="shared" si="2"/>
        <v>6.8965517241379309E-2</v>
      </c>
      <c r="F64">
        <f t="shared" si="2"/>
        <v>0.13793103448275862</v>
      </c>
      <c r="G64">
        <f t="shared" si="2"/>
        <v>6.8965517241379309E-2</v>
      </c>
      <c r="H64">
        <f t="shared" si="2"/>
        <v>6.8965517241379309E-2</v>
      </c>
      <c r="I64">
        <f t="shared" si="2"/>
        <v>6.8965517241379309E-2</v>
      </c>
      <c r="J64">
        <f t="shared" si="2"/>
        <v>6.8965517241379309E-2</v>
      </c>
      <c r="K64">
        <f t="shared" si="2"/>
        <v>6.8965517241379309E-2</v>
      </c>
      <c r="L64">
        <f t="shared" si="2"/>
        <v>3.4482758620689655E-2</v>
      </c>
      <c r="M64">
        <f t="shared" si="2"/>
        <v>3.4482758620689655E-2</v>
      </c>
      <c r="N64">
        <f t="shared" si="2"/>
        <v>3.4482758620689655E-2</v>
      </c>
      <c r="O64">
        <f t="shared" si="2"/>
        <v>3.4482758620689655E-2</v>
      </c>
      <c r="P64">
        <f t="shared" si="2"/>
        <v>3.4482758620689655E-2</v>
      </c>
      <c r="Q64">
        <f t="shared" si="2"/>
        <v>3.4482758620689655E-2</v>
      </c>
      <c r="R64">
        <v>1</v>
      </c>
      <c r="S64">
        <f>-SUM(B64*LOG(B64,2),C64*LOG(C64,2),D64*LOG(D64,2),E64*LOG(E64,2),F64*LOG(F64,2),G64*LOG(G64,2),H64*LOG(H64,2),I64*LOG(I64,2),J64*LOG(J64,2),K64*LOG(K64,2),L64*LOG(L64,2),M64*LOG(M64,2),N64*LOG(N64,2),O64*LOG(O64,2),P64*LOG(P64,2),Q64*LOG(Q64,2),)</f>
        <v>3.8404025467025056</v>
      </c>
      <c r="T64" t="s">
        <v>7</v>
      </c>
    </row>
    <row r="65" spans="1:20" x14ac:dyDescent="0.25">
      <c r="A65">
        <v>2</v>
      </c>
      <c r="B65">
        <f t="shared" ref="B65:Q65" si="3">B33/$S33</f>
        <v>0</v>
      </c>
      <c r="C65">
        <f t="shared" si="3"/>
        <v>0.10714285714285714</v>
      </c>
      <c r="D65">
        <f t="shared" si="3"/>
        <v>0.10714285714285714</v>
      </c>
      <c r="E65">
        <f t="shared" si="3"/>
        <v>7.1428571428571425E-2</v>
      </c>
      <c r="F65">
        <f t="shared" si="3"/>
        <v>0.14285714285714285</v>
      </c>
      <c r="G65">
        <f t="shared" si="3"/>
        <v>7.1428571428571425E-2</v>
      </c>
      <c r="H65">
        <f t="shared" si="3"/>
        <v>7.1428571428571425E-2</v>
      </c>
      <c r="I65">
        <f t="shared" si="3"/>
        <v>7.1428571428571425E-2</v>
      </c>
      <c r="J65">
        <f t="shared" si="3"/>
        <v>7.1428571428571425E-2</v>
      </c>
      <c r="K65">
        <f t="shared" si="3"/>
        <v>7.1428571428571425E-2</v>
      </c>
      <c r="L65">
        <f t="shared" si="3"/>
        <v>3.5714285714285712E-2</v>
      </c>
      <c r="M65">
        <f t="shared" si="3"/>
        <v>3.5714285714285712E-2</v>
      </c>
      <c r="N65">
        <f t="shared" si="3"/>
        <v>3.5714285714285712E-2</v>
      </c>
      <c r="O65">
        <f t="shared" si="3"/>
        <v>3.5714285714285712E-2</v>
      </c>
      <c r="P65">
        <f t="shared" si="3"/>
        <v>3.5714285714285712E-2</v>
      </c>
      <c r="Q65">
        <f t="shared" si="3"/>
        <v>3.5714285714285712E-2</v>
      </c>
      <c r="R65">
        <v>1</v>
      </c>
      <c r="S65">
        <f>-SUM(C65*LOG(C65,2),D65*LOG(D65,2),E65*LOG(E65,2),F65*LOG(F65,2),G65*LOG(G65,2),H65*LOG(H65,2),I65*LOG(I65,2),J65*LOG(J65,2),K65*LOG(K65,2),L65*LOG(L65,2),M65*LOG(M65,2),N65*LOG(N65,2),O65*LOG(O65,2),P65*LOG(P65,2),Q65*LOG(Q65,2),)</f>
        <v>3.7534343861887853</v>
      </c>
      <c r="T65" t="s">
        <v>8</v>
      </c>
    </row>
    <row r="66" spans="1:20" x14ac:dyDescent="0.25">
      <c r="A66">
        <v>3</v>
      </c>
      <c r="B66">
        <f t="shared" ref="B66:Q66" si="4">B34/$S34</f>
        <v>0</v>
      </c>
      <c r="C66">
        <f t="shared" si="4"/>
        <v>7.407407407407407E-2</v>
      </c>
      <c r="D66">
        <f t="shared" si="4"/>
        <v>0.1111111111111111</v>
      </c>
      <c r="E66">
        <f t="shared" si="4"/>
        <v>7.407407407407407E-2</v>
      </c>
      <c r="F66">
        <f t="shared" si="4"/>
        <v>0.14814814814814814</v>
      </c>
      <c r="G66">
        <f t="shared" si="4"/>
        <v>7.407407407407407E-2</v>
      </c>
      <c r="H66">
        <f t="shared" si="4"/>
        <v>7.407407407407407E-2</v>
      </c>
      <c r="I66">
        <f t="shared" si="4"/>
        <v>7.407407407407407E-2</v>
      </c>
      <c r="J66">
        <f t="shared" si="4"/>
        <v>7.407407407407407E-2</v>
      </c>
      <c r="K66">
        <f t="shared" si="4"/>
        <v>7.407407407407407E-2</v>
      </c>
      <c r="L66">
        <f t="shared" si="4"/>
        <v>3.7037037037037035E-2</v>
      </c>
      <c r="M66">
        <f t="shared" si="4"/>
        <v>3.7037037037037035E-2</v>
      </c>
      <c r="N66">
        <f t="shared" si="4"/>
        <v>3.7037037037037035E-2</v>
      </c>
      <c r="O66">
        <f t="shared" si="4"/>
        <v>3.7037037037037035E-2</v>
      </c>
      <c r="P66">
        <f t="shared" si="4"/>
        <v>3.7037037037037035E-2</v>
      </c>
      <c r="Q66">
        <f t="shared" si="4"/>
        <v>3.7037037037037035E-2</v>
      </c>
      <c r="R66">
        <v>1</v>
      </c>
      <c r="S66">
        <f t="shared" ref="S66:S92" si="5">-SUM(C66*LOG(C66,2),D66*LOG(D66,2),E66*LOG(E66,2),F66*LOG(F66,2),G66*LOG(G66,2),H66*LOG(H66,2),I66*LOG(I66,2),J66*LOG(J66,2),K66*LOG(K66,2),L66*LOG(L66,2),M66*LOG(M66,2),N66*LOG(N66,2),O66*LOG(O66,2),P66*LOG(P66,2),Q66*LOG(Q66,2),)</f>
        <v>3.763965742824082</v>
      </c>
      <c r="T66" t="s">
        <v>9</v>
      </c>
    </row>
    <row r="67" spans="1:20" x14ac:dyDescent="0.25">
      <c r="A67">
        <v>4</v>
      </c>
      <c r="B67">
        <f t="shared" ref="B67:Q67" si="6">B35/$S35</f>
        <v>0</v>
      </c>
      <c r="C67">
        <f t="shared" si="6"/>
        <v>7.6923076923076927E-2</v>
      </c>
      <c r="D67">
        <f t="shared" si="6"/>
        <v>7.6923076923076927E-2</v>
      </c>
      <c r="E67">
        <f t="shared" si="6"/>
        <v>7.6923076923076927E-2</v>
      </c>
      <c r="F67">
        <f t="shared" si="6"/>
        <v>0.15384615384615385</v>
      </c>
      <c r="G67">
        <f t="shared" si="6"/>
        <v>7.6923076923076927E-2</v>
      </c>
      <c r="H67">
        <f t="shared" si="6"/>
        <v>7.6923076923076927E-2</v>
      </c>
      <c r="I67">
        <f t="shared" si="6"/>
        <v>7.6923076923076927E-2</v>
      </c>
      <c r="J67">
        <f t="shared" si="6"/>
        <v>7.6923076923076927E-2</v>
      </c>
      <c r="K67">
        <f t="shared" si="6"/>
        <v>7.6923076923076927E-2</v>
      </c>
      <c r="L67">
        <f t="shared" si="6"/>
        <v>3.8461538461538464E-2</v>
      </c>
      <c r="M67">
        <f t="shared" si="6"/>
        <v>3.8461538461538464E-2</v>
      </c>
      <c r="N67">
        <f t="shared" si="6"/>
        <v>3.8461538461538464E-2</v>
      </c>
      <c r="O67">
        <f t="shared" si="6"/>
        <v>3.8461538461538464E-2</v>
      </c>
      <c r="P67">
        <f t="shared" si="6"/>
        <v>3.8461538461538464E-2</v>
      </c>
      <c r="Q67">
        <f t="shared" si="6"/>
        <v>3.8461538461538464E-2</v>
      </c>
      <c r="R67">
        <v>1</v>
      </c>
      <c r="S67">
        <f t="shared" si="5"/>
        <v>3.7773627950641684</v>
      </c>
      <c r="T67" t="s">
        <v>10</v>
      </c>
    </row>
    <row r="68" spans="1:20" x14ac:dyDescent="0.25">
      <c r="A68">
        <v>5</v>
      </c>
      <c r="B68">
        <f t="shared" ref="B68:Q68" si="7">B36/$S36</f>
        <v>0</v>
      </c>
      <c r="C68">
        <f t="shared" si="7"/>
        <v>0.08</v>
      </c>
      <c r="D68">
        <f t="shared" si="7"/>
        <v>0.08</v>
      </c>
      <c r="E68">
        <f t="shared" si="7"/>
        <v>0.04</v>
      </c>
      <c r="F68">
        <f t="shared" si="7"/>
        <v>0.16</v>
      </c>
      <c r="G68">
        <f t="shared" si="7"/>
        <v>0.08</v>
      </c>
      <c r="H68">
        <f t="shared" si="7"/>
        <v>0.08</v>
      </c>
      <c r="I68">
        <f t="shared" si="7"/>
        <v>0.08</v>
      </c>
      <c r="J68">
        <f t="shared" si="7"/>
        <v>0.08</v>
      </c>
      <c r="K68">
        <f t="shared" si="7"/>
        <v>0.08</v>
      </c>
      <c r="L68">
        <f t="shared" si="7"/>
        <v>0.04</v>
      </c>
      <c r="M68">
        <f t="shared" si="7"/>
        <v>0.04</v>
      </c>
      <c r="N68">
        <f t="shared" si="7"/>
        <v>0.04</v>
      </c>
      <c r="O68">
        <f>O36/$S36</f>
        <v>0.04</v>
      </c>
      <c r="P68">
        <f t="shared" si="7"/>
        <v>0.04</v>
      </c>
      <c r="Q68">
        <f t="shared" si="7"/>
        <v>0.04</v>
      </c>
      <c r="R68">
        <v>1</v>
      </c>
      <c r="S68">
        <f t="shared" si="5"/>
        <v>3.7638561897747236</v>
      </c>
      <c r="T68" t="s">
        <v>11</v>
      </c>
    </row>
    <row r="69" spans="1:20" x14ac:dyDescent="0.25">
      <c r="A69">
        <v>6</v>
      </c>
      <c r="B69">
        <f t="shared" ref="B69:Q69" si="8">B37/$S37</f>
        <v>0</v>
      </c>
      <c r="C69">
        <f t="shared" si="8"/>
        <v>8.3333333333333329E-2</v>
      </c>
      <c r="D69">
        <f t="shared" si="8"/>
        <v>8.3333333333333329E-2</v>
      </c>
      <c r="E69">
        <f t="shared" si="8"/>
        <v>4.1666666666666664E-2</v>
      </c>
      <c r="F69">
        <f t="shared" si="8"/>
        <v>0.125</v>
      </c>
      <c r="G69">
        <f t="shared" si="8"/>
        <v>8.3333333333333329E-2</v>
      </c>
      <c r="H69">
        <f t="shared" si="8"/>
        <v>8.3333333333333329E-2</v>
      </c>
      <c r="I69">
        <f t="shared" si="8"/>
        <v>8.3333333333333329E-2</v>
      </c>
      <c r="J69">
        <f t="shared" si="8"/>
        <v>8.3333333333333329E-2</v>
      </c>
      <c r="K69">
        <f t="shared" si="8"/>
        <v>8.3333333333333329E-2</v>
      </c>
      <c r="L69">
        <f t="shared" si="8"/>
        <v>4.1666666666666664E-2</v>
      </c>
      <c r="M69">
        <f t="shared" si="8"/>
        <v>4.1666666666666664E-2</v>
      </c>
      <c r="N69">
        <f t="shared" si="8"/>
        <v>4.1666666666666664E-2</v>
      </c>
      <c r="O69">
        <f t="shared" si="8"/>
        <v>4.1666666666666664E-2</v>
      </c>
      <c r="P69">
        <f t="shared" si="8"/>
        <v>4.1666666666666664E-2</v>
      </c>
      <c r="Q69">
        <f t="shared" si="8"/>
        <v>4.1666666666666664E-2</v>
      </c>
      <c r="R69">
        <v>1</v>
      </c>
      <c r="S69">
        <f t="shared" si="5"/>
        <v>3.8035088547976788</v>
      </c>
      <c r="T69" t="s">
        <v>12</v>
      </c>
    </row>
    <row r="70" spans="1:20" x14ac:dyDescent="0.25">
      <c r="A70">
        <v>7</v>
      </c>
      <c r="B70">
        <f t="shared" ref="B70:Q70" si="9">B38/$S38</f>
        <v>0</v>
      </c>
      <c r="C70">
        <f t="shared" si="9"/>
        <v>8.6956521739130432E-2</v>
      </c>
      <c r="D70">
        <f t="shared" si="9"/>
        <v>8.6956521739130432E-2</v>
      </c>
      <c r="E70">
        <f t="shared" si="9"/>
        <v>4.3478260869565216E-2</v>
      </c>
      <c r="F70">
        <f t="shared" si="9"/>
        <v>0.13043478260869565</v>
      </c>
      <c r="G70">
        <f t="shared" si="9"/>
        <v>4.3478260869565216E-2</v>
      </c>
      <c r="H70">
        <f t="shared" si="9"/>
        <v>8.6956521739130432E-2</v>
      </c>
      <c r="I70">
        <f t="shared" si="9"/>
        <v>8.6956521739130432E-2</v>
      </c>
      <c r="J70">
        <f t="shared" si="9"/>
        <v>8.6956521739130432E-2</v>
      </c>
      <c r="K70">
        <f t="shared" si="9"/>
        <v>8.6956521739130432E-2</v>
      </c>
      <c r="L70">
        <f t="shared" si="9"/>
        <v>4.3478260869565216E-2</v>
      </c>
      <c r="M70">
        <f t="shared" si="9"/>
        <v>4.3478260869565216E-2</v>
      </c>
      <c r="N70">
        <f t="shared" si="9"/>
        <v>4.3478260869565216E-2</v>
      </c>
      <c r="O70">
        <f t="shared" si="9"/>
        <v>4.3478260869565216E-2</v>
      </c>
      <c r="P70">
        <f t="shared" si="9"/>
        <v>4.3478260869565216E-2</v>
      </c>
      <c r="Q70">
        <f t="shared" si="9"/>
        <v>4.3478260869565216E-2</v>
      </c>
      <c r="R70">
        <v>1</v>
      </c>
      <c r="S70">
        <f t="shared" si="5"/>
        <v>3.7950885863977324</v>
      </c>
      <c r="T70" t="s">
        <v>13</v>
      </c>
    </row>
    <row r="71" spans="1:20" x14ac:dyDescent="0.25">
      <c r="A71">
        <v>8</v>
      </c>
      <c r="B71">
        <f t="shared" ref="B71:Q71" si="10">B39/$S39</f>
        <v>0</v>
      </c>
      <c r="C71">
        <f t="shared" si="10"/>
        <v>9.0909090909090912E-2</v>
      </c>
      <c r="D71">
        <f t="shared" si="10"/>
        <v>9.0909090909090912E-2</v>
      </c>
      <c r="E71">
        <f t="shared" si="10"/>
        <v>4.5454545454545456E-2</v>
      </c>
      <c r="F71">
        <f t="shared" si="10"/>
        <v>0.13636363636363635</v>
      </c>
      <c r="G71">
        <f t="shared" si="10"/>
        <v>4.5454545454545456E-2</v>
      </c>
      <c r="H71">
        <f t="shared" si="10"/>
        <v>4.5454545454545456E-2</v>
      </c>
      <c r="I71">
        <f t="shared" si="10"/>
        <v>9.0909090909090912E-2</v>
      </c>
      <c r="J71">
        <f t="shared" si="10"/>
        <v>9.0909090909090912E-2</v>
      </c>
      <c r="K71">
        <f t="shared" si="10"/>
        <v>9.0909090909090912E-2</v>
      </c>
      <c r="L71">
        <f t="shared" si="10"/>
        <v>4.5454545454545456E-2</v>
      </c>
      <c r="M71">
        <f t="shared" si="10"/>
        <v>4.5454545454545456E-2</v>
      </c>
      <c r="N71">
        <f t="shared" si="10"/>
        <v>4.5454545454545456E-2</v>
      </c>
      <c r="O71">
        <f t="shared" si="10"/>
        <v>4.5454545454545456E-2</v>
      </c>
      <c r="P71">
        <f t="shared" si="10"/>
        <v>4.5454545454545456E-2</v>
      </c>
      <c r="Q71">
        <f t="shared" si="10"/>
        <v>4.5454545454545456E-2</v>
      </c>
      <c r="R71">
        <v>1</v>
      </c>
      <c r="S71">
        <f t="shared" si="5"/>
        <v>3.7887549139935026</v>
      </c>
      <c r="T71" t="s">
        <v>14</v>
      </c>
    </row>
    <row r="72" spans="1:20" x14ac:dyDescent="0.25">
      <c r="A72">
        <v>9</v>
      </c>
      <c r="B72">
        <f t="shared" ref="B72:Q72" si="11">B40/$S40</f>
        <v>0</v>
      </c>
      <c r="C72">
        <f t="shared" si="11"/>
        <v>9.5238095238095233E-2</v>
      </c>
      <c r="D72">
        <f t="shared" si="11"/>
        <v>9.5238095238095233E-2</v>
      </c>
      <c r="E72">
        <f t="shared" si="11"/>
        <v>4.7619047619047616E-2</v>
      </c>
      <c r="F72">
        <f t="shared" si="11"/>
        <v>0.14285714285714285</v>
      </c>
      <c r="G72">
        <f t="shared" si="11"/>
        <v>4.7619047619047616E-2</v>
      </c>
      <c r="H72">
        <f t="shared" si="11"/>
        <v>4.7619047619047616E-2</v>
      </c>
      <c r="I72">
        <f t="shared" si="11"/>
        <v>4.7619047619047616E-2</v>
      </c>
      <c r="J72">
        <f t="shared" si="11"/>
        <v>9.5238095238095233E-2</v>
      </c>
      <c r="K72">
        <f t="shared" si="11"/>
        <v>9.5238095238095233E-2</v>
      </c>
      <c r="L72">
        <f t="shared" si="11"/>
        <v>4.7619047619047616E-2</v>
      </c>
      <c r="M72">
        <f t="shared" si="11"/>
        <v>4.7619047619047616E-2</v>
      </c>
      <c r="N72">
        <f t="shared" si="11"/>
        <v>4.7619047619047616E-2</v>
      </c>
      <c r="O72">
        <f t="shared" si="11"/>
        <v>4.7619047619047616E-2</v>
      </c>
      <c r="P72">
        <f t="shared" si="11"/>
        <v>4.7619047619047616E-2</v>
      </c>
      <c r="Q72">
        <f t="shared" si="11"/>
        <v>4.7619047619047616E-2</v>
      </c>
      <c r="R72">
        <v>1</v>
      </c>
      <c r="S72">
        <f t="shared" si="5"/>
        <v>3.7849418274376423</v>
      </c>
      <c r="T72" t="s">
        <v>15</v>
      </c>
    </row>
    <row r="73" spans="1:20" x14ac:dyDescent="0.25">
      <c r="A73">
        <v>10</v>
      </c>
      <c r="B73">
        <f t="shared" ref="B73:Q73" si="12">B41/$S41</f>
        <v>0</v>
      </c>
      <c r="C73">
        <f t="shared" si="12"/>
        <v>0.1</v>
      </c>
      <c r="D73">
        <f t="shared" si="12"/>
        <v>0.1</v>
      </c>
      <c r="E73">
        <f t="shared" si="12"/>
        <v>0.05</v>
      </c>
      <c r="F73">
        <f t="shared" si="12"/>
        <v>0.15</v>
      </c>
      <c r="G73">
        <f t="shared" si="12"/>
        <v>0.05</v>
      </c>
      <c r="H73">
        <f t="shared" si="12"/>
        <v>0.05</v>
      </c>
      <c r="I73">
        <f t="shared" si="12"/>
        <v>0.05</v>
      </c>
      <c r="J73">
        <f t="shared" si="12"/>
        <v>0.05</v>
      </c>
      <c r="K73">
        <f t="shared" si="12"/>
        <v>0.1</v>
      </c>
      <c r="L73">
        <f t="shared" si="12"/>
        <v>0.05</v>
      </c>
      <c r="M73">
        <f t="shared" si="12"/>
        <v>0.05</v>
      </c>
      <c r="N73">
        <f t="shared" si="12"/>
        <v>0.05</v>
      </c>
      <c r="O73">
        <f t="shared" si="12"/>
        <v>0.05</v>
      </c>
      <c r="P73">
        <f t="shared" si="12"/>
        <v>0.05</v>
      </c>
      <c r="Q73">
        <f t="shared" si="12"/>
        <v>0.05</v>
      </c>
      <c r="R73">
        <v>1</v>
      </c>
      <c r="S73">
        <f t="shared" si="5"/>
        <v>3.7841837197791888</v>
      </c>
      <c r="T73" t="s">
        <v>16</v>
      </c>
    </row>
    <row r="74" spans="1:20" x14ac:dyDescent="0.25">
      <c r="A74">
        <v>11</v>
      </c>
      <c r="B74">
        <f t="shared" ref="B74:Q74" si="13">B42/$S42</f>
        <v>0</v>
      </c>
      <c r="C74">
        <f t="shared" si="13"/>
        <v>0.10526315789473684</v>
      </c>
      <c r="D74">
        <f t="shared" si="13"/>
        <v>0.10526315789473684</v>
      </c>
      <c r="E74">
        <f t="shared" si="13"/>
        <v>5.2631578947368418E-2</v>
      </c>
      <c r="F74">
        <f t="shared" si="13"/>
        <v>0.15789473684210525</v>
      </c>
      <c r="G74">
        <f t="shared" si="13"/>
        <v>5.2631578947368418E-2</v>
      </c>
      <c r="H74">
        <f t="shared" si="13"/>
        <v>5.2631578947368418E-2</v>
      </c>
      <c r="I74">
        <f t="shared" si="13"/>
        <v>5.2631578947368418E-2</v>
      </c>
      <c r="J74">
        <f t="shared" si="13"/>
        <v>5.2631578947368418E-2</v>
      </c>
      <c r="K74">
        <f t="shared" si="13"/>
        <v>5.2631578947368418E-2</v>
      </c>
      <c r="L74">
        <f t="shared" si="13"/>
        <v>5.2631578947368418E-2</v>
      </c>
      <c r="M74">
        <f t="shared" si="13"/>
        <v>5.2631578947368418E-2</v>
      </c>
      <c r="N74">
        <f t="shared" si="13"/>
        <v>5.2631578947368418E-2</v>
      </c>
      <c r="O74">
        <f t="shared" si="13"/>
        <v>5.2631578947368418E-2</v>
      </c>
      <c r="P74">
        <f t="shared" si="13"/>
        <v>5.2631578947368418E-2</v>
      </c>
      <c r="Q74">
        <f t="shared" si="13"/>
        <v>5.2631578947368418E-2</v>
      </c>
      <c r="R74">
        <v>1</v>
      </c>
      <c r="S74">
        <f t="shared" si="5"/>
        <v>3.7871439606981414</v>
      </c>
      <c r="T74" t="s">
        <v>11</v>
      </c>
    </row>
    <row r="75" spans="1:20" x14ac:dyDescent="0.25">
      <c r="A75">
        <v>12</v>
      </c>
      <c r="B75">
        <f t="shared" ref="B75:Q75" si="14">B43/$S43</f>
        <v>0</v>
      </c>
      <c r="C75">
        <f t="shared" si="14"/>
        <v>0.1111111111111111</v>
      </c>
      <c r="D75">
        <f t="shared" si="14"/>
        <v>0.1111111111111111</v>
      </c>
      <c r="E75">
        <f t="shared" si="14"/>
        <v>5.5555555555555552E-2</v>
      </c>
      <c r="F75">
        <f t="shared" si="14"/>
        <v>0.1111111111111111</v>
      </c>
      <c r="G75">
        <f t="shared" si="14"/>
        <v>5.5555555555555552E-2</v>
      </c>
      <c r="H75">
        <f t="shared" si="14"/>
        <v>5.5555555555555552E-2</v>
      </c>
      <c r="I75">
        <f t="shared" si="14"/>
        <v>5.5555555555555552E-2</v>
      </c>
      <c r="J75">
        <f t="shared" si="14"/>
        <v>5.5555555555555552E-2</v>
      </c>
      <c r="K75">
        <f t="shared" si="14"/>
        <v>5.5555555555555552E-2</v>
      </c>
      <c r="L75">
        <f t="shared" si="14"/>
        <v>5.5555555555555552E-2</v>
      </c>
      <c r="M75">
        <f t="shared" si="14"/>
        <v>5.5555555555555552E-2</v>
      </c>
      <c r="N75">
        <f t="shared" si="14"/>
        <v>5.5555555555555552E-2</v>
      </c>
      <c r="O75">
        <f t="shared" si="14"/>
        <v>5.5555555555555552E-2</v>
      </c>
      <c r="P75">
        <f t="shared" si="14"/>
        <v>5.5555555555555552E-2</v>
      </c>
      <c r="Q75">
        <f t="shared" si="14"/>
        <v>5.5555555555555552E-2</v>
      </c>
      <c r="R75">
        <v>1</v>
      </c>
      <c r="S75">
        <f t="shared" si="5"/>
        <v>3.8365916681089791</v>
      </c>
      <c r="T75" t="s">
        <v>9</v>
      </c>
    </row>
    <row r="76" spans="1:20" x14ac:dyDescent="0.25">
      <c r="A76">
        <v>13</v>
      </c>
      <c r="B76">
        <f t="shared" ref="B76:Q76" si="15">B44/$S44</f>
        <v>0</v>
      </c>
      <c r="C76">
        <f t="shared" si="15"/>
        <v>0.11764705882352941</v>
      </c>
      <c r="D76">
        <f t="shared" si="15"/>
        <v>5.8823529411764705E-2</v>
      </c>
      <c r="E76">
        <f t="shared" si="15"/>
        <v>5.8823529411764705E-2</v>
      </c>
      <c r="F76">
        <f t="shared" si="15"/>
        <v>0.11764705882352941</v>
      </c>
      <c r="G76">
        <f t="shared" si="15"/>
        <v>5.8823529411764705E-2</v>
      </c>
      <c r="H76">
        <f t="shared" si="15"/>
        <v>5.8823529411764705E-2</v>
      </c>
      <c r="I76">
        <f t="shared" si="15"/>
        <v>5.8823529411764705E-2</v>
      </c>
      <c r="J76">
        <f t="shared" si="15"/>
        <v>5.8823529411764705E-2</v>
      </c>
      <c r="K76">
        <f t="shared" si="15"/>
        <v>5.8823529411764705E-2</v>
      </c>
      <c r="L76">
        <f t="shared" si="15"/>
        <v>5.8823529411764705E-2</v>
      </c>
      <c r="M76">
        <f t="shared" si="15"/>
        <v>5.8823529411764705E-2</v>
      </c>
      <c r="N76">
        <f t="shared" si="15"/>
        <v>5.8823529411764705E-2</v>
      </c>
      <c r="O76">
        <f t="shared" si="15"/>
        <v>5.8823529411764705E-2</v>
      </c>
      <c r="P76">
        <f t="shared" si="15"/>
        <v>5.8823529411764705E-2</v>
      </c>
      <c r="Q76">
        <f t="shared" si="15"/>
        <v>5.8823529411764705E-2</v>
      </c>
      <c r="R76">
        <v>1</v>
      </c>
      <c r="S76">
        <f t="shared" si="5"/>
        <v>3.8521687236032816</v>
      </c>
      <c r="T76" t="s">
        <v>17</v>
      </c>
    </row>
    <row r="77" spans="1:20" x14ac:dyDescent="0.25">
      <c r="A77">
        <v>14</v>
      </c>
      <c r="B77">
        <f t="shared" ref="B77:Q77" si="16">B45/$S45</f>
        <v>0</v>
      </c>
      <c r="C77">
        <f t="shared" si="16"/>
        <v>0.125</v>
      </c>
      <c r="D77">
        <f t="shared" si="16"/>
        <v>6.25E-2</v>
      </c>
      <c r="E77">
        <f t="shared" si="16"/>
        <v>6.25E-2</v>
      </c>
      <c r="F77">
        <f t="shared" si="16"/>
        <v>0.125</v>
      </c>
      <c r="G77">
        <f t="shared" si="16"/>
        <v>6.25E-2</v>
      </c>
      <c r="H77">
        <f t="shared" si="16"/>
        <v>6.25E-2</v>
      </c>
      <c r="I77">
        <f t="shared" si="16"/>
        <v>6.25E-2</v>
      </c>
      <c r="J77">
        <f t="shared" si="16"/>
        <v>6.25E-2</v>
      </c>
      <c r="K77">
        <f t="shared" si="16"/>
        <v>6.25E-2</v>
      </c>
      <c r="L77">
        <f t="shared" si="16"/>
        <v>0</v>
      </c>
      <c r="M77">
        <f t="shared" si="16"/>
        <v>6.25E-2</v>
      </c>
      <c r="N77">
        <f t="shared" si="16"/>
        <v>6.25E-2</v>
      </c>
      <c r="O77">
        <f t="shared" si="16"/>
        <v>6.25E-2</v>
      </c>
      <c r="P77">
        <f t="shared" si="16"/>
        <v>6.25E-2</v>
      </c>
      <c r="Q77">
        <f t="shared" si="16"/>
        <v>6.25E-2</v>
      </c>
      <c r="R77">
        <v>1</v>
      </c>
      <c r="S77">
        <f>-SUM(C77*LOG(C77,2),D77*LOG(D77,2),E77*LOG(E77,2),F77*LOG(F77,2),G77*LOG(G77,2),H77*LOG(H77,2),I77*LOG(I77,2),J77*LOG(J77,2),K77*LOG(K77,2),M77*LOG(M77,2),N77*LOG(N77,2),O77*LOG(O77,2),P77*LOG(P77,2),Q77*LOG(Q77,2),)</f>
        <v>3.75</v>
      </c>
      <c r="T77" t="s">
        <v>11</v>
      </c>
    </row>
    <row r="78" spans="1:20" x14ac:dyDescent="0.25">
      <c r="A78">
        <v>15</v>
      </c>
      <c r="B78">
        <f t="shared" ref="B78:Q78" si="17">B46/$S46</f>
        <v>0</v>
      </c>
      <c r="C78">
        <f t="shared" si="17"/>
        <v>0.13333333333333333</v>
      </c>
      <c r="D78">
        <f t="shared" si="17"/>
        <v>6.6666666666666666E-2</v>
      </c>
      <c r="E78">
        <f t="shared" si="17"/>
        <v>6.6666666666666666E-2</v>
      </c>
      <c r="F78">
        <f t="shared" si="17"/>
        <v>6.6666666666666666E-2</v>
      </c>
      <c r="G78">
        <f t="shared" si="17"/>
        <v>6.6666666666666666E-2</v>
      </c>
      <c r="H78">
        <f t="shared" si="17"/>
        <v>6.6666666666666666E-2</v>
      </c>
      <c r="I78">
        <f t="shared" si="17"/>
        <v>6.6666666666666666E-2</v>
      </c>
      <c r="J78">
        <f t="shared" si="17"/>
        <v>6.6666666666666666E-2</v>
      </c>
      <c r="K78">
        <f t="shared" si="17"/>
        <v>6.6666666666666666E-2</v>
      </c>
      <c r="L78">
        <f t="shared" si="17"/>
        <v>0</v>
      </c>
      <c r="M78">
        <f t="shared" si="17"/>
        <v>6.6666666666666666E-2</v>
      </c>
      <c r="N78">
        <f t="shared" si="17"/>
        <v>6.6666666666666666E-2</v>
      </c>
      <c r="O78">
        <f t="shared" si="17"/>
        <v>6.6666666666666666E-2</v>
      </c>
      <c r="P78">
        <f t="shared" si="17"/>
        <v>6.6666666666666666E-2</v>
      </c>
      <c r="Q78">
        <f t="shared" si="17"/>
        <v>6.6666666666666666E-2</v>
      </c>
      <c r="R78">
        <v>1</v>
      </c>
      <c r="S78">
        <f t="shared" ref="S78:S92" si="18">-SUM(C78*LOG(C78,2),D78*LOG(D78,2),E78*LOG(E78,2),F78*LOG(F78,2),G78*LOG(G78,2),H78*LOG(H78,2),I78*LOG(I78,2),J78*LOG(J78,2),K78*LOG(K78,2),M78*LOG(M78,2),N78*LOG(N78,2),O78*LOG(O78,2),P78*LOG(P78,2),Q78*LOG(Q78,2),)</f>
        <v>3.773557262275185</v>
      </c>
      <c r="T78" t="s">
        <v>18</v>
      </c>
    </row>
    <row r="79" spans="1:20" x14ac:dyDescent="0.25">
      <c r="A79">
        <v>16</v>
      </c>
      <c r="B79">
        <f t="shared" ref="B79:Q79" si="19">B47/$S47</f>
        <v>0</v>
      </c>
      <c r="C79">
        <f t="shared" si="19"/>
        <v>0.14285714285714285</v>
      </c>
      <c r="D79">
        <f t="shared" si="19"/>
        <v>7.1428571428571425E-2</v>
      </c>
      <c r="E79">
        <f t="shared" si="19"/>
        <v>7.1428571428571425E-2</v>
      </c>
      <c r="F79">
        <f t="shared" si="19"/>
        <v>7.1428571428571425E-2</v>
      </c>
      <c r="G79">
        <f t="shared" si="19"/>
        <v>7.1428571428571425E-2</v>
      </c>
      <c r="H79">
        <f t="shared" si="19"/>
        <v>7.1428571428571425E-2</v>
      </c>
      <c r="I79">
        <f t="shared" si="19"/>
        <v>7.1428571428571425E-2</v>
      </c>
      <c r="J79">
        <f t="shared" si="19"/>
        <v>7.1428571428571425E-2</v>
      </c>
      <c r="K79">
        <f t="shared" si="19"/>
        <v>7.1428571428571425E-2</v>
      </c>
      <c r="L79">
        <f t="shared" si="19"/>
        <v>0</v>
      </c>
      <c r="M79">
        <f t="shared" si="19"/>
        <v>0</v>
      </c>
      <c r="N79">
        <f t="shared" si="19"/>
        <v>7.1428571428571425E-2</v>
      </c>
      <c r="O79">
        <f t="shared" si="19"/>
        <v>7.1428571428571425E-2</v>
      </c>
      <c r="P79">
        <f t="shared" si="19"/>
        <v>7.1428571428571425E-2</v>
      </c>
      <c r="Q79">
        <f t="shared" si="19"/>
        <v>7.1428571428571425E-2</v>
      </c>
      <c r="R79">
        <v>1</v>
      </c>
      <c r="S79">
        <f>-SUM(C79*LOG(C79,2),D79*LOG(D79,2),E79*LOG(E79,2),F79*LOG(F79,2),G79*LOG(G79,2),H79*LOG(H79,2),I79*LOG(I79,2),J79*LOG(J79,2),K79*LOG(K79,2),N79*LOG(N79,2),O79*LOG(O79,2),P79*LOG(P79,2),Q79*LOG(Q79,2),)</f>
        <v>3.6644977792004623</v>
      </c>
      <c r="T79" t="s">
        <v>15</v>
      </c>
    </row>
    <row r="80" spans="1:20" x14ac:dyDescent="0.25">
      <c r="A80">
        <v>17</v>
      </c>
      <c r="B80">
        <f t="shared" ref="B80:Q80" si="20">B48/$S48</f>
        <v>0</v>
      </c>
      <c r="C80">
        <f t="shared" si="20"/>
        <v>0.15384615384615385</v>
      </c>
      <c r="D80">
        <f t="shared" si="20"/>
        <v>7.6923076923076927E-2</v>
      </c>
      <c r="E80">
        <f t="shared" si="20"/>
        <v>7.6923076923076927E-2</v>
      </c>
      <c r="F80">
        <f t="shared" si="20"/>
        <v>7.6923076923076927E-2</v>
      </c>
      <c r="G80">
        <f t="shared" si="20"/>
        <v>7.6923076923076927E-2</v>
      </c>
      <c r="H80">
        <f t="shared" si="20"/>
        <v>7.6923076923076927E-2</v>
      </c>
      <c r="I80">
        <f t="shared" si="20"/>
        <v>7.6923076923076927E-2</v>
      </c>
      <c r="J80">
        <f t="shared" si="20"/>
        <v>0</v>
      </c>
      <c r="K80">
        <f t="shared" si="20"/>
        <v>7.6923076923076927E-2</v>
      </c>
      <c r="L80">
        <f t="shared" si="20"/>
        <v>0</v>
      </c>
      <c r="M80">
        <f t="shared" si="20"/>
        <v>0</v>
      </c>
      <c r="N80">
        <f t="shared" si="20"/>
        <v>7.6923076923076927E-2</v>
      </c>
      <c r="O80">
        <f t="shared" si="20"/>
        <v>7.6923076923076927E-2</v>
      </c>
      <c r="P80">
        <f t="shared" si="20"/>
        <v>7.6923076923076927E-2</v>
      </c>
      <c r="Q80">
        <f t="shared" si="20"/>
        <v>7.6923076923076927E-2</v>
      </c>
      <c r="R80">
        <v>1</v>
      </c>
      <c r="S80">
        <f>-SUM(C80*LOG(C80,2),D80*LOG(D80,2),E80*LOG(E80,2),F80*LOG(F80,2),G80*LOG(G80,2),H80*LOG(H80,2),I80*LOG(I80,2),K80*LOG(K80,2),N80*LOG(N80,2),O80*LOG(O80,2),P80*LOG(P80,2),Q80*LOG(Q80,2),)</f>
        <v>3.5465935642949384</v>
      </c>
      <c r="T80" t="s">
        <v>8</v>
      </c>
    </row>
    <row r="81" spans="1:20" x14ac:dyDescent="0.25">
      <c r="A81">
        <v>18</v>
      </c>
      <c r="B81">
        <f t="shared" ref="B81:Q81" si="21">B49/$S49</f>
        <v>0</v>
      </c>
      <c r="C81">
        <f t="shared" si="21"/>
        <v>8.3333333333333329E-2</v>
      </c>
      <c r="D81">
        <f t="shared" si="21"/>
        <v>8.3333333333333329E-2</v>
      </c>
      <c r="E81">
        <f t="shared" si="21"/>
        <v>8.3333333333333329E-2</v>
      </c>
      <c r="F81">
        <f t="shared" si="21"/>
        <v>8.3333333333333329E-2</v>
      </c>
      <c r="G81">
        <f t="shared" si="21"/>
        <v>8.3333333333333329E-2</v>
      </c>
      <c r="H81">
        <f t="shared" si="21"/>
        <v>8.3333333333333329E-2</v>
      </c>
      <c r="I81">
        <f t="shared" si="21"/>
        <v>8.3333333333333329E-2</v>
      </c>
      <c r="J81">
        <f t="shared" si="21"/>
        <v>0</v>
      </c>
      <c r="K81">
        <f t="shared" si="21"/>
        <v>8.3333333333333329E-2</v>
      </c>
      <c r="L81">
        <f t="shared" si="21"/>
        <v>0</v>
      </c>
      <c r="M81">
        <f t="shared" si="21"/>
        <v>0</v>
      </c>
      <c r="N81">
        <f t="shared" si="21"/>
        <v>8.3333333333333329E-2</v>
      </c>
      <c r="O81">
        <f t="shared" si="21"/>
        <v>8.3333333333333329E-2</v>
      </c>
      <c r="P81">
        <f t="shared" si="21"/>
        <v>8.3333333333333329E-2</v>
      </c>
      <c r="Q81">
        <f t="shared" si="21"/>
        <v>8.3333333333333329E-2</v>
      </c>
      <c r="R81">
        <v>1</v>
      </c>
      <c r="S81">
        <f>-SUM(C81*LOG(C81,2),D81*LOG(D81,2),E81*LOG(E81,2),F81*LOG(F81,2),G81*LOG(G81,2),H81*LOG(H81,2),I81*LOG(I81,2),K81*LOG(K81,2),N81*LOG(N81,2),O81*LOG(O81,2),P81*LOG(P81,2),Q81*LOG(Q81,2),)</f>
        <v>3.5849625007211561</v>
      </c>
      <c r="T81" t="s">
        <v>12</v>
      </c>
    </row>
    <row r="82" spans="1:20" x14ac:dyDescent="0.25">
      <c r="A82">
        <v>19</v>
      </c>
      <c r="B82">
        <f t="shared" ref="B82:Q82" si="22">B50/$S50</f>
        <v>0</v>
      </c>
      <c r="C82">
        <f t="shared" si="22"/>
        <v>9.0909090909090912E-2</v>
      </c>
      <c r="D82">
        <f t="shared" si="22"/>
        <v>9.0909090909090912E-2</v>
      </c>
      <c r="E82">
        <f t="shared" si="22"/>
        <v>9.0909090909090912E-2</v>
      </c>
      <c r="F82">
        <f t="shared" si="22"/>
        <v>9.0909090909090912E-2</v>
      </c>
      <c r="G82">
        <f t="shared" si="22"/>
        <v>0</v>
      </c>
      <c r="H82">
        <f t="shared" si="22"/>
        <v>9.0909090909090912E-2</v>
      </c>
      <c r="I82">
        <f t="shared" si="22"/>
        <v>9.0909090909090912E-2</v>
      </c>
      <c r="J82">
        <f t="shared" si="22"/>
        <v>0</v>
      </c>
      <c r="K82">
        <f t="shared" si="22"/>
        <v>9.0909090909090912E-2</v>
      </c>
      <c r="L82">
        <f t="shared" si="22"/>
        <v>0</v>
      </c>
      <c r="M82">
        <f t="shared" si="22"/>
        <v>0</v>
      </c>
      <c r="N82">
        <f t="shared" si="22"/>
        <v>9.0909090909090912E-2</v>
      </c>
      <c r="O82">
        <f t="shared" si="22"/>
        <v>9.0909090909090912E-2</v>
      </c>
      <c r="P82">
        <f t="shared" si="22"/>
        <v>9.0909090909090912E-2</v>
      </c>
      <c r="Q82">
        <f t="shared" si="22"/>
        <v>9.0909090909090912E-2</v>
      </c>
      <c r="R82">
        <v>1</v>
      </c>
      <c r="S82">
        <f>-SUM(C82*LOG(C82,2),D82*LOG(D82,2),E82*LOG(E82,2),F82*LOG(F82,2),H82*LOG(H82,2),I82*LOG(I82,2),K82*LOG(K82,2),N82*LOG(N82,2),O82*LOG(O82,2),P82*LOG(P82,2),Q82*LOG(Q82,2),)</f>
        <v>3.4594316186372982</v>
      </c>
      <c r="T82" t="s">
        <v>11</v>
      </c>
    </row>
    <row r="83" spans="1:20" x14ac:dyDescent="0.25">
      <c r="A83">
        <v>20</v>
      </c>
      <c r="B83">
        <f t="shared" ref="B83:Q83" si="23">B51/$S51</f>
        <v>0</v>
      </c>
      <c r="C83">
        <f t="shared" si="23"/>
        <v>0.1</v>
      </c>
      <c r="D83">
        <f t="shared" si="23"/>
        <v>0.1</v>
      </c>
      <c r="E83">
        <f t="shared" si="23"/>
        <v>0.1</v>
      </c>
      <c r="F83">
        <f t="shared" si="23"/>
        <v>0</v>
      </c>
      <c r="G83">
        <f t="shared" si="23"/>
        <v>0</v>
      </c>
      <c r="H83">
        <f t="shared" si="23"/>
        <v>0.1</v>
      </c>
      <c r="I83">
        <f t="shared" si="23"/>
        <v>0.1</v>
      </c>
      <c r="J83">
        <f t="shared" si="23"/>
        <v>0</v>
      </c>
      <c r="K83">
        <f t="shared" si="23"/>
        <v>0.1</v>
      </c>
      <c r="L83">
        <f t="shared" si="23"/>
        <v>0</v>
      </c>
      <c r="M83">
        <f t="shared" si="23"/>
        <v>0</v>
      </c>
      <c r="N83">
        <f t="shared" si="23"/>
        <v>0.1</v>
      </c>
      <c r="O83">
        <f t="shared" si="23"/>
        <v>0.1</v>
      </c>
      <c r="P83">
        <f t="shared" si="23"/>
        <v>0.1</v>
      </c>
      <c r="Q83">
        <f t="shared" si="23"/>
        <v>0.1</v>
      </c>
      <c r="R83">
        <v>1</v>
      </c>
      <c r="S83">
        <f>-SUM(C83*LOG(C83,2),D83*LOG(D83,2),E83*LOG(E83,2),H83*LOG(H83,2),I83*LOG(I83,2),K83*LOG(K83,2),N83*LOG(N83,2),O83*LOG(O83,2),P83*LOG(P83,2),Q83*LOG(Q83,2),)</f>
        <v>3.3219280948873622</v>
      </c>
      <c r="T83" t="s">
        <v>10</v>
      </c>
    </row>
    <row r="84" spans="1:20" x14ac:dyDescent="0.25">
      <c r="A84">
        <v>21</v>
      </c>
      <c r="B84">
        <f t="shared" ref="B84:Q84" si="24">B52/$S52</f>
        <v>0</v>
      </c>
      <c r="C84">
        <f t="shared" si="24"/>
        <v>0.1111111111111111</v>
      </c>
      <c r="D84">
        <f t="shared" si="24"/>
        <v>0.1111111111111111</v>
      </c>
      <c r="E84">
        <f t="shared" si="24"/>
        <v>0</v>
      </c>
      <c r="F84">
        <f t="shared" si="24"/>
        <v>0</v>
      </c>
      <c r="G84">
        <f t="shared" si="24"/>
        <v>0</v>
      </c>
      <c r="H84">
        <f t="shared" si="24"/>
        <v>0.1111111111111111</v>
      </c>
      <c r="I84">
        <f t="shared" si="24"/>
        <v>0.1111111111111111</v>
      </c>
      <c r="J84">
        <f t="shared" si="24"/>
        <v>0</v>
      </c>
      <c r="K84">
        <f t="shared" si="24"/>
        <v>0.1111111111111111</v>
      </c>
      <c r="L84">
        <f t="shared" si="24"/>
        <v>0</v>
      </c>
      <c r="M84">
        <f t="shared" si="24"/>
        <v>0</v>
      </c>
      <c r="N84">
        <f t="shared" si="24"/>
        <v>0.1111111111111111</v>
      </c>
      <c r="O84">
        <f t="shared" si="24"/>
        <v>0.1111111111111111</v>
      </c>
      <c r="P84">
        <f t="shared" si="24"/>
        <v>0.1111111111111111</v>
      </c>
      <c r="Q84">
        <f t="shared" si="24"/>
        <v>0.1111111111111111</v>
      </c>
      <c r="R84">
        <v>1</v>
      </c>
      <c r="S84">
        <f>-SUM(C84*LOG(C84,2),D84*LOG(D84,2),H84*LOG(H84,2),I84*LOG(I84,2),K84*LOG(K84,2),N84*LOG(N84,2),O84*LOG(O84,2),P84*LOG(P84,2),Q84*LOG(Q84,2),)</f>
        <v>3.1699250014423122</v>
      </c>
      <c r="T84" t="s">
        <v>16</v>
      </c>
    </row>
    <row r="85" spans="1:20" x14ac:dyDescent="0.25">
      <c r="A85">
        <v>22</v>
      </c>
      <c r="B85">
        <f t="shared" ref="B85:Q85" si="25">B53/$S53</f>
        <v>0</v>
      </c>
      <c r="C85">
        <f t="shared" si="25"/>
        <v>0.125</v>
      </c>
      <c r="D85">
        <f t="shared" si="25"/>
        <v>0.125</v>
      </c>
      <c r="E85">
        <f t="shared" si="25"/>
        <v>0</v>
      </c>
      <c r="F85">
        <f t="shared" si="25"/>
        <v>0</v>
      </c>
      <c r="G85">
        <f t="shared" si="25"/>
        <v>0</v>
      </c>
      <c r="H85">
        <f t="shared" si="25"/>
        <v>0.125</v>
      </c>
      <c r="I85">
        <f t="shared" si="25"/>
        <v>0.125</v>
      </c>
      <c r="J85">
        <f t="shared" si="25"/>
        <v>0</v>
      </c>
      <c r="K85">
        <f t="shared" si="25"/>
        <v>0</v>
      </c>
      <c r="L85">
        <f t="shared" si="25"/>
        <v>0</v>
      </c>
      <c r="M85">
        <f t="shared" si="25"/>
        <v>0</v>
      </c>
      <c r="N85">
        <f t="shared" si="25"/>
        <v>0.125</v>
      </c>
      <c r="O85">
        <f t="shared" si="25"/>
        <v>0.125</v>
      </c>
      <c r="P85">
        <f t="shared" si="25"/>
        <v>0.125</v>
      </c>
      <c r="Q85">
        <f t="shared" si="25"/>
        <v>0.125</v>
      </c>
      <c r="R85">
        <v>1</v>
      </c>
      <c r="S85">
        <f>-SUM(C85*LOG(C85,2),D85*LOG(D85,2),H85*LOG(H85,2),I85*LOG(I85,2),N85*LOG(N85,2),O85*LOG(O85,2),P85*LOG(P85,2),Q85*LOG(Q85,2),)</f>
        <v>3</v>
      </c>
      <c r="T85" t="s">
        <v>8</v>
      </c>
    </row>
    <row r="86" spans="1:20" x14ac:dyDescent="0.25">
      <c r="A86">
        <v>23</v>
      </c>
      <c r="B86">
        <f t="shared" ref="B86:Q86" si="26">B54/$S54</f>
        <v>0</v>
      </c>
      <c r="C86">
        <f t="shared" si="26"/>
        <v>0</v>
      </c>
      <c r="D86">
        <f t="shared" si="26"/>
        <v>0.14285714285714285</v>
      </c>
      <c r="E86">
        <f t="shared" si="26"/>
        <v>0</v>
      </c>
      <c r="F86">
        <f t="shared" si="26"/>
        <v>0</v>
      </c>
      <c r="G86">
        <f t="shared" si="26"/>
        <v>0</v>
      </c>
      <c r="H86">
        <f t="shared" si="26"/>
        <v>0.14285714285714285</v>
      </c>
      <c r="I86">
        <f t="shared" si="26"/>
        <v>0.14285714285714285</v>
      </c>
      <c r="J86">
        <f t="shared" si="26"/>
        <v>0</v>
      </c>
      <c r="K86">
        <f t="shared" si="26"/>
        <v>0</v>
      </c>
      <c r="L86">
        <f t="shared" si="26"/>
        <v>0</v>
      </c>
      <c r="M86">
        <f t="shared" si="26"/>
        <v>0</v>
      </c>
      <c r="N86">
        <f t="shared" si="26"/>
        <v>0.14285714285714285</v>
      </c>
      <c r="O86">
        <f t="shared" si="26"/>
        <v>0.14285714285714285</v>
      </c>
      <c r="P86">
        <f t="shared" si="26"/>
        <v>0.14285714285714285</v>
      </c>
      <c r="Q86">
        <f t="shared" si="26"/>
        <v>0.14285714285714285</v>
      </c>
      <c r="R86">
        <v>1</v>
      </c>
      <c r="S86">
        <f>-SUM(D86*LOG(D86,2),H86*LOG(H86,2),I86*LOG(I86,2),N86*LOG(N86,2),O86*LOG(O86,2),P86*LOG(P86,2),Q86*LOG(Q86,2),)</f>
        <v>2.8073549220576046</v>
      </c>
      <c r="T86" t="s">
        <v>19</v>
      </c>
    </row>
    <row r="87" spans="1:20" x14ac:dyDescent="0.25">
      <c r="A87">
        <v>24</v>
      </c>
      <c r="B87">
        <f t="shared" ref="B87:Q87" si="27">B55/$S55</f>
        <v>0</v>
      </c>
      <c r="C87">
        <f t="shared" si="27"/>
        <v>0</v>
      </c>
      <c r="D87">
        <f t="shared" si="27"/>
        <v>0.16666666666666666</v>
      </c>
      <c r="E87">
        <f t="shared" si="27"/>
        <v>0</v>
      </c>
      <c r="F87">
        <f t="shared" si="27"/>
        <v>0</v>
      </c>
      <c r="G87">
        <f t="shared" si="27"/>
        <v>0</v>
      </c>
      <c r="H87">
        <f t="shared" si="27"/>
        <v>0.16666666666666666</v>
      </c>
      <c r="I87">
        <f t="shared" si="27"/>
        <v>0.16666666666666666</v>
      </c>
      <c r="J87">
        <f t="shared" si="27"/>
        <v>0</v>
      </c>
      <c r="K87">
        <f t="shared" si="27"/>
        <v>0</v>
      </c>
      <c r="L87">
        <f t="shared" si="27"/>
        <v>0</v>
      </c>
      <c r="M87">
        <f t="shared" si="27"/>
        <v>0</v>
      </c>
      <c r="N87">
        <f t="shared" si="27"/>
        <v>0</v>
      </c>
      <c r="O87">
        <f t="shared" si="27"/>
        <v>0.16666666666666666</v>
      </c>
      <c r="P87">
        <f t="shared" si="27"/>
        <v>0.16666666666666666</v>
      </c>
      <c r="Q87">
        <f t="shared" si="27"/>
        <v>0.16666666666666666</v>
      </c>
      <c r="R87">
        <v>1</v>
      </c>
      <c r="S87">
        <f>-SUM(D87*LOG(D87,2),H87*LOG(H87,2),I87*LOG(I87,2),O87*LOG(O87,2),P87*LOG(P87,2),Q87*LOG(Q87,2),)</f>
        <v>2.5849625007211561</v>
      </c>
      <c r="T87" t="s">
        <v>20</v>
      </c>
    </row>
    <row r="88" spans="1:20" x14ac:dyDescent="0.25">
      <c r="A88">
        <v>25</v>
      </c>
      <c r="B88">
        <f t="shared" ref="B88:Q88" si="28">B56/$S56</f>
        <v>0</v>
      </c>
      <c r="C88">
        <f t="shared" si="28"/>
        <v>0</v>
      </c>
      <c r="D88">
        <f t="shared" si="28"/>
        <v>0.2</v>
      </c>
      <c r="E88">
        <f t="shared" si="28"/>
        <v>0</v>
      </c>
      <c r="F88">
        <f t="shared" si="28"/>
        <v>0</v>
      </c>
      <c r="G88">
        <f t="shared" si="28"/>
        <v>0</v>
      </c>
      <c r="H88">
        <f t="shared" si="28"/>
        <v>0.2</v>
      </c>
      <c r="I88">
        <f t="shared" si="28"/>
        <v>0.2</v>
      </c>
      <c r="J88">
        <f t="shared" si="28"/>
        <v>0</v>
      </c>
      <c r="K88">
        <f t="shared" si="28"/>
        <v>0</v>
      </c>
      <c r="L88">
        <f t="shared" si="28"/>
        <v>0</v>
      </c>
      <c r="M88">
        <f t="shared" si="28"/>
        <v>0</v>
      </c>
      <c r="N88">
        <f t="shared" si="28"/>
        <v>0</v>
      </c>
      <c r="O88">
        <f t="shared" si="28"/>
        <v>0</v>
      </c>
      <c r="P88">
        <f t="shared" si="28"/>
        <v>0.2</v>
      </c>
      <c r="Q88">
        <f t="shared" si="28"/>
        <v>0.2</v>
      </c>
      <c r="R88">
        <v>1</v>
      </c>
      <c r="S88">
        <f>-SUM(D88*LOG(D88,2),H88*LOG(H88,2),I88*LOG(I88,2),P88*LOG(P88,2),Q88*LOG(Q88,2),)</f>
        <v>2.3219280948873622</v>
      </c>
      <c r="T88" t="s">
        <v>9</v>
      </c>
    </row>
    <row r="89" spans="1:20" x14ac:dyDescent="0.25">
      <c r="A89">
        <v>26</v>
      </c>
      <c r="B89">
        <f t="shared" ref="B89:Q89" si="29">B57/$S57</f>
        <v>0</v>
      </c>
      <c r="C89">
        <f t="shared" si="29"/>
        <v>0</v>
      </c>
      <c r="D89">
        <f t="shared" si="29"/>
        <v>0</v>
      </c>
      <c r="E89">
        <f t="shared" si="29"/>
        <v>0</v>
      </c>
      <c r="F89">
        <f t="shared" si="29"/>
        <v>0</v>
      </c>
      <c r="G89">
        <f t="shared" si="29"/>
        <v>0</v>
      </c>
      <c r="H89">
        <f t="shared" si="29"/>
        <v>0.25</v>
      </c>
      <c r="I89">
        <f t="shared" si="29"/>
        <v>0.25</v>
      </c>
      <c r="J89">
        <f t="shared" si="29"/>
        <v>0</v>
      </c>
      <c r="K89">
        <f t="shared" si="29"/>
        <v>0</v>
      </c>
      <c r="L89">
        <f t="shared" si="29"/>
        <v>0</v>
      </c>
      <c r="M89">
        <f t="shared" si="29"/>
        <v>0</v>
      </c>
      <c r="N89">
        <f t="shared" si="29"/>
        <v>0</v>
      </c>
      <c r="O89">
        <f t="shared" si="29"/>
        <v>0</v>
      </c>
      <c r="P89">
        <f t="shared" si="29"/>
        <v>0.25</v>
      </c>
      <c r="Q89">
        <f t="shared" si="29"/>
        <v>0.25</v>
      </c>
      <c r="R89">
        <v>1</v>
      </c>
      <c r="S89">
        <f>-SUM(H89*LOG(H89,2),I89*LOG(I89,2),P89*LOG(P89,2),Q89*LOG(Q89,2),)</f>
        <v>2</v>
      </c>
      <c r="T89" t="s">
        <v>13</v>
      </c>
    </row>
    <row r="90" spans="1:20" x14ac:dyDescent="0.25">
      <c r="A90">
        <v>27</v>
      </c>
      <c r="B90">
        <f t="shared" ref="B90:Q90" si="30">B58/$S58</f>
        <v>0</v>
      </c>
      <c r="C90">
        <f t="shared" si="30"/>
        <v>0</v>
      </c>
      <c r="D90">
        <f t="shared" si="30"/>
        <v>0</v>
      </c>
      <c r="E90">
        <f t="shared" si="30"/>
        <v>0</v>
      </c>
      <c r="F90">
        <f t="shared" si="30"/>
        <v>0</v>
      </c>
      <c r="G90">
        <f t="shared" si="30"/>
        <v>0</v>
      </c>
      <c r="H90">
        <f t="shared" si="30"/>
        <v>0</v>
      </c>
      <c r="I90">
        <f t="shared" si="30"/>
        <v>0.33333333333333331</v>
      </c>
      <c r="J90">
        <f t="shared" si="30"/>
        <v>0</v>
      </c>
      <c r="K90">
        <f t="shared" si="30"/>
        <v>0</v>
      </c>
      <c r="L90">
        <f t="shared" si="30"/>
        <v>0</v>
      </c>
      <c r="M90">
        <f t="shared" si="30"/>
        <v>0</v>
      </c>
      <c r="N90">
        <f t="shared" si="30"/>
        <v>0</v>
      </c>
      <c r="O90">
        <f t="shared" si="30"/>
        <v>0</v>
      </c>
      <c r="P90">
        <f t="shared" si="30"/>
        <v>0.33333333333333331</v>
      </c>
      <c r="Q90">
        <f t="shared" si="30"/>
        <v>0.33333333333333331</v>
      </c>
      <c r="R90">
        <v>1</v>
      </c>
      <c r="S90">
        <f>-SUM(I90*LOG(I90,2),P90*LOG(P90,2),Q90*LOG(Q90,2),)</f>
        <v>1.5849625007211561</v>
      </c>
      <c r="T90" t="s">
        <v>14</v>
      </c>
    </row>
    <row r="91" spans="1:20" x14ac:dyDescent="0.25">
      <c r="A91">
        <v>28</v>
      </c>
      <c r="B91">
        <f t="shared" ref="B91:Q91" si="31">B59/$S59</f>
        <v>0</v>
      </c>
      <c r="C91">
        <f t="shared" si="31"/>
        <v>0</v>
      </c>
      <c r="D91">
        <f t="shared" si="31"/>
        <v>0</v>
      </c>
      <c r="E91">
        <f t="shared" si="31"/>
        <v>0</v>
      </c>
      <c r="F91">
        <f t="shared" si="31"/>
        <v>0</v>
      </c>
      <c r="G91">
        <f t="shared" si="31"/>
        <v>0</v>
      </c>
      <c r="H91">
        <f t="shared" si="31"/>
        <v>0</v>
      </c>
      <c r="I91">
        <f t="shared" si="31"/>
        <v>0</v>
      </c>
      <c r="J91">
        <f t="shared" si="31"/>
        <v>0</v>
      </c>
      <c r="K91">
        <f t="shared" si="31"/>
        <v>0</v>
      </c>
      <c r="L91">
        <f t="shared" si="31"/>
        <v>0</v>
      </c>
      <c r="M91">
        <f t="shared" si="31"/>
        <v>0</v>
      </c>
      <c r="N91">
        <f t="shared" si="31"/>
        <v>0</v>
      </c>
      <c r="O91">
        <f t="shared" si="31"/>
        <v>0</v>
      </c>
      <c r="P91">
        <f t="shared" si="31"/>
        <v>0.5</v>
      </c>
      <c r="Q91">
        <f t="shared" si="31"/>
        <v>0.5</v>
      </c>
      <c r="R91">
        <v>1</v>
      </c>
      <c r="S91">
        <f>-SUM(P91*LOG(P91,2),Q91*LOG(Q91,2),)</f>
        <v>1</v>
      </c>
      <c r="T91" t="s">
        <v>21</v>
      </c>
    </row>
    <row r="92" spans="1:20" x14ac:dyDescent="0.25">
      <c r="A92">
        <v>29</v>
      </c>
      <c r="B92">
        <f t="shared" ref="B92:Q92" si="32">B60/$S60</f>
        <v>0</v>
      </c>
      <c r="C92">
        <f t="shared" si="32"/>
        <v>0</v>
      </c>
      <c r="D92">
        <f t="shared" si="32"/>
        <v>0</v>
      </c>
      <c r="E92">
        <f t="shared" si="32"/>
        <v>0</v>
      </c>
      <c r="F92">
        <f t="shared" si="32"/>
        <v>0</v>
      </c>
      <c r="G92">
        <f t="shared" si="32"/>
        <v>0</v>
      </c>
      <c r="H92">
        <f t="shared" si="32"/>
        <v>0</v>
      </c>
      <c r="I92">
        <f t="shared" si="32"/>
        <v>0</v>
      </c>
      <c r="J92">
        <f t="shared" si="32"/>
        <v>0</v>
      </c>
      <c r="K92">
        <f t="shared" si="32"/>
        <v>0</v>
      </c>
      <c r="L92">
        <f t="shared" si="32"/>
        <v>0</v>
      </c>
      <c r="M92">
        <f t="shared" si="32"/>
        <v>0</v>
      </c>
      <c r="N92">
        <f t="shared" si="32"/>
        <v>0</v>
      </c>
      <c r="O92">
        <f t="shared" si="32"/>
        <v>0</v>
      </c>
      <c r="P92">
        <f t="shared" si="32"/>
        <v>0</v>
      </c>
      <c r="Q92">
        <f t="shared" si="32"/>
        <v>1</v>
      </c>
      <c r="R92">
        <v>1</v>
      </c>
      <c r="S92">
        <f>-SUM(Q92*LOG(Q92,2),)</f>
        <v>0</v>
      </c>
      <c r="T92" t="s">
        <v>22</v>
      </c>
    </row>
  </sheetData>
  <mergeCells count="13">
    <mergeCell ref="T62:T63"/>
    <mergeCell ref="R30:R31"/>
    <mergeCell ref="S30:S31"/>
    <mergeCell ref="A62:A63"/>
    <mergeCell ref="B62:Q62"/>
    <mergeCell ref="R62:R63"/>
    <mergeCell ref="S62:S63"/>
    <mergeCell ref="A1:B1"/>
    <mergeCell ref="A23:C23"/>
    <mergeCell ref="A25:B25"/>
    <mergeCell ref="A27:C27"/>
    <mergeCell ref="A30:A31"/>
    <mergeCell ref="B30:Q3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2023-04-01T05:53:53Z</dcterms:created>
  <dcterms:modified xsi:type="dcterms:W3CDTF">2023-04-01T08:21:42Z</dcterms:modified>
</cp:coreProperties>
</file>