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olesteep/Documents/Study/Курс 2/Статистика/"/>
    </mc:Choice>
  </mc:AlternateContent>
  <xr:revisionPtr revIDLastSave="0" documentId="13_ncr:1_{75AC682B-139D-B84D-A17E-8F967B6B81C6}" xr6:coauthVersionLast="47" xr6:coauthVersionMax="47" xr10:uidLastSave="{00000000-0000-0000-0000-000000000000}"/>
  <bookViews>
    <workbookView xWindow="6100" yWindow="760" windowWidth="28460" windowHeight="21580" tabRatio="500" xr2:uid="{00000000-000D-0000-FFFF-FFFF00000000}"/>
  </bookViews>
  <sheets>
    <sheet name="Л1 Данные" sheetId="1" r:id="rId1"/>
    <sheet name="Л2 Сводка" sheetId="5" r:id="rId2"/>
    <sheet name="Л3 Дисперсия" sheetId="4" r:id="rId3"/>
    <sheet name="Л3 Дисперсия расчёты" sheetId="14" r:id="rId4"/>
    <sheet name="Л4 График регрессии" sheetId="6" r:id="rId5"/>
    <sheet name="Л4 Регрессионый анализ 1" sheetId="13" r:id="rId6"/>
    <sheet name="Л4 Регрессионный анализ 2" sheetId="15" r:id="rId7"/>
    <sheet name="Л5 Динамические данные" sheetId="7" r:id="rId8"/>
  </sheets>
  <definedNames>
    <definedName name="_xlnm._FilterDatabase" localSheetId="0">'Л1 Данные'!$A$1:$F$202</definedName>
    <definedName name="result10246" localSheetId="0">'Л1 Данные'!#REF!</definedName>
    <definedName name="result10249" localSheetId="0">'Л1 Данные'!#REF!</definedName>
    <definedName name="result10253" localSheetId="0">'Л1 Данные'!#REF!</definedName>
    <definedName name="result10263" localSheetId="0">'Л1 Данные'!#REF!</definedName>
    <definedName name="result10269" localSheetId="0">'Л1 Данные'!#REF!</definedName>
    <definedName name="result10270" localSheetId="0">'Л1 Данные'!#REF!</definedName>
    <definedName name="result10272" localSheetId="0">'Л1 Данные'!#REF!</definedName>
    <definedName name="result10273" localSheetId="0">'Л1 Данные'!#REF!</definedName>
    <definedName name="result10274" localSheetId="0">'Л1 Данные'!#REF!</definedName>
    <definedName name="result10282" localSheetId="0">'Л1 Данные'!#REF!</definedName>
    <definedName name="result10283" localSheetId="0">'Л1 Данные'!#REF!</definedName>
    <definedName name="result10302" localSheetId="0">'Л1 Данные'!#REF!</definedName>
    <definedName name="result10304" localSheetId="0">'Л1 Данные'!#REF!</definedName>
    <definedName name="result10306" localSheetId="0">'Л1 Данные'!#REF!</definedName>
    <definedName name="result10307" localSheetId="0">'Л1 Данные'!#REF!</definedName>
    <definedName name="result10311" localSheetId="0">'Л1 Данные'!#REF!</definedName>
    <definedName name="result10315" localSheetId="0">'Л1 Данные'!#REF!</definedName>
    <definedName name="result10317" localSheetId="0">'Л1 Данные'!#REF!</definedName>
    <definedName name="result10328" localSheetId="0">'Л1 Данные'!#REF!</definedName>
    <definedName name="result10329" localSheetId="0">'Л1 Данные'!#REF!</definedName>
    <definedName name="result10330" localSheetId="0">'Л1 Данные'!#REF!</definedName>
    <definedName name="result10331" localSheetId="0">'Л1 Данные'!#REF!</definedName>
    <definedName name="result10333" localSheetId="0">'Л1 Данные'!#REF!</definedName>
    <definedName name="result10341" localSheetId="0">'Л1 Данные'!#REF!</definedName>
    <definedName name="result10343" localSheetId="0">'Л1 Данные'!#REF!</definedName>
    <definedName name="result10355" localSheetId="0">'Л1 Данные'!#REF!</definedName>
    <definedName name="result10380" localSheetId="0">'Л1 Данные'!#REF!</definedName>
    <definedName name="result10381" localSheetId="0">'Л1 Данные'!#REF!</definedName>
    <definedName name="result10383" localSheetId="0">'Л1 Данные'!#REF!</definedName>
    <definedName name="result10386" localSheetId="0">'Л1 Данные'!#REF!</definedName>
    <definedName name="result10389" localSheetId="0">'Л1 Данные'!#REF!</definedName>
    <definedName name="result10390" localSheetId="0">'Л1 Данные'!#REF!</definedName>
    <definedName name="result10394" localSheetId="0">'Л1 Данные'!#REF!</definedName>
    <definedName name="result10441" localSheetId="0">'Л1 Данные'!#REF!</definedName>
    <definedName name="result10454" localSheetId="0">'Л1 Данные'!#REF!</definedName>
    <definedName name="result10455" localSheetId="0">'Л1 Данные'!#REF!</definedName>
    <definedName name="result10457" localSheetId="0">'Л1 Данные'!#REF!</definedName>
    <definedName name="result10469" localSheetId="0">'Л1 Данные'!#REF!</definedName>
    <definedName name="result10502" localSheetId="0">'Л1 Данные'!#REF!</definedName>
    <definedName name="result10569" localSheetId="0">'Л1 Данные'!#REF!</definedName>
    <definedName name="result10677" localSheetId="0">'Л1 Данные'!#REF!</definedName>
    <definedName name="result10678" localSheetId="0">'Л1 Данные'!#REF!</definedName>
    <definedName name="result10690" localSheetId="0">'Л1 Данные'!#REF!</definedName>
    <definedName name="result10695" localSheetId="0">'Л1 Данные'!#REF!</definedName>
    <definedName name="result10696" localSheetId="0">'Л1 Данные'!#REF!</definedName>
    <definedName name="result10700" localSheetId="0">'Л1 Данные'!#REF!</definedName>
    <definedName name="result10701" localSheetId="0">'Л1 Данные'!#REF!</definedName>
    <definedName name="result10703" localSheetId="0">'Л1 Данные'!#REF!</definedName>
    <definedName name="result10706" localSheetId="0">'Л1 Данные'!#REF!</definedName>
    <definedName name="result10707" localSheetId="0">'Л1 Данные'!#REF!</definedName>
    <definedName name="result10712" localSheetId="0">'Л1 Данные'!#REF!</definedName>
    <definedName name="result10715" localSheetId="0">'Л1 Данные'!#REF!</definedName>
    <definedName name="result10717" localSheetId="0">'Л1 Данные'!#REF!</definedName>
    <definedName name="result2100" localSheetId="0">'Л1 Данные'!#REF!</definedName>
    <definedName name="result2209" localSheetId="0">'Л1 Данные'!#REF!</definedName>
    <definedName name="result2210" localSheetId="0">'Л1 Данные'!#REF!</definedName>
    <definedName name="result2211" localSheetId="0">'Л1 Данные'!#REF!</definedName>
    <definedName name="result2220" localSheetId="0">'Л1 Данные'!#REF!</definedName>
    <definedName name="result2230" localSheetId="0">'Л1 Данные'!#REF!</definedName>
    <definedName name="result2453" localSheetId="0">'Л1 Данные'!#REF!</definedName>
    <definedName name="result2454" localSheetId="0">'Л1 Данные'!#REF!</definedName>
    <definedName name="result2455" localSheetId="0">'Л1 Данные'!#REF!</definedName>
    <definedName name="result2460" localSheetId="0">'Л1 Данные'!#REF!</definedName>
    <definedName name="result2462" localSheetId="0">'Л1 Данные'!#REF!</definedName>
    <definedName name="result2467" localSheetId="0">'Л1 Данные'!#REF!</definedName>
    <definedName name="result2468" localSheetId="0">'Л1 Данные'!#REF!</definedName>
    <definedName name="result293" localSheetId="0">'Л1 Данные'!#REF!</definedName>
    <definedName name="result294" localSheetId="0">'Л1 Данные'!#REF!</definedName>
    <definedName name="result306" localSheetId="0">'Л1 Данные'!#REF!</definedName>
    <definedName name="result307" localSheetId="0">'Л1 Данные'!#REF!</definedName>
    <definedName name="result308" localSheetId="0">'Л1 Данные'!#REF!</definedName>
    <definedName name="result309" localSheetId="0">'Л1 Данные'!#REF!</definedName>
    <definedName name="result310" localSheetId="0">'Л1 Данные'!#REF!</definedName>
    <definedName name="result312" localSheetId="0">'Л1 Данные'!#REF!</definedName>
    <definedName name="result313" localSheetId="0">'Л1 Данные'!#REF!</definedName>
    <definedName name="result316" localSheetId="0">'Л1 Данные'!#REF!</definedName>
    <definedName name="result317" localSheetId="0">'Л1 Данные'!#REF!</definedName>
    <definedName name="result3352" localSheetId="0">'Л1 Данные'!#REF!</definedName>
    <definedName name="result3355" localSheetId="0">'Л1 Данные'!#REF!</definedName>
    <definedName name="result3367" localSheetId="0">'Л1 Данные'!#REF!</definedName>
    <definedName name="result3376" localSheetId="0">'Л1 Данные'!#REF!</definedName>
    <definedName name="result3382" localSheetId="0">'Л1 Данные'!#REF!</definedName>
    <definedName name="result3383" localSheetId="0">'Л1 Данные'!#REF!</definedName>
    <definedName name="result3384" localSheetId="0">'Л1 Данные'!#REF!</definedName>
    <definedName name="result3392" localSheetId="0">'Л1 Данные'!#REF!</definedName>
    <definedName name="result3393" localSheetId="0">'Л1 Данные'!#REF!</definedName>
    <definedName name="result3395" localSheetId="0">'Л1 Данные'!#REF!</definedName>
    <definedName name="result3405" localSheetId="0">'Л1 Данные'!#REF!</definedName>
    <definedName name="result3433" localSheetId="0">'Л1 Данные'!#REF!</definedName>
    <definedName name="result3454" localSheetId="0">'Л1 Данные'!#REF!</definedName>
    <definedName name="result3468" localSheetId="0">'Л1 Данные'!#REF!</definedName>
    <definedName name="result3469" localSheetId="0">'Л1 Данные'!#REF!</definedName>
    <definedName name="result3485" localSheetId="0">'Л1 Данные'!#REF!</definedName>
    <definedName name="result3548" localSheetId="0">'Л1 Данные'!#REF!</definedName>
    <definedName name="result3564" localSheetId="0">'Л1 Данные'!#REF!</definedName>
    <definedName name="result3598" localSheetId="0">'Л1 Данные'!#REF!</definedName>
    <definedName name="result3606" localSheetId="0">'Л1 Данные'!#REF!</definedName>
    <definedName name="result3607" localSheetId="0">'Л1 Данные'!#REF!</definedName>
    <definedName name="result3613" localSheetId="0">'Л1 Данные'!#REF!</definedName>
    <definedName name="result3618" localSheetId="0">'Л1 Данные'!#REF!</definedName>
    <definedName name="result3619" localSheetId="0">'Л1 Данные'!#REF!</definedName>
    <definedName name="result3625" localSheetId="0">'Л1 Данные'!#REF!</definedName>
    <definedName name="result3629" localSheetId="0">'Л1 Данные'!#REF!</definedName>
    <definedName name="result3632" localSheetId="0">'Л1 Данные'!#REF!</definedName>
    <definedName name="result3639" localSheetId="0">'Л1 Данные'!#REF!</definedName>
    <definedName name="result3640" localSheetId="0">'Л1 Данные'!#REF!</definedName>
    <definedName name="result3646" localSheetId="0">'Л1 Данные'!#REF!</definedName>
    <definedName name="result3829" localSheetId="0">'Л1 Данные'!#REF!</definedName>
    <definedName name="result3830" localSheetId="0">'Л1 Данные'!#REF!</definedName>
    <definedName name="result3831" localSheetId="0">'Л1 Данные'!#REF!</definedName>
    <definedName name="result3832" localSheetId="0">'Л1 Данные'!#REF!</definedName>
    <definedName name="result3833" localSheetId="0">'Л1 Данные'!#REF!</definedName>
    <definedName name="result3834" localSheetId="0">'Л1 Данные'!#REF!</definedName>
    <definedName name="result3842" localSheetId="0">'Л1 Данные'!#REF!</definedName>
    <definedName name="result3846" localSheetId="0">'Л1 Данные'!#REF!</definedName>
    <definedName name="result3853" localSheetId="0">'Л1 Данные'!#REF!</definedName>
    <definedName name="result3856" localSheetId="0">'Л1 Данные'!#REF!</definedName>
    <definedName name="result3860" localSheetId="0">'Л1 Данные'!#REF!</definedName>
    <definedName name="result3861" localSheetId="0">'Л1 Данные'!#REF!</definedName>
    <definedName name="result3880" localSheetId="0">'Л1 Данные'!#REF!</definedName>
    <definedName name="result3935" localSheetId="0">'Л1 Данные'!#REF!</definedName>
    <definedName name="result423" localSheetId="0">'Л1 Данные'!#REF!</definedName>
    <definedName name="result4273" localSheetId="0">'Л1 Данные'!#REF!</definedName>
    <definedName name="result4305" localSheetId="0">'Л1 Данные'!#REF!</definedName>
    <definedName name="result4306" localSheetId="0">'Л1 Данные'!#REF!</definedName>
    <definedName name="result4307" localSheetId="0">'Л1 Данные'!#REF!</definedName>
    <definedName name="result4318" localSheetId="0">'Л1 Данные'!#REF!</definedName>
    <definedName name="result4319" localSheetId="0">'Л1 Данные'!#REF!</definedName>
    <definedName name="result4320" localSheetId="0">'Л1 Данные'!#REF!</definedName>
    <definedName name="result4322" localSheetId="0">'Л1 Данные'!#REF!</definedName>
    <definedName name="result4323" localSheetId="0">'Л1 Данные'!#REF!</definedName>
    <definedName name="result4326" localSheetId="0">'Л1 Данные'!#REF!</definedName>
    <definedName name="result4329" localSheetId="0">'Л1 Данные'!#REF!</definedName>
    <definedName name="result4334" localSheetId="0">'Л1 Данные'!#REF!</definedName>
    <definedName name="result4335" localSheetId="0">'Л1 Данные'!#REF!</definedName>
    <definedName name="result4336" localSheetId="0">'Л1 Данные'!#REF!</definedName>
    <definedName name="result4337" localSheetId="0">'Л1 Данные'!#REF!</definedName>
    <definedName name="result4357" localSheetId="0">'Л1 Данные'!#REF!</definedName>
    <definedName name="result4361" localSheetId="0">'Л1 Данные'!#REF!</definedName>
    <definedName name="result4365" localSheetId="0">'Л1 Данные'!#REF!</definedName>
    <definedName name="result4369" localSheetId="0">'Л1 Данные'!#REF!</definedName>
    <definedName name="result4399" localSheetId="0">'Л1 Данные'!#REF!</definedName>
    <definedName name="result4400" localSheetId="0">'Л1 Данные'!#REF!</definedName>
    <definedName name="result4401" localSheetId="0">'Л1 Данные'!#REF!</definedName>
    <definedName name="result4418" localSheetId="0">'Л1 Данные'!#REF!</definedName>
    <definedName name="result4419" localSheetId="0">'Л1 Данные'!#REF!</definedName>
    <definedName name="result4420" localSheetId="0">'Л1 Данные'!#REF!</definedName>
    <definedName name="result4422" localSheetId="0">'Л1 Данные'!#REF!</definedName>
    <definedName name="result4475" localSheetId="0">'Л1 Данные'!#REF!</definedName>
    <definedName name="result4493" localSheetId="0">'Л1 Данные'!#REF!</definedName>
    <definedName name="result4549" localSheetId="0">'Л1 Данные'!#REF!</definedName>
    <definedName name="result4559" localSheetId="0">'Л1 Данные'!#REF!</definedName>
    <definedName name="result4560" localSheetId="0">'Л1 Данные'!#REF!</definedName>
    <definedName name="result4562" localSheetId="0">'Л1 Данные'!#REF!</definedName>
    <definedName name="result4570" localSheetId="0">'Л1 Данные'!#REF!</definedName>
    <definedName name="result4571" localSheetId="0">'Л1 Данные'!#REF!</definedName>
    <definedName name="result4572" localSheetId="0">'Л1 Данные'!#REF!</definedName>
    <definedName name="result4607" localSheetId="0">'Л1 Данные'!#REF!</definedName>
    <definedName name="result4613" localSheetId="0">'Л1 Данные'!#REF!</definedName>
    <definedName name="result4618" localSheetId="0">'Л1 Данные'!#REF!</definedName>
    <definedName name="result4619" localSheetId="0">'Л1 Данные'!#REF!</definedName>
    <definedName name="result4620" localSheetId="0">'Л1 Данные'!#REF!</definedName>
    <definedName name="result4621" localSheetId="0">'Л1 Данные'!#REF!</definedName>
    <definedName name="result4624" localSheetId="0">'Л1 Данные'!#REF!</definedName>
    <definedName name="result4639" localSheetId="0">'Л1 Данные'!#REF!</definedName>
    <definedName name="result4641" localSheetId="0">'Л1 Данные'!#REF!</definedName>
    <definedName name="result4642" localSheetId="0">'Л1 Данные'!#REF!</definedName>
    <definedName name="result4643" localSheetId="0">'Л1 Данные'!#REF!</definedName>
    <definedName name="result4657" localSheetId="0">'Л1 Данные'!#REF!</definedName>
    <definedName name="result4658" localSheetId="0">'Л1 Данные'!#REF!</definedName>
    <definedName name="result4706" localSheetId="0">'Л1 Данные'!#REF!</definedName>
    <definedName name="result4715" localSheetId="0">'Л1 Данные'!#REF!</definedName>
    <definedName name="result4718" localSheetId="0">'Л1 Данные'!#REF!</definedName>
    <definedName name="result4728" localSheetId="0">'Л1 Данные'!#REF!</definedName>
    <definedName name="result4729" localSheetId="0">'Л1 Данные'!#REF!</definedName>
    <definedName name="result4765" localSheetId="0">'Л1 Данные'!#REF!</definedName>
    <definedName name="result4766" localSheetId="0">'Л1 Данные'!#REF!</definedName>
    <definedName name="result4768" localSheetId="0">'Л1 Данные'!#REF!</definedName>
    <definedName name="result4771" localSheetId="0">'Л1 Данные'!#REF!</definedName>
    <definedName name="result4780" localSheetId="0">'Л1 Данные'!#REF!</definedName>
    <definedName name="result4798" localSheetId="0">'Л1 Данные'!#REF!</definedName>
    <definedName name="result4806" localSheetId="0">'Л1 Данные'!#REF!</definedName>
    <definedName name="result4808" localSheetId="0">'Л1 Данные'!#REF!</definedName>
    <definedName name="result4813" localSheetId="0">'Л1 Данные'!#REF!</definedName>
    <definedName name="result4822" localSheetId="0">'Л1 Данные'!#REF!</definedName>
    <definedName name="result4824" localSheetId="0">'Л1 Данные'!#REF!</definedName>
    <definedName name="result4830" localSheetId="0">'Л1 Данные'!#REF!</definedName>
    <definedName name="result4840" localSheetId="0">'Л1 Данные'!#REF!</definedName>
    <definedName name="result4841" localSheetId="0">'Л1 Данные'!#REF!</definedName>
    <definedName name="result4843" localSheetId="0">'Л1 Данные'!#REF!</definedName>
    <definedName name="result4846" localSheetId="0">'Л1 Данные'!#REF!</definedName>
    <definedName name="result4847" localSheetId="0">'Л1 Данные'!#REF!</definedName>
    <definedName name="result4850" localSheetId="0">'Л1 Данные'!#REF!</definedName>
    <definedName name="result5" localSheetId="0">'Л1 Данные'!#REF!</definedName>
    <definedName name="result6" localSheetId="0">'Л1 Данные'!#REF!</definedName>
    <definedName name="result9" localSheetId="0">'Л1 Данные'!#REF!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'Л1 Данные'!$H$26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pivotCaches>
    <pivotCache cacheId="0" r:id="rId9"/>
    <pivotCache cacheId="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4" i="7"/>
  <c r="D5" i="7"/>
  <c r="D6" i="7"/>
  <c r="D7" i="7"/>
  <c r="D8" i="7"/>
  <c r="D9" i="7"/>
  <c r="D10" i="7"/>
  <c r="D11" i="7"/>
  <c r="D4" i="7"/>
  <c r="G4" i="14" l="1"/>
  <c r="G5" i="14"/>
  <c r="G6" i="14"/>
  <c r="G7" i="14"/>
  <c r="G8" i="14"/>
  <c r="G9" i="14"/>
  <c r="G3" i="14"/>
  <c r="G10" i="14" s="1"/>
  <c r="G11" i="14" s="1"/>
  <c r="G14" i="14" s="1"/>
  <c r="F3" i="14"/>
  <c r="F4" i="14"/>
  <c r="F5" i="14"/>
  <c r="F6" i="14"/>
  <c r="F7" i="14"/>
  <c r="F8" i="14"/>
  <c r="F9" i="14"/>
  <c r="F10" i="14" l="1"/>
  <c r="F11" i="14" s="1"/>
  <c r="G13" i="14" s="1"/>
  <c r="G15" i="14" s="1"/>
  <c r="G16" i="14" l="1"/>
  <c r="G18" i="14"/>
  <c r="G17" i="14"/>
  <c r="G12" i="7"/>
  <c r="I12" i="7" s="1"/>
  <c r="E12" i="7"/>
  <c r="I5" i="7"/>
  <c r="I6" i="7"/>
  <c r="I7" i="7"/>
  <c r="I8" i="7"/>
  <c r="I9" i="7"/>
  <c r="I10" i="7"/>
  <c r="I11" i="7"/>
  <c r="I4" i="7"/>
  <c r="H5" i="7"/>
  <c r="H6" i="7"/>
  <c r="H7" i="7"/>
  <c r="H8" i="7"/>
  <c r="H9" i="7"/>
  <c r="H10" i="7"/>
  <c r="H11" i="7"/>
  <c r="H4" i="7"/>
  <c r="G5" i="7"/>
  <c r="G6" i="7"/>
  <c r="G7" i="7"/>
  <c r="G8" i="7"/>
  <c r="G9" i="7"/>
  <c r="G10" i="7"/>
  <c r="G11" i="7"/>
  <c r="G4" i="7"/>
  <c r="F5" i="7"/>
  <c r="F6" i="7"/>
  <c r="F7" i="7"/>
  <c r="F8" i="7"/>
  <c r="F9" i="7"/>
  <c r="F10" i="7"/>
  <c r="F11" i="7"/>
  <c r="F4" i="7"/>
</calcChain>
</file>

<file path=xl/sharedStrings.xml><?xml version="1.0" encoding="utf-8"?>
<sst xmlns="http://schemas.openxmlformats.org/spreadsheetml/2006/main" count="395" uniqueCount="160">
  <si>
    <t>Производитель</t>
  </si>
  <si>
    <t>Модель</t>
  </si>
  <si>
    <t>GFLOPS (FP32)</t>
  </si>
  <si>
    <t>Архитектура</t>
  </si>
  <si>
    <t>Год выпуска</t>
  </si>
  <si>
    <t>Стартовая цена, $</t>
  </si>
  <si>
    <t>Энергопотребление, Вт</t>
  </si>
  <si>
    <t>NVIDIA</t>
  </si>
  <si>
    <t>GeForce RTX 4090</t>
  </si>
  <si>
    <t>Ada Lovelace</t>
  </si>
  <si>
    <t>GeForce RTX 4080 SUPER</t>
  </si>
  <si>
    <t>GeForce RTX 4080</t>
  </si>
  <si>
    <t>GeForce RTX 4070 Ti SUPER</t>
  </si>
  <si>
    <t>GeForce RTX 4070 Ti</t>
  </si>
  <si>
    <t>GeForce RTX 4070 SUPER</t>
  </si>
  <si>
    <t>GeForce RTX 4070</t>
  </si>
  <si>
    <t>GeForce RTX 4060 Ti</t>
  </si>
  <si>
    <t>GeForce RTX 4060</t>
  </si>
  <si>
    <t>GeForce RTX 3090 Ti</t>
  </si>
  <si>
    <t>Ampere</t>
  </si>
  <si>
    <t>GeForce RTX 3090</t>
  </si>
  <si>
    <t>GeForce RTX 3080 Ti</t>
  </si>
  <si>
    <t>GeForce RTX 3080</t>
  </si>
  <si>
    <t>GeForce RTX 3070 Ti</t>
  </si>
  <si>
    <t>GeForce RTX 3070</t>
  </si>
  <si>
    <t>GeForce RTX 3060 Ti</t>
  </si>
  <si>
    <t>GeForce RTX 3060</t>
  </si>
  <si>
    <t>GeForce RTX 3050</t>
  </si>
  <si>
    <t>GeForce RTX 2080 Ti</t>
  </si>
  <si>
    <t>Turing</t>
  </si>
  <si>
    <t>GeForce RTX 2080 SUPER</t>
  </si>
  <si>
    <t>GeForce RTX 2080</t>
  </si>
  <si>
    <t>GeForce RTX 2070 SUPER</t>
  </si>
  <si>
    <t>GeForce RTX 2070</t>
  </si>
  <si>
    <t>GeForce RTX 2060 SUPER</t>
  </si>
  <si>
    <t>GeForce RTX 2060</t>
  </si>
  <si>
    <t>GeForce GTX 1660 Ti</t>
  </si>
  <si>
    <t>Pascal</t>
  </si>
  <si>
    <t>GeForce GTX 1660 SUPER</t>
  </si>
  <si>
    <t>GeForce GTX 1660</t>
  </si>
  <si>
    <t>GeForce GTX 1650 SUPER</t>
  </si>
  <si>
    <t>GeForce GTX 1650</t>
  </si>
  <si>
    <t>GeForce GTX 1630</t>
  </si>
  <si>
    <t>GeForce GTX 1080 Ti</t>
  </si>
  <si>
    <t>GeForce GTX 1080</t>
  </si>
  <si>
    <t>GeForce GTX 1070 Ti</t>
  </si>
  <si>
    <t>GeForce GTX 1070</t>
  </si>
  <si>
    <t>GeForce GTX 1060</t>
  </si>
  <si>
    <t>GeForce GTX 1050 Ti</t>
  </si>
  <si>
    <t>GeForce GTX 1050</t>
  </si>
  <si>
    <t>GeForce GT 1030</t>
  </si>
  <si>
    <t>GeForce GT 1010</t>
  </si>
  <si>
    <t>AMD</t>
  </si>
  <si>
    <t>Radeon RX 7900 XTX</t>
  </si>
  <si>
    <t>RDNA3</t>
  </si>
  <si>
    <t>Radeon RX 7900 XT</t>
  </si>
  <si>
    <t>Radeon RX 7800 XT</t>
  </si>
  <si>
    <t>Radeon RX 7700 XT</t>
  </si>
  <si>
    <t>Radeon RX 7600 XT</t>
  </si>
  <si>
    <t>Radeon RX 7600</t>
  </si>
  <si>
    <t>Radeon RX 6950 XT</t>
  </si>
  <si>
    <t>RDNA2</t>
  </si>
  <si>
    <t>Radeon RX 6900 XT</t>
  </si>
  <si>
    <t>Radeon RX 6800 XT</t>
  </si>
  <si>
    <t>Radeon RX 6800</t>
  </si>
  <si>
    <t>Radeon RX 6750 XT</t>
  </si>
  <si>
    <t>Radeon RX 6700 XT</t>
  </si>
  <si>
    <t>Radeon RX 6700</t>
  </si>
  <si>
    <t>Radeon RX 6650 XT</t>
  </si>
  <si>
    <t>Radeon RX 6600 XT</t>
  </si>
  <si>
    <t>Radeon RX 6600</t>
  </si>
  <si>
    <t>Radeon RX 6500 XT</t>
  </si>
  <si>
    <t>Radeon RX 6400</t>
  </si>
  <si>
    <t>Radeon RX 5700 XT</t>
  </si>
  <si>
    <t>RDNA</t>
  </si>
  <si>
    <t>Radeon RX 5700</t>
  </si>
  <si>
    <t>Radeon RX 5600 XT</t>
  </si>
  <si>
    <t>Radeon RX 5500 XT</t>
  </si>
  <si>
    <t>Radeon RX Vega 64</t>
  </si>
  <si>
    <t>Radeon RX Vega 56</t>
  </si>
  <si>
    <t>Названия строк</t>
  </si>
  <si>
    <t>Общий итог</t>
  </si>
  <si>
    <t>Среднее по полю GFLOPS (FP32)</t>
  </si>
  <si>
    <t>Среднее по полю Стартовая цена, $</t>
  </si>
  <si>
    <t>Среднее по полю Энергопотребление, Вт</t>
  </si>
  <si>
    <t>Количество по полю Архитектура</t>
  </si>
  <si>
    <t>Количество по полю Год выпуска</t>
  </si>
  <si>
    <t>Количество по полю Энергопотребление, Вт</t>
  </si>
  <si>
    <t>Intel</t>
  </si>
  <si>
    <t>Arc A770</t>
  </si>
  <si>
    <t>Alchemist</t>
  </si>
  <si>
    <t>Arc A750</t>
  </si>
  <si>
    <t>Arc A580</t>
  </si>
  <si>
    <t>Arc A380</t>
  </si>
  <si>
    <t>Arc A310</t>
  </si>
  <si>
    <t>Форма взаимосвязи: линейная, положительная</t>
  </si>
  <si>
    <t>R^2 &gt; 0.5 =&gt; Зависимость есть</t>
  </si>
  <si>
    <t>Год</t>
  </si>
  <si>
    <t>T</t>
  </si>
  <si>
    <t>Производительность</t>
  </si>
  <si>
    <t>Базисные Δδ</t>
  </si>
  <si>
    <t>Цепные Δц</t>
  </si>
  <si>
    <t xml:space="preserve"> -</t>
  </si>
  <si>
    <r>
      <t>Базисные Т</t>
    </r>
    <r>
      <rPr>
        <vertAlign val="subscript"/>
        <sz val="12"/>
        <color theme="1"/>
        <rFont val="Times New Roman"/>
        <family val="1"/>
      </rPr>
      <t>б</t>
    </r>
  </si>
  <si>
    <r>
      <t>Цепные Т</t>
    </r>
    <r>
      <rPr>
        <vertAlign val="subscript"/>
        <sz val="12"/>
        <color theme="1"/>
        <rFont val="Times New Roman"/>
        <family val="1"/>
      </rPr>
      <t>ц</t>
    </r>
  </si>
  <si>
    <r>
      <t>Базисные Т</t>
    </r>
    <r>
      <rPr>
        <vertAlign val="subscript"/>
        <sz val="12"/>
        <color theme="1"/>
        <rFont val="Times New Roman"/>
        <family val="1"/>
      </rPr>
      <t>прб</t>
    </r>
  </si>
  <si>
    <r>
      <t>Цепные Т</t>
    </r>
    <r>
      <rPr>
        <vertAlign val="subscript"/>
        <sz val="12"/>
        <color theme="1"/>
        <rFont val="Times New Roman"/>
        <family val="1"/>
      </rPr>
      <t>прц</t>
    </r>
  </si>
  <si>
    <t>R^2 &gt; 0,5 =&gt; Зависимость есть</t>
  </si>
  <si>
    <t>Абсолютные приросты</t>
  </si>
  <si>
    <t>Темпы роста</t>
  </si>
  <si>
    <t>Темпы прироста</t>
  </si>
  <si>
    <t>Δцср =</t>
  </si>
  <si>
    <t>Tрср =</t>
  </si>
  <si>
    <t>Tпср =</t>
  </si>
  <si>
    <t>Смещённая дисперсия по полю Энергопотребление, Вт2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</si>
  <si>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</si>
  <si>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</si>
  <si>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</si>
  <si>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</si>
  <si>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</si>
  <si>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</si>
  <si>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</si>
  <si>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</si>
  <si>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</si>
  <si>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</si>
  <si>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</si>
  <si>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</si>
  <si>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</si>
  <si>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</si>
  <si>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</si>
  <si>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</si>
  <si>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</si>
  <si>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</si>
  <si>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</si>
  <si>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</si>
  <si>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</si>
  <si>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</si>
  <si>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95.0%</t>
  </si>
  <si>
    <t>Верхние 95.0%</t>
  </si>
  <si>
    <t>ВЫВОД ОСТАТКА</t>
  </si>
  <si>
    <t>Наблюдение</t>
  </si>
  <si>
    <t>Предсказанное GFLOPS (FP32)</t>
  </si>
  <si>
    <t>Остатки</t>
  </si>
  <si>
    <t>ВЫВОД ВЕРОЯТНОСТИ</t>
  </si>
  <si>
    <t>Персентиль</t>
  </si>
  <si>
    <t>Среднее по полю Энергопотребление, Вт2</t>
  </si>
  <si>
    <t>d</t>
  </si>
  <si>
    <t>D</t>
  </si>
  <si>
    <t>Проверка</t>
  </si>
  <si>
    <r>
      <t>δ</t>
    </r>
    <r>
      <rPr>
        <vertAlign val="superscript"/>
        <sz val="12"/>
        <color theme="1"/>
        <rFont val="Times New Roman"/>
        <family val="1"/>
      </rPr>
      <t>2</t>
    </r>
  </si>
  <si>
    <r>
      <t>δ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/D</t>
    </r>
  </si>
  <si>
    <t>d/D</t>
  </si>
  <si>
    <t>30-79</t>
  </si>
  <si>
    <t>80-129</t>
  </si>
  <si>
    <t>130-179</t>
  </si>
  <si>
    <t>180-229</t>
  </si>
  <si>
    <t>230-279</t>
  </si>
  <si>
    <t>280-329</t>
  </si>
  <si>
    <t>330-379</t>
  </si>
  <si>
    <t>430-479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</si>
</sst>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"/>
    <numFmt numFmtId="165" formatCode="[$$-409]#,##0"/>
    <numFmt numFmtId="166" formatCode="&quot;$&quot;#,##0"/>
  </numFmts>
  <fonts count="11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Calibri Light"/>
      <family val="2"/>
      <scheme val="major"/>
    </font>
    <font>
      <i/>
      <sz val="11"/>
      <color rgb="FF000000"/>
      <name val="Calibri"/>
      <family val="2"/>
      <charset val="204"/>
    </font>
    <font>
      <vertAlign val="superscript"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2" xfId="0" applyFill="1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2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2" fontId="3" fillId="0" borderId="1" xfId="0" applyNumberFormat="1" applyFont="1" applyBorder="1"/>
    <xf numFmtId="1" fontId="4" fillId="0" borderId="1" xfId="0" applyNumberFormat="1" applyFont="1" applyBorder="1"/>
    <xf numFmtId="2" fontId="4" fillId="0" borderId="1" xfId="0" applyNumberFormat="1" applyFont="1" applyBorder="1"/>
    <xf numFmtId="0" fontId="6" fillId="0" borderId="1" xfId="0" applyFont="1" applyBorder="1"/>
    <xf numFmtId="2" fontId="6" fillId="0" borderId="1" xfId="0" applyNumberFormat="1" applyFont="1" applyBorder="1"/>
    <xf numFmtId="0" fontId="1" fillId="0" borderId="0" xfId="0" applyFont="1" applyAlignment="1">
      <alignment horizontal="left"/>
    </xf>
    <xf numFmtId="0" fontId="7" fillId="0" borderId="0" xfId="0" pivotButton="1" applyFont="1"/>
    <xf numFmtId="0" fontId="7" fillId="0" borderId="0" xfId="0" applyFont="1"/>
    <xf numFmtId="0" fontId="7" fillId="0" borderId="0" xfId="0" applyFont="1" applyAlignment="1">
      <alignment horizontal="left"/>
    </xf>
    <xf numFmtId="1" fontId="4" fillId="0" borderId="9" xfId="0" applyNumberFormat="1" applyFont="1" applyBorder="1"/>
    <xf numFmtId="0" fontId="6" fillId="0" borderId="0" xfId="0" applyFont="1"/>
    <xf numFmtId="0" fontId="0" fillId="0" borderId="10" xfId="0" applyBorder="1"/>
    <xf numFmtId="0" fontId="8" fillId="0" borderId="11" xfId="0" applyFont="1" applyBorder="1" applyAlignment="1">
      <alignment horizontal="center"/>
    </xf>
    <xf numFmtId="0" fontId="8" fillId="0" borderId="11" xfId="0" applyFont="1" applyBorder="1" applyAlignment="1">
      <alignment horizontal="centerContinuous"/>
    </xf>
    <xf numFmtId="0" fontId="0" fillId="0" borderId="1" xfId="0" applyBorder="1"/>
    <xf numFmtId="0" fontId="6" fillId="0" borderId="1" xfId="0" applyFont="1" applyBorder="1" applyAlignment="1">
      <alignment wrapText="1"/>
    </xf>
    <xf numFmtId="0" fontId="6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2" fontId="6" fillId="3" borderId="1" xfId="0" applyNumberFormat="1" applyFont="1" applyFill="1" applyBorder="1"/>
    <xf numFmtId="0" fontId="3" fillId="0" borderId="1" xfId="0" applyFont="1" applyBorder="1"/>
    <xf numFmtId="2" fontId="6" fillId="4" borderId="1" xfId="0" applyNumberFormat="1" applyFont="1" applyFill="1" applyBorder="1"/>
    <xf numFmtId="0" fontId="4" fillId="0" borderId="1" xfId="0" applyFont="1" applyBorder="1" applyAlignment="1">
      <alignment horizontal="center"/>
    </xf>
    <xf numFmtId="2" fontId="6" fillId="0" borderId="0" xfId="0" applyNumberFormat="1" applyFont="1"/>
    <xf numFmtId="0" fontId="6" fillId="4" borderId="1" xfId="0" applyFont="1" applyFill="1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9" fontId="6" fillId="0" borderId="6" xfId="0" applyNumberFormat="1" applyFont="1" applyBorder="1" applyAlignment="1">
      <alignment horizontal="center"/>
    </xf>
    <xf numFmtId="49" fontId="6" fillId="0" borderId="7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8" fillId="0" borderId="11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Continuous"/>
    </xf>
  </cellXfs>
  <cellStyles count="1">
    <cellStyle name="Обычный" xfId="0" builtinId="0"/>
  </cellStyles>
  <dxfs count="13"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[Таблицы.xlsx]Л2 Сводка!Сводная таблица26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Архитектура</a:t>
            </a:r>
            <a:r>
              <a:rPr lang="en-US"/>
              <a:t>/GFLOPS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'Л2 Сводка'!$B$1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'Л2 Сводка'!$A$2:$A$10</c:f>
              <c:strCache>
                <c:ptCount val="8"/>
                <c:pt idx="0">
                  <c:v>Ada Lovelace</c:v>
                </c:pt>
                <c:pt idx="1">
                  <c:v>Ampere</c:v>
                </c:pt>
                <c:pt idx="2">
                  <c:v>Pascal</c:v>
                </c:pt>
                <c:pt idx="3">
                  <c:v>RDNA</c:v>
                </c:pt>
                <c:pt idx="4">
                  <c:v>RDNA2</c:v>
                </c:pt>
                <c:pt idx="5">
                  <c:v>RDNA3</c:v>
                </c:pt>
                <c:pt idx="6">
                  <c:v>Turing</c:v>
                </c:pt>
                <c:pt idx="7">
                  <c:v>Alchemist</c:v>
                </c:pt>
              </c:strCache>
            </c:strRef>
          </c:cat>
          <c:val>
            <c:numRef>
              <c:f>'Л2 Сводка'!$B$2:$B$10</c:f>
              <c:numCache>
                <c:formatCode>General</c:formatCode>
                <c:ptCount val="8"/>
                <c:pt idx="0">
                  <c:v>3561.1111111111113</c:v>
                </c:pt>
                <c:pt idx="1">
                  <c:v>2016.7555555555555</c:v>
                </c:pt>
                <c:pt idx="2">
                  <c:v>421.14533333333344</c:v>
                </c:pt>
                <c:pt idx="3">
                  <c:v>719.5333333333333</c:v>
                </c:pt>
                <c:pt idx="4">
                  <c:v>1126.3416666666667</c:v>
                </c:pt>
                <c:pt idx="5">
                  <c:v>2768.1666666666665</c:v>
                </c:pt>
                <c:pt idx="6">
                  <c:v>833.12857142857138</c:v>
                </c:pt>
                <c:pt idx="7">
                  <c:v>989.96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7-438B-B6FA-25CDC40EC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325840"/>
        <c:axId val="431328752"/>
      </c:barChart>
      <c:catAx>
        <c:axId val="4313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328752"/>
        <c:crosses val="autoZero"/>
        <c:auto val="1"/>
        <c:lblAlgn val="ctr"/>
        <c:lblOffset val="100"/>
        <c:noMultiLvlLbl val="0"/>
      </c:catAx>
      <c:valAx>
        <c:axId val="4313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3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Стартовая цена, $ 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GFLOPS (FP32)</c:v>
          </c:tx>
          <c:spPr>
            <a:ln w="19050">
              <a:noFill/>
            </a:ln>
          </c:spPr>
          <c:xVal>
            <c:numRef>
              <c:f>'Л1 Данные'!$F$2:$F$70</c:f>
              <c:numCache>
                <c:formatCode>[$$-409]#,##0</c:formatCode>
                <c:ptCount val="69"/>
                <c:pt idx="0">
                  <c:v>1599</c:v>
                </c:pt>
                <c:pt idx="1">
                  <c:v>999</c:v>
                </c:pt>
                <c:pt idx="2">
                  <c:v>1199</c:v>
                </c:pt>
                <c:pt idx="3">
                  <c:v>799</c:v>
                </c:pt>
                <c:pt idx="4">
                  <c:v>799</c:v>
                </c:pt>
                <c:pt idx="5">
                  <c:v>599</c:v>
                </c:pt>
                <c:pt idx="6">
                  <c:v>599</c:v>
                </c:pt>
                <c:pt idx="7">
                  <c:v>499</c:v>
                </c:pt>
                <c:pt idx="8">
                  <c:v>299</c:v>
                </c:pt>
                <c:pt idx="9">
                  <c:v>1999</c:v>
                </c:pt>
                <c:pt idx="10">
                  <c:v>1499</c:v>
                </c:pt>
                <c:pt idx="11">
                  <c:v>1199</c:v>
                </c:pt>
                <c:pt idx="12">
                  <c:v>799</c:v>
                </c:pt>
                <c:pt idx="13">
                  <c:v>599</c:v>
                </c:pt>
                <c:pt idx="14">
                  <c:v>499</c:v>
                </c:pt>
                <c:pt idx="15">
                  <c:v>399</c:v>
                </c:pt>
                <c:pt idx="16">
                  <c:v>329</c:v>
                </c:pt>
                <c:pt idx="17">
                  <c:v>249</c:v>
                </c:pt>
                <c:pt idx="18">
                  <c:v>999</c:v>
                </c:pt>
                <c:pt idx="19">
                  <c:v>699</c:v>
                </c:pt>
                <c:pt idx="20">
                  <c:v>699</c:v>
                </c:pt>
                <c:pt idx="21">
                  <c:v>499</c:v>
                </c:pt>
                <c:pt idx="22">
                  <c:v>499</c:v>
                </c:pt>
                <c:pt idx="23">
                  <c:v>399</c:v>
                </c:pt>
                <c:pt idx="24">
                  <c:v>349</c:v>
                </c:pt>
                <c:pt idx="25">
                  <c:v>279</c:v>
                </c:pt>
                <c:pt idx="26">
                  <c:v>229</c:v>
                </c:pt>
                <c:pt idx="27">
                  <c:v>219</c:v>
                </c:pt>
                <c:pt idx="28">
                  <c:v>159</c:v>
                </c:pt>
                <c:pt idx="29">
                  <c:v>149</c:v>
                </c:pt>
                <c:pt idx="30">
                  <c:v>169</c:v>
                </c:pt>
                <c:pt idx="31">
                  <c:v>699</c:v>
                </c:pt>
                <c:pt idx="32">
                  <c:v>599</c:v>
                </c:pt>
                <c:pt idx="33">
                  <c:v>399</c:v>
                </c:pt>
                <c:pt idx="34">
                  <c:v>379</c:v>
                </c:pt>
                <c:pt idx="35">
                  <c:v>299</c:v>
                </c:pt>
                <c:pt idx="36">
                  <c:v>139</c:v>
                </c:pt>
                <c:pt idx="37">
                  <c:v>109</c:v>
                </c:pt>
                <c:pt idx="38">
                  <c:v>79</c:v>
                </c:pt>
                <c:pt idx="39">
                  <c:v>60</c:v>
                </c:pt>
                <c:pt idx="40">
                  <c:v>999</c:v>
                </c:pt>
                <c:pt idx="41">
                  <c:v>899</c:v>
                </c:pt>
                <c:pt idx="42">
                  <c:v>499</c:v>
                </c:pt>
                <c:pt idx="43">
                  <c:v>499</c:v>
                </c:pt>
                <c:pt idx="44">
                  <c:v>329</c:v>
                </c:pt>
                <c:pt idx="45">
                  <c:v>269</c:v>
                </c:pt>
                <c:pt idx="46">
                  <c:v>1099</c:v>
                </c:pt>
                <c:pt idx="47">
                  <c:v>999</c:v>
                </c:pt>
                <c:pt idx="48">
                  <c:v>649</c:v>
                </c:pt>
                <c:pt idx="49">
                  <c:v>579</c:v>
                </c:pt>
                <c:pt idx="50">
                  <c:v>549</c:v>
                </c:pt>
                <c:pt idx="51">
                  <c:v>479</c:v>
                </c:pt>
                <c:pt idx="52">
                  <c:v>359</c:v>
                </c:pt>
                <c:pt idx="53">
                  <c:v>399</c:v>
                </c:pt>
                <c:pt idx="54">
                  <c:v>379</c:v>
                </c:pt>
                <c:pt idx="55">
                  <c:v>329</c:v>
                </c:pt>
                <c:pt idx="56">
                  <c:v>199</c:v>
                </c:pt>
                <c:pt idx="57">
                  <c:v>159</c:v>
                </c:pt>
                <c:pt idx="58">
                  <c:v>399</c:v>
                </c:pt>
                <c:pt idx="59">
                  <c:v>349</c:v>
                </c:pt>
                <c:pt idx="60">
                  <c:v>279</c:v>
                </c:pt>
                <c:pt idx="61">
                  <c:v>169</c:v>
                </c:pt>
                <c:pt idx="62">
                  <c:v>499</c:v>
                </c:pt>
                <c:pt idx="63">
                  <c:v>399</c:v>
                </c:pt>
                <c:pt idx="64">
                  <c:v>349</c:v>
                </c:pt>
                <c:pt idx="65" formatCode="&quot;$&quot;#,##0">
                  <c:v>289</c:v>
                </c:pt>
                <c:pt idx="66" formatCode="&quot;$&quot;#,##0">
                  <c:v>179</c:v>
                </c:pt>
                <c:pt idx="67" formatCode="&quot;$&quot;#,##0">
                  <c:v>139</c:v>
                </c:pt>
                <c:pt idx="68" formatCode="&quot;$&quot;#,##0">
                  <c:v>110</c:v>
                </c:pt>
              </c:numCache>
            </c:numRef>
          </c:xVal>
          <c:yVal>
            <c:numRef>
              <c:f>'Л1 Данные'!$C$2:$C$70</c:f>
              <c:numCache>
                <c:formatCode>0.00</c:formatCode>
                <c:ptCount val="69"/>
                <c:pt idx="0">
                  <c:v>7324</c:v>
                </c:pt>
                <c:pt idx="1">
                  <c:v>4700</c:v>
                </c:pt>
                <c:pt idx="2">
                  <c:v>4290</c:v>
                </c:pt>
                <c:pt idx="3">
                  <c:v>3954</c:v>
                </c:pt>
                <c:pt idx="4">
                  <c:v>3548</c:v>
                </c:pt>
                <c:pt idx="5">
                  <c:v>2838</c:v>
                </c:pt>
                <c:pt idx="6">
                  <c:v>2261</c:v>
                </c:pt>
                <c:pt idx="7">
                  <c:v>2011</c:v>
                </c:pt>
                <c:pt idx="8">
                  <c:v>1124</c:v>
                </c:pt>
                <c:pt idx="9">
                  <c:v>3355</c:v>
                </c:pt>
                <c:pt idx="10">
                  <c:v>2928</c:v>
                </c:pt>
                <c:pt idx="11">
                  <c:v>2796</c:v>
                </c:pt>
                <c:pt idx="12">
                  <c:v>2258</c:v>
                </c:pt>
                <c:pt idx="13">
                  <c:v>1935</c:v>
                </c:pt>
                <c:pt idx="14">
                  <c:v>1766</c:v>
                </c:pt>
                <c:pt idx="15">
                  <c:v>1372</c:v>
                </c:pt>
                <c:pt idx="16">
                  <c:v>946.2</c:v>
                </c:pt>
                <c:pt idx="17">
                  <c:v>794.6</c:v>
                </c:pt>
                <c:pt idx="18">
                  <c:v>1175</c:v>
                </c:pt>
                <c:pt idx="19">
                  <c:v>1014</c:v>
                </c:pt>
                <c:pt idx="20">
                  <c:v>892</c:v>
                </c:pt>
                <c:pt idx="21">
                  <c:v>821.8</c:v>
                </c:pt>
                <c:pt idx="22">
                  <c:v>649.70000000000005</c:v>
                </c:pt>
                <c:pt idx="23">
                  <c:v>639.70000000000005</c:v>
                </c:pt>
                <c:pt idx="24">
                  <c:v>639.70000000000005</c:v>
                </c:pt>
                <c:pt idx="25">
                  <c:v>460.8</c:v>
                </c:pt>
                <c:pt idx="26">
                  <c:v>430.8</c:v>
                </c:pt>
                <c:pt idx="27">
                  <c:v>430.8</c:v>
                </c:pt>
                <c:pt idx="28">
                  <c:v>391.7</c:v>
                </c:pt>
                <c:pt idx="29">
                  <c:v>266.10000000000002</c:v>
                </c:pt>
                <c:pt idx="30">
                  <c:v>178.2</c:v>
                </c:pt>
                <c:pt idx="31">
                  <c:v>1062</c:v>
                </c:pt>
                <c:pt idx="32">
                  <c:v>822.8</c:v>
                </c:pt>
                <c:pt idx="33">
                  <c:v>781.6</c:v>
                </c:pt>
                <c:pt idx="34">
                  <c:v>578.29999999999995</c:v>
                </c:pt>
                <c:pt idx="35">
                  <c:v>385.5</c:v>
                </c:pt>
                <c:pt idx="36">
                  <c:v>198.1</c:v>
                </c:pt>
                <c:pt idx="37">
                  <c:v>173.3</c:v>
                </c:pt>
                <c:pt idx="38">
                  <c:v>94.31</c:v>
                </c:pt>
                <c:pt idx="39">
                  <c:v>62.87</c:v>
                </c:pt>
                <c:pt idx="40">
                  <c:v>4559</c:v>
                </c:pt>
                <c:pt idx="41">
                  <c:v>3226</c:v>
                </c:pt>
                <c:pt idx="42">
                  <c:v>2765</c:v>
                </c:pt>
                <c:pt idx="43">
                  <c:v>2627</c:v>
                </c:pt>
                <c:pt idx="44">
                  <c:v>2023</c:v>
                </c:pt>
                <c:pt idx="45">
                  <c:v>1409</c:v>
                </c:pt>
                <c:pt idx="46">
                  <c:v>1935</c:v>
                </c:pt>
                <c:pt idx="47">
                  <c:v>2063</c:v>
                </c:pt>
                <c:pt idx="48">
                  <c:v>1857</c:v>
                </c:pt>
                <c:pt idx="49">
                  <c:v>1394</c:v>
                </c:pt>
                <c:pt idx="50">
                  <c:v>1101</c:v>
                </c:pt>
                <c:pt idx="51">
                  <c:v>1188</c:v>
                </c:pt>
                <c:pt idx="52">
                  <c:v>894.4</c:v>
                </c:pt>
                <c:pt idx="53">
                  <c:v>847.1</c:v>
                </c:pt>
                <c:pt idx="54">
                  <c:v>806.1</c:v>
                </c:pt>
                <c:pt idx="55">
                  <c:v>582.79999999999995</c:v>
                </c:pt>
                <c:pt idx="56">
                  <c:v>534.5</c:v>
                </c:pt>
                <c:pt idx="57">
                  <c:v>313.2</c:v>
                </c:pt>
                <c:pt idx="58">
                  <c:v>821.8</c:v>
                </c:pt>
                <c:pt idx="59">
                  <c:v>675.1</c:v>
                </c:pt>
                <c:pt idx="60">
                  <c:v>569.1</c:v>
                </c:pt>
                <c:pt idx="61">
                  <c:v>452.5</c:v>
                </c:pt>
                <c:pt idx="62">
                  <c:v>983</c:v>
                </c:pt>
                <c:pt idx="63">
                  <c:v>815.7</c:v>
                </c:pt>
                <c:pt idx="64">
                  <c:v>1720</c:v>
                </c:pt>
                <c:pt idx="65">
                  <c:v>1469</c:v>
                </c:pt>
                <c:pt idx="66">
                  <c:v>1044</c:v>
                </c:pt>
                <c:pt idx="67">
                  <c:v>409.6</c:v>
                </c:pt>
                <c:pt idx="68">
                  <c:v>307.2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91-C548-989C-A499818868DD}"/>
            </c:ext>
          </c:extLst>
        </c:ser>
        <c:ser>
          <c:idx val="1"/>
          <c:order val="1"/>
          <c:tx>
            <c:v>Предсказанное GFLOPS (FP32)</c:v>
          </c:tx>
          <c:spPr>
            <a:ln w="19050">
              <a:noFill/>
            </a:ln>
          </c:spPr>
          <c:xVal>
            <c:numRef>
              <c:f>'Л1 Данные'!$F$2:$F$70</c:f>
              <c:numCache>
                <c:formatCode>[$$-409]#,##0</c:formatCode>
                <c:ptCount val="69"/>
                <c:pt idx="0">
                  <c:v>1599</c:v>
                </c:pt>
                <c:pt idx="1">
                  <c:v>999</c:v>
                </c:pt>
                <c:pt idx="2">
                  <c:v>1199</c:v>
                </c:pt>
                <c:pt idx="3">
                  <c:v>799</c:v>
                </c:pt>
                <c:pt idx="4">
                  <c:v>799</c:v>
                </c:pt>
                <c:pt idx="5">
                  <c:v>599</c:v>
                </c:pt>
                <c:pt idx="6">
                  <c:v>599</c:v>
                </c:pt>
                <c:pt idx="7">
                  <c:v>499</c:v>
                </c:pt>
                <c:pt idx="8">
                  <c:v>299</c:v>
                </c:pt>
                <c:pt idx="9">
                  <c:v>1999</c:v>
                </c:pt>
                <c:pt idx="10">
                  <c:v>1499</c:v>
                </c:pt>
                <c:pt idx="11">
                  <c:v>1199</c:v>
                </c:pt>
                <c:pt idx="12">
                  <c:v>799</c:v>
                </c:pt>
                <c:pt idx="13">
                  <c:v>599</c:v>
                </c:pt>
                <c:pt idx="14">
                  <c:v>499</c:v>
                </c:pt>
                <c:pt idx="15">
                  <c:v>399</c:v>
                </c:pt>
                <c:pt idx="16">
                  <c:v>329</c:v>
                </c:pt>
                <c:pt idx="17">
                  <c:v>249</c:v>
                </c:pt>
                <c:pt idx="18">
                  <c:v>999</c:v>
                </c:pt>
                <c:pt idx="19">
                  <c:v>699</c:v>
                </c:pt>
                <c:pt idx="20">
                  <c:v>699</c:v>
                </c:pt>
                <c:pt idx="21">
                  <c:v>499</c:v>
                </c:pt>
                <c:pt idx="22">
                  <c:v>499</c:v>
                </c:pt>
                <c:pt idx="23">
                  <c:v>399</c:v>
                </c:pt>
                <c:pt idx="24">
                  <c:v>349</c:v>
                </c:pt>
                <c:pt idx="25">
                  <c:v>279</c:v>
                </c:pt>
                <c:pt idx="26">
                  <c:v>229</c:v>
                </c:pt>
                <c:pt idx="27">
                  <c:v>219</c:v>
                </c:pt>
                <c:pt idx="28">
                  <c:v>159</c:v>
                </c:pt>
                <c:pt idx="29">
                  <c:v>149</c:v>
                </c:pt>
                <c:pt idx="30">
                  <c:v>169</c:v>
                </c:pt>
                <c:pt idx="31">
                  <c:v>699</c:v>
                </c:pt>
                <c:pt idx="32">
                  <c:v>599</c:v>
                </c:pt>
                <c:pt idx="33">
                  <c:v>399</c:v>
                </c:pt>
                <c:pt idx="34">
                  <c:v>379</c:v>
                </c:pt>
                <c:pt idx="35">
                  <c:v>299</c:v>
                </c:pt>
                <c:pt idx="36">
                  <c:v>139</c:v>
                </c:pt>
                <c:pt idx="37">
                  <c:v>109</c:v>
                </c:pt>
                <c:pt idx="38">
                  <c:v>79</c:v>
                </c:pt>
                <c:pt idx="39">
                  <c:v>60</c:v>
                </c:pt>
                <c:pt idx="40">
                  <c:v>999</c:v>
                </c:pt>
                <c:pt idx="41">
                  <c:v>899</c:v>
                </c:pt>
                <c:pt idx="42">
                  <c:v>499</c:v>
                </c:pt>
                <c:pt idx="43">
                  <c:v>499</c:v>
                </c:pt>
                <c:pt idx="44">
                  <c:v>329</c:v>
                </c:pt>
                <c:pt idx="45">
                  <c:v>269</c:v>
                </c:pt>
                <c:pt idx="46">
                  <c:v>1099</c:v>
                </c:pt>
                <c:pt idx="47">
                  <c:v>999</c:v>
                </c:pt>
                <c:pt idx="48">
                  <c:v>649</c:v>
                </c:pt>
                <c:pt idx="49">
                  <c:v>579</c:v>
                </c:pt>
                <c:pt idx="50">
                  <c:v>549</c:v>
                </c:pt>
                <c:pt idx="51">
                  <c:v>479</c:v>
                </c:pt>
                <c:pt idx="52">
                  <c:v>359</c:v>
                </c:pt>
                <c:pt idx="53">
                  <c:v>399</c:v>
                </c:pt>
                <c:pt idx="54">
                  <c:v>379</c:v>
                </c:pt>
                <c:pt idx="55">
                  <c:v>329</c:v>
                </c:pt>
                <c:pt idx="56">
                  <c:v>199</c:v>
                </c:pt>
                <c:pt idx="57">
                  <c:v>159</c:v>
                </c:pt>
                <c:pt idx="58">
                  <c:v>399</c:v>
                </c:pt>
                <c:pt idx="59">
                  <c:v>349</c:v>
                </c:pt>
                <c:pt idx="60">
                  <c:v>279</c:v>
                </c:pt>
                <c:pt idx="61">
                  <c:v>169</c:v>
                </c:pt>
                <c:pt idx="62">
                  <c:v>499</c:v>
                </c:pt>
                <c:pt idx="63">
                  <c:v>399</c:v>
                </c:pt>
                <c:pt idx="64">
                  <c:v>349</c:v>
                </c:pt>
                <c:pt idx="65" formatCode="&quot;$&quot;#,##0">
                  <c:v>289</c:v>
                </c:pt>
                <c:pt idx="66" formatCode="&quot;$&quot;#,##0">
                  <c:v>179</c:v>
                </c:pt>
                <c:pt idx="67" formatCode="&quot;$&quot;#,##0">
                  <c:v>139</c:v>
                </c:pt>
                <c:pt idx="68" formatCode="&quot;$&quot;#,##0">
                  <c:v>110</c:v>
                </c:pt>
              </c:numCache>
            </c:numRef>
          </c:xVal>
          <c:yVal>
            <c:numRef>
              <c:f>'Л4 Регрессионый анализ 1'!$B$25:$B$93</c:f>
              <c:numCache>
                <c:formatCode>General</c:formatCode>
                <c:ptCount val="69"/>
                <c:pt idx="0">
                  <c:v>4463.032086952453</c:v>
                </c:pt>
                <c:pt idx="1">
                  <c:v>2800.6961327439358</c:v>
                </c:pt>
                <c:pt idx="2">
                  <c:v>3354.8081174801082</c:v>
                </c:pt>
                <c:pt idx="3">
                  <c:v>2246.5841480077629</c:v>
                </c:pt>
                <c:pt idx="4">
                  <c:v>2246.5841480077629</c:v>
                </c:pt>
                <c:pt idx="5">
                  <c:v>1692.4721632715905</c:v>
                </c:pt>
                <c:pt idx="6">
                  <c:v>1692.4721632715905</c:v>
                </c:pt>
                <c:pt idx="7">
                  <c:v>1415.4161709035043</c:v>
                </c:pt>
                <c:pt idx="8">
                  <c:v>861.30418616733164</c:v>
                </c:pt>
                <c:pt idx="9">
                  <c:v>5571.2560564247988</c:v>
                </c:pt>
                <c:pt idx="10">
                  <c:v>4185.9760945843673</c:v>
                </c:pt>
                <c:pt idx="11">
                  <c:v>3354.8081174801082</c:v>
                </c:pt>
                <c:pt idx="12">
                  <c:v>2246.5841480077629</c:v>
                </c:pt>
                <c:pt idx="13">
                  <c:v>1692.4721632715905</c:v>
                </c:pt>
                <c:pt idx="14">
                  <c:v>1415.4161709035043</c:v>
                </c:pt>
                <c:pt idx="15">
                  <c:v>1138.3601785354178</c:v>
                </c:pt>
                <c:pt idx="16">
                  <c:v>944.42098387775752</c:v>
                </c:pt>
                <c:pt idx="17">
                  <c:v>722.77618998328842</c:v>
                </c:pt>
                <c:pt idx="18">
                  <c:v>2800.6961327439358</c:v>
                </c:pt>
                <c:pt idx="19">
                  <c:v>1969.5281556396767</c:v>
                </c:pt>
                <c:pt idx="20">
                  <c:v>1969.5281556396767</c:v>
                </c:pt>
                <c:pt idx="21">
                  <c:v>1415.4161709035043</c:v>
                </c:pt>
                <c:pt idx="22">
                  <c:v>1415.4161709035043</c:v>
                </c:pt>
                <c:pt idx="23">
                  <c:v>1138.3601785354178</c:v>
                </c:pt>
                <c:pt idx="24">
                  <c:v>999.83218235137474</c:v>
                </c:pt>
                <c:pt idx="25">
                  <c:v>805.8929876937143</c:v>
                </c:pt>
                <c:pt idx="26">
                  <c:v>667.3649915096712</c:v>
                </c:pt>
                <c:pt idx="27">
                  <c:v>639.65939227286253</c:v>
                </c:pt>
                <c:pt idx="28">
                  <c:v>473.42579685201082</c:v>
                </c:pt>
                <c:pt idx="29">
                  <c:v>445.72019761520215</c:v>
                </c:pt>
                <c:pt idx="30">
                  <c:v>501.13139608881943</c:v>
                </c:pt>
                <c:pt idx="31">
                  <c:v>1969.5281556396767</c:v>
                </c:pt>
                <c:pt idx="32">
                  <c:v>1692.4721632715905</c:v>
                </c:pt>
                <c:pt idx="33">
                  <c:v>1138.3601785354178</c:v>
                </c:pt>
                <c:pt idx="34">
                  <c:v>1082.9489800618007</c:v>
                </c:pt>
                <c:pt idx="35">
                  <c:v>861.30418616733164</c:v>
                </c:pt>
                <c:pt idx="36">
                  <c:v>418.01459837839354</c:v>
                </c:pt>
                <c:pt idx="37">
                  <c:v>334.89780066796766</c:v>
                </c:pt>
                <c:pt idx="38">
                  <c:v>251.78100295754177</c:v>
                </c:pt>
                <c:pt idx="39">
                  <c:v>199.14036440760538</c:v>
                </c:pt>
                <c:pt idx="40">
                  <c:v>2800.6961327439358</c:v>
                </c:pt>
                <c:pt idx="41">
                  <c:v>2523.6401403758496</c:v>
                </c:pt>
                <c:pt idx="42">
                  <c:v>1415.4161709035043</c:v>
                </c:pt>
                <c:pt idx="43">
                  <c:v>1415.4161709035043</c:v>
                </c:pt>
                <c:pt idx="44">
                  <c:v>944.42098387775752</c:v>
                </c:pt>
                <c:pt idx="45">
                  <c:v>778.18738845690575</c:v>
                </c:pt>
                <c:pt idx="46">
                  <c:v>3077.752125112022</c:v>
                </c:pt>
                <c:pt idx="47">
                  <c:v>2800.6961327439358</c:v>
                </c:pt>
                <c:pt idx="48">
                  <c:v>1831.0001594556336</c:v>
                </c:pt>
                <c:pt idx="49">
                  <c:v>1637.0609647979732</c:v>
                </c:pt>
                <c:pt idx="50">
                  <c:v>1553.9441670875474</c:v>
                </c:pt>
                <c:pt idx="51">
                  <c:v>1360.0049724298869</c:v>
                </c:pt>
                <c:pt idx="52">
                  <c:v>1027.5377815881834</c:v>
                </c:pt>
                <c:pt idx="53">
                  <c:v>1138.3601785354178</c:v>
                </c:pt>
                <c:pt idx="54">
                  <c:v>1082.9489800618007</c:v>
                </c:pt>
                <c:pt idx="55">
                  <c:v>944.42098387775752</c:v>
                </c:pt>
                <c:pt idx="56">
                  <c:v>584.24819379924531</c:v>
                </c:pt>
                <c:pt idx="57">
                  <c:v>473.42579685201082</c:v>
                </c:pt>
                <c:pt idx="58">
                  <c:v>1138.3601785354178</c:v>
                </c:pt>
                <c:pt idx="59">
                  <c:v>999.83218235137474</c:v>
                </c:pt>
                <c:pt idx="60">
                  <c:v>805.8929876937143</c:v>
                </c:pt>
                <c:pt idx="61">
                  <c:v>501.13139608881943</c:v>
                </c:pt>
                <c:pt idx="62">
                  <c:v>1415.4161709035043</c:v>
                </c:pt>
                <c:pt idx="63">
                  <c:v>1138.3601785354178</c:v>
                </c:pt>
                <c:pt idx="64">
                  <c:v>999.83218235137474</c:v>
                </c:pt>
                <c:pt idx="65">
                  <c:v>833.59858693052297</c:v>
                </c:pt>
                <c:pt idx="66">
                  <c:v>528.8369953256281</c:v>
                </c:pt>
                <c:pt idx="67">
                  <c:v>418.01459837839354</c:v>
                </c:pt>
                <c:pt idx="68">
                  <c:v>337.66836059164854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91-C548-989C-A49981886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737423"/>
        <c:axId val="447725183"/>
      </c:scatterChart>
      <c:valAx>
        <c:axId val="447737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Стартовая цена, $</a:t>
                </a:r>
              </a:p>
            </c:rich>
          </c:tx>
          <c:overlay val="0"/>
        </c:title>
        <c:numFmt formatCode="[$$-409]#,##0" sourceLinked="1"/>
        <c:majorTickMark val="out"/>
        <c:minorTickMark val="none"/>
        <c:tickLblPos val="nextTo"/>
        <c:crossAx val="447725183"/>
        <c:crosses val="autoZero"/>
        <c:crossBetween val="midCat"/>
      </c:valAx>
      <c:valAx>
        <c:axId val="447725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 (FP32)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477374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'Л4 Регрессионый анализ 1'!$E$25:$E$93</c:f>
              <c:numCache>
                <c:formatCode>General</c:formatCode>
                <c:ptCount val="69"/>
                <c:pt idx="0">
                  <c:v>0.72463768115942029</c:v>
                </c:pt>
                <c:pt idx="1">
                  <c:v>2.1739130434782608</c:v>
                </c:pt>
                <c:pt idx="2">
                  <c:v>3.6231884057971016</c:v>
                </c:pt>
                <c:pt idx="3">
                  <c:v>5.0724637681159415</c:v>
                </c:pt>
                <c:pt idx="4">
                  <c:v>6.5217391304347823</c:v>
                </c:pt>
                <c:pt idx="5">
                  <c:v>7.9710144927536231</c:v>
                </c:pt>
                <c:pt idx="6">
                  <c:v>9.420289855072463</c:v>
                </c:pt>
                <c:pt idx="7">
                  <c:v>10.869565217391305</c:v>
                </c:pt>
                <c:pt idx="8">
                  <c:v>12.318840579710145</c:v>
                </c:pt>
                <c:pt idx="9">
                  <c:v>13.768115942028984</c:v>
                </c:pt>
                <c:pt idx="10">
                  <c:v>15.217391304347826</c:v>
                </c:pt>
                <c:pt idx="11">
                  <c:v>16.666666666666668</c:v>
                </c:pt>
                <c:pt idx="12">
                  <c:v>18.115942028985508</c:v>
                </c:pt>
                <c:pt idx="13">
                  <c:v>19.565217391304348</c:v>
                </c:pt>
                <c:pt idx="14">
                  <c:v>21.014492753623191</c:v>
                </c:pt>
                <c:pt idx="15">
                  <c:v>22.463768115942031</c:v>
                </c:pt>
                <c:pt idx="16">
                  <c:v>23.913043478260871</c:v>
                </c:pt>
                <c:pt idx="17">
                  <c:v>25.362318840579711</c:v>
                </c:pt>
                <c:pt idx="18">
                  <c:v>26.811594202898551</c:v>
                </c:pt>
                <c:pt idx="19">
                  <c:v>28.260869565217394</c:v>
                </c:pt>
                <c:pt idx="20">
                  <c:v>29.710144927536234</c:v>
                </c:pt>
                <c:pt idx="21">
                  <c:v>31.159420289855074</c:v>
                </c:pt>
                <c:pt idx="22">
                  <c:v>32.608695652173914</c:v>
                </c:pt>
                <c:pt idx="23">
                  <c:v>34.057971014492757</c:v>
                </c:pt>
                <c:pt idx="24">
                  <c:v>35.507246376811594</c:v>
                </c:pt>
                <c:pt idx="25">
                  <c:v>36.956521739130437</c:v>
                </c:pt>
                <c:pt idx="26">
                  <c:v>38.405797101449274</c:v>
                </c:pt>
                <c:pt idx="27">
                  <c:v>39.855072463768117</c:v>
                </c:pt>
                <c:pt idx="28">
                  <c:v>41.304347826086961</c:v>
                </c:pt>
                <c:pt idx="29">
                  <c:v>42.753623188405797</c:v>
                </c:pt>
                <c:pt idx="30">
                  <c:v>44.20289855072464</c:v>
                </c:pt>
                <c:pt idx="31">
                  <c:v>45.652173913043477</c:v>
                </c:pt>
                <c:pt idx="32">
                  <c:v>47.10144927536232</c:v>
                </c:pt>
                <c:pt idx="33">
                  <c:v>48.550724637681164</c:v>
                </c:pt>
                <c:pt idx="34">
                  <c:v>50</c:v>
                </c:pt>
                <c:pt idx="35">
                  <c:v>51.449275362318843</c:v>
                </c:pt>
                <c:pt idx="36">
                  <c:v>52.89855072463768</c:v>
                </c:pt>
                <c:pt idx="37">
                  <c:v>54.347826086956523</c:v>
                </c:pt>
                <c:pt idx="38">
                  <c:v>55.797101449275367</c:v>
                </c:pt>
                <c:pt idx="39">
                  <c:v>57.246376811594203</c:v>
                </c:pt>
                <c:pt idx="40">
                  <c:v>58.695652173913047</c:v>
                </c:pt>
                <c:pt idx="41">
                  <c:v>60.144927536231883</c:v>
                </c:pt>
                <c:pt idx="42">
                  <c:v>61.594202898550726</c:v>
                </c:pt>
                <c:pt idx="43">
                  <c:v>63.04347826086957</c:v>
                </c:pt>
                <c:pt idx="44">
                  <c:v>64.492753623188406</c:v>
                </c:pt>
                <c:pt idx="45">
                  <c:v>65.94202898550725</c:v>
                </c:pt>
                <c:pt idx="46">
                  <c:v>67.391304347826093</c:v>
                </c:pt>
                <c:pt idx="47">
                  <c:v>68.840579710144922</c:v>
                </c:pt>
                <c:pt idx="48">
                  <c:v>70.289855072463766</c:v>
                </c:pt>
                <c:pt idx="49">
                  <c:v>71.739130434782609</c:v>
                </c:pt>
                <c:pt idx="50">
                  <c:v>73.188405797101453</c:v>
                </c:pt>
                <c:pt idx="51">
                  <c:v>74.637681159420296</c:v>
                </c:pt>
                <c:pt idx="52">
                  <c:v>76.086956521739125</c:v>
                </c:pt>
                <c:pt idx="53">
                  <c:v>77.536231884057969</c:v>
                </c:pt>
                <c:pt idx="54">
                  <c:v>78.985507246376812</c:v>
                </c:pt>
                <c:pt idx="55">
                  <c:v>80.434782608695656</c:v>
                </c:pt>
                <c:pt idx="56">
                  <c:v>81.884057971014499</c:v>
                </c:pt>
                <c:pt idx="57">
                  <c:v>83.333333333333329</c:v>
                </c:pt>
                <c:pt idx="58">
                  <c:v>84.782608695652172</c:v>
                </c:pt>
                <c:pt idx="59">
                  <c:v>86.231884057971016</c:v>
                </c:pt>
                <c:pt idx="60">
                  <c:v>87.681159420289859</c:v>
                </c:pt>
                <c:pt idx="61">
                  <c:v>89.130434782608702</c:v>
                </c:pt>
                <c:pt idx="62">
                  <c:v>90.579710144927532</c:v>
                </c:pt>
                <c:pt idx="63">
                  <c:v>92.028985507246375</c:v>
                </c:pt>
                <c:pt idx="64">
                  <c:v>93.478260869565219</c:v>
                </c:pt>
                <c:pt idx="65">
                  <c:v>94.927536231884062</c:v>
                </c:pt>
                <c:pt idx="66">
                  <c:v>96.376811594202906</c:v>
                </c:pt>
                <c:pt idx="67">
                  <c:v>97.826086956521735</c:v>
                </c:pt>
                <c:pt idx="68">
                  <c:v>99.275362318840578</c:v>
                </c:pt>
              </c:numCache>
            </c:numRef>
          </c:xVal>
          <c:yVal>
            <c:numRef>
              <c:f>'Л4 Регрессионый анализ 1'!$F$25:$F$93</c:f>
              <c:numCache>
                <c:formatCode>General</c:formatCode>
                <c:ptCount val="69"/>
                <c:pt idx="0">
                  <c:v>62.87</c:v>
                </c:pt>
                <c:pt idx="1">
                  <c:v>94.31</c:v>
                </c:pt>
                <c:pt idx="2">
                  <c:v>173.3</c:v>
                </c:pt>
                <c:pt idx="3">
                  <c:v>178.2</c:v>
                </c:pt>
                <c:pt idx="4">
                  <c:v>198.1</c:v>
                </c:pt>
                <c:pt idx="5">
                  <c:v>266.10000000000002</c:v>
                </c:pt>
                <c:pt idx="6">
                  <c:v>307.2</c:v>
                </c:pt>
                <c:pt idx="7">
                  <c:v>313.2</c:v>
                </c:pt>
                <c:pt idx="8">
                  <c:v>385.5</c:v>
                </c:pt>
                <c:pt idx="9">
                  <c:v>391.7</c:v>
                </c:pt>
                <c:pt idx="10">
                  <c:v>409.6</c:v>
                </c:pt>
                <c:pt idx="11">
                  <c:v>430.8</c:v>
                </c:pt>
                <c:pt idx="12">
                  <c:v>430.8</c:v>
                </c:pt>
                <c:pt idx="13">
                  <c:v>452.5</c:v>
                </c:pt>
                <c:pt idx="14">
                  <c:v>460.8</c:v>
                </c:pt>
                <c:pt idx="15">
                  <c:v>534.5</c:v>
                </c:pt>
                <c:pt idx="16">
                  <c:v>569.1</c:v>
                </c:pt>
                <c:pt idx="17">
                  <c:v>578.29999999999995</c:v>
                </c:pt>
                <c:pt idx="18">
                  <c:v>582.79999999999995</c:v>
                </c:pt>
                <c:pt idx="19">
                  <c:v>639.70000000000005</c:v>
                </c:pt>
                <c:pt idx="20">
                  <c:v>639.70000000000005</c:v>
                </c:pt>
                <c:pt idx="21">
                  <c:v>649.70000000000005</c:v>
                </c:pt>
                <c:pt idx="22">
                  <c:v>675.1</c:v>
                </c:pt>
                <c:pt idx="23">
                  <c:v>781.6</c:v>
                </c:pt>
                <c:pt idx="24">
                  <c:v>794.6</c:v>
                </c:pt>
                <c:pt idx="25">
                  <c:v>806.1</c:v>
                </c:pt>
                <c:pt idx="26">
                  <c:v>815.7</c:v>
                </c:pt>
                <c:pt idx="27">
                  <c:v>821.8</c:v>
                </c:pt>
                <c:pt idx="28">
                  <c:v>821.8</c:v>
                </c:pt>
                <c:pt idx="29">
                  <c:v>822.8</c:v>
                </c:pt>
                <c:pt idx="30">
                  <c:v>847.1</c:v>
                </c:pt>
                <c:pt idx="31">
                  <c:v>892</c:v>
                </c:pt>
                <c:pt idx="32">
                  <c:v>894.4</c:v>
                </c:pt>
                <c:pt idx="33">
                  <c:v>946.2</c:v>
                </c:pt>
                <c:pt idx="34">
                  <c:v>983</c:v>
                </c:pt>
                <c:pt idx="35">
                  <c:v>1014</c:v>
                </c:pt>
                <c:pt idx="36">
                  <c:v>1044</c:v>
                </c:pt>
                <c:pt idx="37">
                  <c:v>1062</c:v>
                </c:pt>
                <c:pt idx="38">
                  <c:v>1101</c:v>
                </c:pt>
                <c:pt idx="39">
                  <c:v>1124</c:v>
                </c:pt>
                <c:pt idx="40">
                  <c:v>1175</c:v>
                </c:pt>
                <c:pt idx="41">
                  <c:v>1188</c:v>
                </c:pt>
                <c:pt idx="42">
                  <c:v>1372</c:v>
                </c:pt>
                <c:pt idx="43">
                  <c:v>1394</c:v>
                </c:pt>
                <c:pt idx="44">
                  <c:v>1409</c:v>
                </c:pt>
                <c:pt idx="45">
                  <c:v>1469</c:v>
                </c:pt>
                <c:pt idx="46">
                  <c:v>1720</c:v>
                </c:pt>
                <c:pt idx="47">
                  <c:v>1766</c:v>
                </c:pt>
                <c:pt idx="48">
                  <c:v>1857</c:v>
                </c:pt>
                <c:pt idx="49">
                  <c:v>1935</c:v>
                </c:pt>
                <c:pt idx="50">
                  <c:v>1935</c:v>
                </c:pt>
                <c:pt idx="51">
                  <c:v>2011</c:v>
                </c:pt>
                <c:pt idx="52">
                  <c:v>2023</c:v>
                </c:pt>
                <c:pt idx="53">
                  <c:v>2063</c:v>
                </c:pt>
                <c:pt idx="54">
                  <c:v>2258</c:v>
                </c:pt>
                <c:pt idx="55">
                  <c:v>2261</c:v>
                </c:pt>
                <c:pt idx="56">
                  <c:v>2627</c:v>
                </c:pt>
                <c:pt idx="57">
                  <c:v>2765</c:v>
                </c:pt>
                <c:pt idx="58">
                  <c:v>2796</c:v>
                </c:pt>
                <c:pt idx="59">
                  <c:v>2838</c:v>
                </c:pt>
                <c:pt idx="60">
                  <c:v>2928</c:v>
                </c:pt>
                <c:pt idx="61">
                  <c:v>3226</c:v>
                </c:pt>
                <c:pt idx="62">
                  <c:v>3355</c:v>
                </c:pt>
                <c:pt idx="63">
                  <c:v>3548</c:v>
                </c:pt>
                <c:pt idx="64">
                  <c:v>3954</c:v>
                </c:pt>
                <c:pt idx="65">
                  <c:v>4290</c:v>
                </c:pt>
                <c:pt idx="66">
                  <c:v>4559</c:v>
                </c:pt>
                <c:pt idx="67">
                  <c:v>4700</c:v>
                </c:pt>
                <c:pt idx="68">
                  <c:v>7324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3-9946-A950-490D8D387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77647"/>
        <c:axId val="318752223"/>
      </c:scatterChart>
      <c:valAx>
        <c:axId val="318277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752223"/>
        <c:crosses val="autoZero"/>
        <c:crossBetween val="midCat"/>
      </c:valAx>
      <c:valAx>
        <c:axId val="318752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 (FP32)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277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Энергопотребление, Вт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'Л1 Данные'!$G$2:$G$70</c:f>
              <c:numCache>
                <c:formatCode>General</c:formatCode>
                <c:ptCount val="69"/>
                <c:pt idx="0">
                  <c:v>450</c:v>
                </c:pt>
                <c:pt idx="1">
                  <c:v>320</c:v>
                </c:pt>
                <c:pt idx="2">
                  <c:v>320</c:v>
                </c:pt>
                <c:pt idx="3">
                  <c:v>285</c:v>
                </c:pt>
                <c:pt idx="4">
                  <c:v>285</c:v>
                </c:pt>
                <c:pt idx="5">
                  <c:v>220</c:v>
                </c:pt>
                <c:pt idx="6">
                  <c:v>200</c:v>
                </c:pt>
                <c:pt idx="7">
                  <c:v>165</c:v>
                </c:pt>
                <c:pt idx="8">
                  <c:v>115</c:v>
                </c:pt>
                <c:pt idx="9">
                  <c:v>450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290</c:v>
                </c:pt>
                <c:pt idx="14">
                  <c:v>220</c:v>
                </c:pt>
                <c:pt idx="15">
                  <c:v>200</c:v>
                </c:pt>
                <c:pt idx="16">
                  <c:v>170</c:v>
                </c:pt>
                <c:pt idx="17">
                  <c:v>130</c:v>
                </c:pt>
                <c:pt idx="18">
                  <c:v>250</c:v>
                </c:pt>
                <c:pt idx="19">
                  <c:v>250</c:v>
                </c:pt>
                <c:pt idx="20">
                  <c:v>215</c:v>
                </c:pt>
                <c:pt idx="21">
                  <c:v>215</c:v>
                </c:pt>
                <c:pt idx="22">
                  <c:v>175</c:v>
                </c:pt>
                <c:pt idx="23">
                  <c:v>175</c:v>
                </c:pt>
                <c:pt idx="24">
                  <c:v>160</c:v>
                </c:pt>
                <c:pt idx="25">
                  <c:v>279</c:v>
                </c:pt>
                <c:pt idx="26">
                  <c:v>125</c:v>
                </c:pt>
                <c:pt idx="27">
                  <c:v>120</c:v>
                </c:pt>
                <c:pt idx="28">
                  <c:v>100</c:v>
                </c:pt>
                <c:pt idx="29">
                  <c:v>75</c:v>
                </c:pt>
                <c:pt idx="30">
                  <c:v>75</c:v>
                </c:pt>
                <c:pt idx="31">
                  <c:v>250</c:v>
                </c:pt>
                <c:pt idx="32">
                  <c:v>180</c:v>
                </c:pt>
                <c:pt idx="33">
                  <c:v>180</c:v>
                </c:pt>
                <c:pt idx="34">
                  <c:v>150</c:v>
                </c:pt>
                <c:pt idx="35">
                  <c:v>120</c:v>
                </c:pt>
                <c:pt idx="36">
                  <c:v>75</c:v>
                </c:pt>
                <c:pt idx="37">
                  <c:v>75</c:v>
                </c:pt>
                <c:pt idx="38">
                  <c:v>30</c:v>
                </c:pt>
                <c:pt idx="39">
                  <c:v>30</c:v>
                </c:pt>
                <c:pt idx="40">
                  <c:v>355</c:v>
                </c:pt>
                <c:pt idx="41">
                  <c:v>315</c:v>
                </c:pt>
                <c:pt idx="42">
                  <c:v>263</c:v>
                </c:pt>
                <c:pt idx="43">
                  <c:v>245</c:v>
                </c:pt>
                <c:pt idx="44">
                  <c:v>190</c:v>
                </c:pt>
                <c:pt idx="45">
                  <c:v>165</c:v>
                </c:pt>
                <c:pt idx="46">
                  <c:v>335</c:v>
                </c:pt>
                <c:pt idx="47">
                  <c:v>300</c:v>
                </c:pt>
                <c:pt idx="48">
                  <c:v>300</c:v>
                </c:pt>
                <c:pt idx="49">
                  <c:v>250</c:v>
                </c:pt>
                <c:pt idx="50">
                  <c:v>250</c:v>
                </c:pt>
                <c:pt idx="51">
                  <c:v>230</c:v>
                </c:pt>
                <c:pt idx="52">
                  <c:v>175</c:v>
                </c:pt>
                <c:pt idx="53">
                  <c:v>180</c:v>
                </c:pt>
                <c:pt idx="54">
                  <c:v>160</c:v>
                </c:pt>
                <c:pt idx="55">
                  <c:v>132</c:v>
                </c:pt>
                <c:pt idx="56">
                  <c:v>107</c:v>
                </c:pt>
                <c:pt idx="57">
                  <c:v>53</c:v>
                </c:pt>
                <c:pt idx="58">
                  <c:v>225</c:v>
                </c:pt>
                <c:pt idx="59">
                  <c:v>180</c:v>
                </c:pt>
                <c:pt idx="60">
                  <c:v>150</c:v>
                </c:pt>
                <c:pt idx="61">
                  <c:v>130</c:v>
                </c:pt>
                <c:pt idx="62">
                  <c:v>295</c:v>
                </c:pt>
                <c:pt idx="63">
                  <c:v>210</c:v>
                </c:pt>
                <c:pt idx="64">
                  <c:v>225</c:v>
                </c:pt>
                <c:pt idx="65">
                  <c:v>225</c:v>
                </c:pt>
                <c:pt idx="66">
                  <c:v>175</c:v>
                </c:pt>
                <c:pt idx="67">
                  <c:v>75</c:v>
                </c:pt>
                <c:pt idx="68">
                  <c:v>75</c:v>
                </c:pt>
              </c:numCache>
            </c:numRef>
          </c:xVal>
          <c:yVal>
            <c:numRef>
              <c:f>'Л4 Регрессионный анализ 2'!$C$25:$C$93</c:f>
              <c:numCache>
                <c:formatCode>General</c:formatCode>
                <c:ptCount val="69"/>
                <c:pt idx="0">
                  <c:v>3065.6687280660617</c:v>
                </c:pt>
                <c:pt idx="1">
                  <c:v>1918.7049346937338</c:v>
                </c:pt>
                <c:pt idx="2">
                  <c:v>1508.7049346937338</c:v>
                </c:pt>
                <c:pt idx="3">
                  <c:v>1570.3685287857993</c:v>
                </c:pt>
                <c:pt idx="4">
                  <c:v>1164.3685287857993</c:v>
                </c:pt>
                <c:pt idx="5">
                  <c:v>1192.8866320996353</c:v>
                </c:pt>
                <c:pt idx="6">
                  <c:v>843.1229715808156</c:v>
                </c:pt>
                <c:pt idx="7">
                  <c:v>990.78656567288112</c:v>
                </c:pt>
                <c:pt idx="8">
                  <c:v>671.8774143758319</c:v>
                </c:pt>
                <c:pt idx="9">
                  <c:v>-903.3312719339383</c:v>
                </c:pt>
                <c:pt idx="10">
                  <c:v>-194.14957452803674</c:v>
                </c:pt>
                <c:pt idx="11">
                  <c:v>-326.14957452803674</c:v>
                </c:pt>
                <c:pt idx="12">
                  <c:v>-864.14957452803674</c:v>
                </c:pt>
                <c:pt idx="13">
                  <c:v>-505.44055608449571</c:v>
                </c:pt>
                <c:pt idx="14">
                  <c:v>120.88663209963534</c:v>
                </c:pt>
                <c:pt idx="15">
                  <c:v>-45.877028419184398</c:v>
                </c:pt>
                <c:pt idx="16">
                  <c:v>-130.82251919741384</c:v>
                </c:pt>
                <c:pt idx="17">
                  <c:v>172.05015976494667</c:v>
                </c:pt>
                <c:pt idx="18">
                  <c:v>-810.96787712213518</c:v>
                </c:pt>
                <c:pt idx="19">
                  <c:v>-971.96787712213518</c:v>
                </c:pt>
                <c:pt idx="20">
                  <c:v>-696.30428303006966</c:v>
                </c:pt>
                <c:pt idx="21">
                  <c:v>-766.5042830300697</c:v>
                </c:pt>
                <c:pt idx="22">
                  <c:v>-484.13160406770908</c:v>
                </c:pt>
                <c:pt idx="23">
                  <c:v>-494.13160406770908</c:v>
                </c:pt>
                <c:pt idx="24">
                  <c:v>-323.70434945682382</c:v>
                </c:pt>
                <c:pt idx="25">
                  <c:v>-1854.6605693698468</c:v>
                </c:pt>
                <c:pt idx="26">
                  <c:v>-134.94075536475822</c:v>
                </c:pt>
                <c:pt idx="27">
                  <c:v>-78.131670494463151</c:v>
                </c:pt>
                <c:pt idx="28">
                  <c:v>110.00466898671715</c:v>
                </c:pt>
                <c:pt idx="29">
                  <c:v>268.45009333819257</c:v>
                </c:pt>
                <c:pt idx="30">
                  <c:v>180.55009333819251</c:v>
                </c:pt>
                <c:pt idx="31">
                  <c:v>-923.96787712213518</c:v>
                </c:pt>
                <c:pt idx="32">
                  <c:v>-367.84068893800418</c:v>
                </c:pt>
                <c:pt idx="33">
                  <c:v>-409.04068893800411</c:v>
                </c:pt>
                <c:pt idx="34">
                  <c:v>-271.48617971623366</c:v>
                </c:pt>
                <c:pt idx="35">
                  <c:v>-123.43167049446316</c:v>
                </c:pt>
                <c:pt idx="36">
                  <c:v>200.45009333819252</c:v>
                </c:pt>
                <c:pt idx="37">
                  <c:v>175.65009333819253</c:v>
                </c:pt>
                <c:pt idx="38">
                  <c:v>607.94185717084815</c:v>
                </c:pt>
                <c:pt idx="39">
                  <c:v>576.50185717084821</c:v>
                </c:pt>
                <c:pt idx="40">
                  <c:v>1380.0413406016683</c:v>
                </c:pt>
                <c:pt idx="41">
                  <c:v>501.51401956402879</c:v>
                </c:pt>
                <c:pt idx="42">
                  <c:v>631.32850221509761</c:v>
                </c:pt>
                <c:pt idx="43">
                  <c:v>697.84120774815983</c:v>
                </c:pt>
                <c:pt idx="44">
                  <c:v>718.74114132140562</c:v>
                </c:pt>
                <c:pt idx="45">
                  <c:v>388.78656567288112</c:v>
                </c:pt>
                <c:pt idx="46">
                  <c:v>-1016.7223199171517</c:v>
                </c:pt>
                <c:pt idx="47">
                  <c:v>-491.05872582508619</c:v>
                </c:pt>
                <c:pt idx="48">
                  <c:v>-697.05872582508619</c:v>
                </c:pt>
                <c:pt idx="49">
                  <c:v>-591.96787712213518</c:v>
                </c:pt>
                <c:pt idx="50">
                  <c:v>-884.96787712213518</c:v>
                </c:pt>
                <c:pt idx="51">
                  <c:v>-570.73153764095491</c:v>
                </c:pt>
                <c:pt idx="52">
                  <c:v>-239.43160406770915</c:v>
                </c:pt>
                <c:pt idx="53">
                  <c:v>-343.54068893800411</c:v>
                </c:pt>
                <c:pt idx="54">
                  <c:v>-157.30434945682384</c:v>
                </c:pt>
                <c:pt idx="55">
                  <c:v>-62.473474183171447</c:v>
                </c:pt>
                <c:pt idx="56">
                  <c:v>173.27195016830404</c:v>
                </c:pt>
                <c:pt idx="57">
                  <c:v>565.51006676749091</c:v>
                </c:pt>
                <c:pt idx="58">
                  <c:v>-880.12245277065995</c:v>
                </c:pt>
                <c:pt idx="59">
                  <c:v>-515.54068893800411</c:v>
                </c:pt>
                <c:pt idx="60">
                  <c:v>-280.6861797162336</c:v>
                </c:pt>
                <c:pt idx="61">
                  <c:v>-170.04984023505335</c:v>
                </c:pt>
                <c:pt idx="62">
                  <c:v>-1514.2496409547907</c:v>
                </c:pt>
                <c:pt idx="63">
                  <c:v>-715.7951981597746</c:v>
                </c:pt>
                <c:pt idx="64">
                  <c:v>18.077547229340098</c:v>
                </c:pt>
                <c:pt idx="65">
                  <c:v>-232.9224527706599</c:v>
                </c:pt>
                <c:pt idx="66">
                  <c:v>-89.831604067709122</c:v>
                </c:pt>
                <c:pt idx="67">
                  <c:v>411.95009333819257</c:v>
                </c:pt>
                <c:pt idx="68">
                  <c:v>309.55009333819254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30-FD44-8318-0895A9C96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774543"/>
        <c:axId val="1141897759"/>
      </c:scatterChart>
      <c:valAx>
        <c:axId val="114177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Энергопотребление, Вт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1897759"/>
        <c:crosses val="autoZero"/>
        <c:crossBetween val="midCat"/>
      </c:valAx>
      <c:valAx>
        <c:axId val="1141897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1774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Энергопотребление, Вт 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GFLOPS (FP32)</c:v>
          </c:tx>
          <c:spPr>
            <a:ln w="19050">
              <a:noFill/>
            </a:ln>
          </c:spPr>
          <c:xVal>
            <c:numRef>
              <c:f>'Л1 Данные'!$G$2:$G$70</c:f>
              <c:numCache>
                <c:formatCode>General</c:formatCode>
                <c:ptCount val="69"/>
                <c:pt idx="0">
                  <c:v>450</c:v>
                </c:pt>
                <c:pt idx="1">
                  <c:v>320</c:v>
                </c:pt>
                <c:pt idx="2">
                  <c:v>320</c:v>
                </c:pt>
                <c:pt idx="3">
                  <c:v>285</c:v>
                </c:pt>
                <c:pt idx="4">
                  <c:v>285</c:v>
                </c:pt>
                <c:pt idx="5">
                  <c:v>220</c:v>
                </c:pt>
                <c:pt idx="6">
                  <c:v>200</c:v>
                </c:pt>
                <c:pt idx="7">
                  <c:v>165</c:v>
                </c:pt>
                <c:pt idx="8">
                  <c:v>115</c:v>
                </c:pt>
                <c:pt idx="9">
                  <c:v>450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290</c:v>
                </c:pt>
                <c:pt idx="14">
                  <c:v>220</c:v>
                </c:pt>
                <c:pt idx="15">
                  <c:v>200</c:v>
                </c:pt>
                <c:pt idx="16">
                  <c:v>170</c:v>
                </c:pt>
                <c:pt idx="17">
                  <c:v>130</c:v>
                </c:pt>
                <c:pt idx="18">
                  <c:v>250</c:v>
                </c:pt>
                <c:pt idx="19">
                  <c:v>250</c:v>
                </c:pt>
                <c:pt idx="20">
                  <c:v>215</c:v>
                </c:pt>
                <c:pt idx="21">
                  <c:v>215</c:v>
                </c:pt>
                <c:pt idx="22">
                  <c:v>175</c:v>
                </c:pt>
                <c:pt idx="23">
                  <c:v>175</c:v>
                </c:pt>
                <c:pt idx="24">
                  <c:v>160</c:v>
                </c:pt>
                <c:pt idx="25">
                  <c:v>279</c:v>
                </c:pt>
                <c:pt idx="26">
                  <c:v>125</c:v>
                </c:pt>
                <c:pt idx="27">
                  <c:v>120</c:v>
                </c:pt>
                <c:pt idx="28">
                  <c:v>100</c:v>
                </c:pt>
                <c:pt idx="29">
                  <c:v>75</c:v>
                </c:pt>
                <c:pt idx="30">
                  <c:v>75</c:v>
                </c:pt>
                <c:pt idx="31">
                  <c:v>250</c:v>
                </c:pt>
                <c:pt idx="32">
                  <c:v>180</c:v>
                </c:pt>
                <c:pt idx="33">
                  <c:v>180</c:v>
                </c:pt>
                <c:pt idx="34">
                  <c:v>150</c:v>
                </c:pt>
                <c:pt idx="35">
                  <c:v>120</c:v>
                </c:pt>
                <c:pt idx="36">
                  <c:v>75</c:v>
                </c:pt>
                <c:pt idx="37">
                  <c:v>75</c:v>
                </c:pt>
                <c:pt idx="38">
                  <c:v>30</c:v>
                </c:pt>
                <c:pt idx="39">
                  <c:v>30</c:v>
                </c:pt>
                <c:pt idx="40">
                  <c:v>355</c:v>
                </c:pt>
                <c:pt idx="41">
                  <c:v>315</c:v>
                </c:pt>
                <c:pt idx="42">
                  <c:v>263</c:v>
                </c:pt>
                <c:pt idx="43">
                  <c:v>245</c:v>
                </c:pt>
                <c:pt idx="44">
                  <c:v>190</c:v>
                </c:pt>
                <c:pt idx="45">
                  <c:v>165</c:v>
                </c:pt>
                <c:pt idx="46">
                  <c:v>335</c:v>
                </c:pt>
                <c:pt idx="47">
                  <c:v>300</c:v>
                </c:pt>
                <c:pt idx="48">
                  <c:v>300</c:v>
                </c:pt>
                <c:pt idx="49">
                  <c:v>250</c:v>
                </c:pt>
                <c:pt idx="50">
                  <c:v>250</c:v>
                </c:pt>
                <c:pt idx="51">
                  <c:v>230</c:v>
                </c:pt>
                <c:pt idx="52">
                  <c:v>175</c:v>
                </c:pt>
                <c:pt idx="53">
                  <c:v>180</c:v>
                </c:pt>
                <c:pt idx="54">
                  <c:v>160</c:v>
                </c:pt>
                <c:pt idx="55">
                  <c:v>132</c:v>
                </c:pt>
                <c:pt idx="56">
                  <c:v>107</c:v>
                </c:pt>
                <c:pt idx="57">
                  <c:v>53</c:v>
                </c:pt>
                <c:pt idx="58">
                  <c:v>225</c:v>
                </c:pt>
                <c:pt idx="59">
                  <c:v>180</c:v>
                </c:pt>
                <c:pt idx="60">
                  <c:v>150</c:v>
                </c:pt>
                <c:pt idx="61">
                  <c:v>130</c:v>
                </c:pt>
                <c:pt idx="62">
                  <c:v>295</c:v>
                </c:pt>
                <c:pt idx="63">
                  <c:v>210</c:v>
                </c:pt>
                <c:pt idx="64">
                  <c:v>225</c:v>
                </c:pt>
                <c:pt idx="65">
                  <c:v>225</c:v>
                </c:pt>
                <c:pt idx="66">
                  <c:v>175</c:v>
                </c:pt>
                <c:pt idx="67">
                  <c:v>75</c:v>
                </c:pt>
                <c:pt idx="68">
                  <c:v>75</c:v>
                </c:pt>
              </c:numCache>
            </c:numRef>
          </c:xVal>
          <c:yVal>
            <c:numRef>
              <c:f>'Л1 Данные'!$C$2:$C$70</c:f>
              <c:numCache>
                <c:formatCode>0.00</c:formatCode>
                <c:ptCount val="69"/>
                <c:pt idx="0">
                  <c:v>7324</c:v>
                </c:pt>
                <c:pt idx="1">
                  <c:v>4700</c:v>
                </c:pt>
                <c:pt idx="2">
                  <c:v>4290</c:v>
                </c:pt>
                <c:pt idx="3">
                  <c:v>3954</c:v>
                </c:pt>
                <c:pt idx="4">
                  <c:v>3548</c:v>
                </c:pt>
                <c:pt idx="5">
                  <c:v>2838</c:v>
                </c:pt>
                <c:pt idx="6">
                  <c:v>2261</c:v>
                </c:pt>
                <c:pt idx="7">
                  <c:v>2011</c:v>
                </c:pt>
                <c:pt idx="8">
                  <c:v>1124</c:v>
                </c:pt>
                <c:pt idx="9">
                  <c:v>3355</c:v>
                </c:pt>
                <c:pt idx="10">
                  <c:v>2928</c:v>
                </c:pt>
                <c:pt idx="11">
                  <c:v>2796</c:v>
                </c:pt>
                <c:pt idx="12">
                  <c:v>2258</c:v>
                </c:pt>
                <c:pt idx="13">
                  <c:v>1935</c:v>
                </c:pt>
                <c:pt idx="14">
                  <c:v>1766</c:v>
                </c:pt>
                <c:pt idx="15">
                  <c:v>1372</c:v>
                </c:pt>
                <c:pt idx="16">
                  <c:v>946.2</c:v>
                </c:pt>
                <c:pt idx="17">
                  <c:v>794.6</c:v>
                </c:pt>
                <c:pt idx="18">
                  <c:v>1175</c:v>
                </c:pt>
                <c:pt idx="19">
                  <c:v>1014</c:v>
                </c:pt>
                <c:pt idx="20">
                  <c:v>892</c:v>
                </c:pt>
                <c:pt idx="21">
                  <c:v>821.8</c:v>
                </c:pt>
                <c:pt idx="22">
                  <c:v>649.70000000000005</c:v>
                </c:pt>
                <c:pt idx="23">
                  <c:v>639.70000000000005</c:v>
                </c:pt>
                <c:pt idx="24">
                  <c:v>639.70000000000005</c:v>
                </c:pt>
                <c:pt idx="25">
                  <c:v>460.8</c:v>
                </c:pt>
                <c:pt idx="26">
                  <c:v>430.8</c:v>
                </c:pt>
                <c:pt idx="27">
                  <c:v>430.8</c:v>
                </c:pt>
                <c:pt idx="28">
                  <c:v>391.7</c:v>
                </c:pt>
                <c:pt idx="29">
                  <c:v>266.10000000000002</c:v>
                </c:pt>
                <c:pt idx="30">
                  <c:v>178.2</c:v>
                </c:pt>
                <c:pt idx="31">
                  <c:v>1062</c:v>
                </c:pt>
                <c:pt idx="32">
                  <c:v>822.8</c:v>
                </c:pt>
                <c:pt idx="33">
                  <c:v>781.6</c:v>
                </c:pt>
                <c:pt idx="34">
                  <c:v>578.29999999999995</c:v>
                </c:pt>
                <c:pt idx="35">
                  <c:v>385.5</c:v>
                </c:pt>
                <c:pt idx="36">
                  <c:v>198.1</c:v>
                </c:pt>
                <c:pt idx="37">
                  <c:v>173.3</c:v>
                </c:pt>
                <c:pt idx="38">
                  <c:v>94.31</c:v>
                </c:pt>
                <c:pt idx="39">
                  <c:v>62.87</c:v>
                </c:pt>
                <c:pt idx="40">
                  <c:v>4559</c:v>
                </c:pt>
                <c:pt idx="41">
                  <c:v>3226</c:v>
                </c:pt>
                <c:pt idx="42">
                  <c:v>2765</c:v>
                </c:pt>
                <c:pt idx="43">
                  <c:v>2627</c:v>
                </c:pt>
                <c:pt idx="44">
                  <c:v>2023</c:v>
                </c:pt>
                <c:pt idx="45">
                  <c:v>1409</c:v>
                </c:pt>
                <c:pt idx="46">
                  <c:v>1935</c:v>
                </c:pt>
                <c:pt idx="47">
                  <c:v>2063</c:v>
                </c:pt>
                <c:pt idx="48">
                  <c:v>1857</c:v>
                </c:pt>
                <c:pt idx="49">
                  <c:v>1394</c:v>
                </c:pt>
                <c:pt idx="50">
                  <c:v>1101</c:v>
                </c:pt>
                <c:pt idx="51">
                  <c:v>1188</c:v>
                </c:pt>
                <c:pt idx="52">
                  <c:v>894.4</c:v>
                </c:pt>
                <c:pt idx="53">
                  <c:v>847.1</c:v>
                </c:pt>
                <c:pt idx="54">
                  <c:v>806.1</c:v>
                </c:pt>
                <c:pt idx="55">
                  <c:v>582.79999999999995</c:v>
                </c:pt>
                <c:pt idx="56">
                  <c:v>534.5</c:v>
                </c:pt>
                <c:pt idx="57">
                  <c:v>313.2</c:v>
                </c:pt>
                <c:pt idx="58">
                  <c:v>821.8</c:v>
                </c:pt>
                <c:pt idx="59">
                  <c:v>675.1</c:v>
                </c:pt>
                <c:pt idx="60">
                  <c:v>569.1</c:v>
                </c:pt>
                <c:pt idx="61">
                  <c:v>452.5</c:v>
                </c:pt>
                <c:pt idx="62">
                  <c:v>983</c:v>
                </c:pt>
                <c:pt idx="63">
                  <c:v>815.7</c:v>
                </c:pt>
                <c:pt idx="64">
                  <c:v>1720</c:v>
                </c:pt>
                <c:pt idx="65">
                  <c:v>1469</c:v>
                </c:pt>
                <c:pt idx="66">
                  <c:v>1044</c:v>
                </c:pt>
                <c:pt idx="67">
                  <c:v>409.6</c:v>
                </c:pt>
                <c:pt idx="68">
                  <c:v>307.2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62-914E-A715-C1A93BC07056}"/>
            </c:ext>
          </c:extLst>
        </c:ser>
        <c:ser>
          <c:idx val="1"/>
          <c:order val="1"/>
          <c:tx>
            <c:v>Предсказанное GFLOPS (FP32)</c:v>
          </c:tx>
          <c:spPr>
            <a:ln w="19050">
              <a:noFill/>
            </a:ln>
          </c:spPr>
          <c:xVal>
            <c:numRef>
              <c:f>'Л1 Данные'!$G$2:$G$70</c:f>
              <c:numCache>
                <c:formatCode>General</c:formatCode>
                <c:ptCount val="69"/>
                <c:pt idx="0">
                  <c:v>450</c:v>
                </c:pt>
                <c:pt idx="1">
                  <c:v>320</c:v>
                </c:pt>
                <c:pt idx="2">
                  <c:v>320</c:v>
                </c:pt>
                <c:pt idx="3">
                  <c:v>285</c:v>
                </c:pt>
                <c:pt idx="4">
                  <c:v>285</c:v>
                </c:pt>
                <c:pt idx="5">
                  <c:v>220</c:v>
                </c:pt>
                <c:pt idx="6">
                  <c:v>200</c:v>
                </c:pt>
                <c:pt idx="7">
                  <c:v>165</c:v>
                </c:pt>
                <c:pt idx="8">
                  <c:v>115</c:v>
                </c:pt>
                <c:pt idx="9">
                  <c:v>450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290</c:v>
                </c:pt>
                <c:pt idx="14">
                  <c:v>220</c:v>
                </c:pt>
                <c:pt idx="15">
                  <c:v>200</c:v>
                </c:pt>
                <c:pt idx="16">
                  <c:v>170</c:v>
                </c:pt>
                <c:pt idx="17">
                  <c:v>130</c:v>
                </c:pt>
                <c:pt idx="18">
                  <c:v>250</c:v>
                </c:pt>
                <c:pt idx="19">
                  <c:v>250</c:v>
                </c:pt>
                <c:pt idx="20">
                  <c:v>215</c:v>
                </c:pt>
                <c:pt idx="21">
                  <c:v>215</c:v>
                </c:pt>
                <c:pt idx="22">
                  <c:v>175</c:v>
                </c:pt>
                <c:pt idx="23">
                  <c:v>175</c:v>
                </c:pt>
                <c:pt idx="24">
                  <c:v>160</c:v>
                </c:pt>
                <c:pt idx="25">
                  <c:v>279</c:v>
                </c:pt>
                <c:pt idx="26">
                  <c:v>125</c:v>
                </c:pt>
                <c:pt idx="27">
                  <c:v>120</c:v>
                </c:pt>
                <c:pt idx="28">
                  <c:v>100</c:v>
                </c:pt>
                <c:pt idx="29">
                  <c:v>75</c:v>
                </c:pt>
                <c:pt idx="30">
                  <c:v>75</c:v>
                </c:pt>
                <c:pt idx="31">
                  <c:v>250</c:v>
                </c:pt>
                <c:pt idx="32">
                  <c:v>180</c:v>
                </c:pt>
                <c:pt idx="33">
                  <c:v>180</c:v>
                </c:pt>
                <c:pt idx="34">
                  <c:v>150</c:v>
                </c:pt>
                <c:pt idx="35">
                  <c:v>120</c:v>
                </c:pt>
                <c:pt idx="36">
                  <c:v>75</c:v>
                </c:pt>
                <c:pt idx="37">
                  <c:v>75</c:v>
                </c:pt>
                <c:pt idx="38">
                  <c:v>30</c:v>
                </c:pt>
                <c:pt idx="39">
                  <c:v>30</c:v>
                </c:pt>
                <c:pt idx="40">
                  <c:v>355</c:v>
                </c:pt>
                <c:pt idx="41">
                  <c:v>315</c:v>
                </c:pt>
                <c:pt idx="42">
                  <c:v>263</c:v>
                </c:pt>
                <c:pt idx="43">
                  <c:v>245</c:v>
                </c:pt>
                <c:pt idx="44">
                  <c:v>190</c:v>
                </c:pt>
                <c:pt idx="45">
                  <c:v>165</c:v>
                </c:pt>
                <c:pt idx="46">
                  <c:v>335</c:v>
                </c:pt>
                <c:pt idx="47">
                  <c:v>300</c:v>
                </c:pt>
                <c:pt idx="48">
                  <c:v>300</c:v>
                </c:pt>
                <c:pt idx="49">
                  <c:v>250</c:v>
                </c:pt>
                <c:pt idx="50">
                  <c:v>250</c:v>
                </c:pt>
                <c:pt idx="51">
                  <c:v>230</c:v>
                </c:pt>
                <c:pt idx="52">
                  <c:v>175</c:v>
                </c:pt>
                <c:pt idx="53">
                  <c:v>180</c:v>
                </c:pt>
                <c:pt idx="54">
                  <c:v>160</c:v>
                </c:pt>
                <c:pt idx="55">
                  <c:v>132</c:v>
                </c:pt>
                <c:pt idx="56">
                  <c:v>107</c:v>
                </c:pt>
                <c:pt idx="57">
                  <c:v>53</c:v>
                </c:pt>
                <c:pt idx="58">
                  <c:v>225</c:v>
                </c:pt>
                <c:pt idx="59">
                  <c:v>180</c:v>
                </c:pt>
                <c:pt idx="60">
                  <c:v>150</c:v>
                </c:pt>
                <c:pt idx="61">
                  <c:v>130</c:v>
                </c:pt>
                <c:pt idx="62">
                  <c:v>295</c:v>
                </c:pt>
                <c:pt idx="63">
                  <c:v>210</c:v>
                </c:pt>
                <c:pt idx="64">
                  <c:v>225</c:v>
                </c:pt>
                <c:pt idx="65">
                  <c:v>225</c:v>
                </c:pt>
                <c:pt idx="66">
                  <c:v>175</c:v>
                </c:pt>
                <c:pt idx="67">
                  <c:v>75</c:v>
                </c:pt>
                <c:pt idx="68">
                  <c:v>75</c:v>
                </c:pt>
              </c:numCache>
            </c:numRef>
          </c:xVal>
          <c:yVal>
            <c:numRef>
              <c:f>'Л4 Регрессионный анализ 2'!$B$25:$B$93</c:f>
              <c:numCache>
                <c:formatCode>General</c:formatCode>
                <c:ptCount val="69"/>
                <c:pt idx="0">
                  <c:v>4258.3312719339383</c:v>
                </c:pt>
                <c:pt idx="1">
                  <c:v>2781.2950653062662</c:v>
                </c:pt>
                <c:pt idx="2">
                  <c:v>2781.2950653062662</c:v>
                </c:pt>
                <c:pt idx="3">
                  <c:v>2383.6314712142007</c:v>
                </c:pt>
                <c:pt idx="4">
                  <c:v>2383.6314712142007</c:v>
                </c:pt>
                <c:pt idx="5">
                  <c:v>1645.1133679003647</c:v>
                </c:pt>
                <c:pt idx="6">
                  <c:v>1417.8770284191844</c:v>
                </c:pt>
                <c:pt idx="7">
                  <c:v>1020.2134343271189</c:v>
                </c:pt>
                <c:pt idx="8">
                  <c:v>452.1225856241681</c:v>
                </c:pt>
                <c:pt idx="9">
                  <c:v>4258.3312719339383</c:v>
                </c:pt>
                <c:pt idx="10">
                  <c:v>3122.1495745280367</c:v>
                </c:pt>
                <c:pt idx="11">
                  <c:v>3122.1495745280367</c:v>
                </c:pt>
                <c:pt idx="12">
                  <c:v>3122.1495745280367</c:v>
                </c:pt>
                <c:pt idx="13">
                  <c:v>2440.4405560844957</c:v>
                </c:pt>
                <c:pt idx="14">
                  <c:v>1645.1133679003647</c:v>
                </c:pt>
                <c:pt idx="15">
                  <c:v>1417.8770284191844</c:v>
                </c:pt>
                <c:pt idx="16">
                  <c:v>1077.0225191974139</c:v>
                </c:pt>
                <c:pt idx="17">
                  <c:v>622.54984023505335</c:v>
                </c:pt>
                <c:pt idx="18">
                  <c:v>1985.9678771221352</c:v>
                </c:pt>
                <c:pt idx="19">
                  <c:v>1985.9678771221352</c:v>
                </c:pt>
                <c:pt idx="20">
                  <c:v>1588.3042830300697</c:v>
                </c:pt>
                <c:pt idx="21">
                  <c:v>1588.3042830300697</c:v>
                </c:pt>
                <c:pt idx="22">
                  <c:v>1133.8316040677091</c:v>
                </c:pt>
                <c:pt idx="23">
                  <c:v>1133.8316040677091</c:v>
                </c:pt>
                <c:pt idx="24">
                  <c:v>963.40434945682387</c:v>
                </c:pt>
                <c:pt idx="25">
                  <c:v>2315.4605693698468</c:v>
                </c:pt>
                <c:pt idx="26">
                  <c:v>565.74075536475823</c:v>
                </c:pt>
                <c:pt idx="27">
                  <c:v>508.93167049446316</c:v>
                </c:pt>
                <c:pt idx="28">
                  <c:v>281.69533101328284</c:v>
                </c:pt>
                <c:pt idx="29">
                  <c:v>-2.3500933381925346</c:v>
                </c:pt>
                <c:pt idx="30">
                  <c:v>-2.3500933381925346</c:v>
                </c:pt>
                <c:pt idx="31">
                  <c:v>1985.9678771221352</c:v>
                </c:pt>
                <c:pt idx="32">
                  <c:v>1190.6406889380041</c:v>
                </c:pt>
                <c:pt idx="33">
                  <c:v>1190.6406889380041</c:v>
                </c:pt>
                <c:pt idx="34">
                  <c:v>849.78617971623362</c:v>
                </c:pt>
                <c:pt idx="35">
                  <c:v>508.93167049446316</c:v>
                </c:pt>
                <c:pt idx="36">
                  <c:v>-2.3500933381925346</c:v>
                </c:pt>
                <c:pt idx="37">
                  <c:v>-2.3500933381925346</c:v>
                </c:pt>
                <c:pt idx="38">
                  <c:v>-513.63185717084821</c:v>
                </c:pt>
                <c:pt idx="39">
                  <c:v>-513.63185717084821</c:v>
                </c:pt>
                <c:pt idx="40">
                  <c:v>3178.9586593983317</c:v>
                </c:pt>
                <c:pt idx="41">
                  <c:v>2724.4859804359712</c:v>
                </c:pt>
                <c:pt idx="42">
                  <c:v>2133.6714977849024</c:v>
                </c:pt>
                <c:pt idx="43">
                  <c:v>1929.1587922518402</c:v>
                </c:pt>
                <c:pt idx="44">
                  <c:v>1304.2588586785944</c:v>
                </c:pt>
                <c:pt idx="45">
                  <c:v>1020.2134343271189</c:v>
                </c:pt>
                <c:pt idx="46">
                  <c:v>2951.7223199171517</c:v>
                </c:pt>
                <c:pt idx="47">
                  <c:v>2554.0587258250862</c:v>
                </c:pt>
                <c:pt idx="48">
                  <c:v>2554.0587258250862</c:v>
                </c:pt>
                <c:pt idx="49">
                  <c:v>1985.9678771221352</c:v>
                </c:pt>
                <c:pt idx="50">
                  <c:v>1985.9678771221352</c:v>
                </c:pt>
                <c:pt idx="51">
                  <c:v>1758.7315376409549</c:v>
                </c:pt>
                <c:pt idx="52">
                  <c:v>1133.8316040677091</c:v>
                </c:pt>
                <c:pt idx="53">
                  <c:v>1190.6406889380041</c:v>
                </c:pt>
                <c:pt idx="54">
                  <c:v>963.40434945682387</c:v>
                </c:pt>
                <c:pt idx="55">
                  <c:v>645.2734741831714</c:v>
                </c:pt>
                <c:pt idx="56">
                  <c:v>361.22804983169596</c:v>
                </c:pt>
                <c:pt idx="57">
                  <c:v>-252.31006676749089</c:v>
                </c:pt>
                <c:pt idx="58">
                  <c:v>1701.9224527706599</c:v>
                </c:pt>
                <c:pt idx="59">
                  <c:v>1190.6406889380041</c:v>
                </c:pt>
                <c:pt idx="60">
                  <c:v>849.78617971623362</c:v>
                </c:pt>
                <c:pt idx="61">
                  <c:v>622.54984023505335</c:v>
                </c:pt>
                <c:pt idx="62">
                  <c:v>2497.2496409547907</c:v>
                </c:pt>
                <c:pt idx="63">
                  <c:v>1531.4951981597746</c:v>
                </c:pt>
                <c:pt idx="64">
                  <c:v>1701.9224527706599</c:v>
                </c:pt>
                <c:pt idx="65">
                  <c:v>1701.9224527706599</c:v>
                </c:pt>
                <c:pt idx="66">
                  <c:v>1133.8316040677091</c:v>
                </c:pt>
                <c:pt idx="67">
                  <c:v>-2.3500933381925346</c:v>
                </c:pt>
                <c:pt idx="68">
                  <c:v>-2.3500933381925346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62-914E-A715-C1A93BC07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518640"/>
        <c:axId val="1353916096"/>
      </c:scatterChart>
      <c:valAx>
        <c:axId val="200451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Энергопотребление, Вт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916096"/>
        <c:crosses val="autoZero"/>
        <c:crossBetween val="midCat"/>
      </c:valAx>
      <c:valAx>
        <c:axId val="1353916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 (FP32)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04518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'Л4 Регрессионный анализ 2'!$E$25:$E$93</c:f>
              <c:numCache>
                <c:formatCode>General</c:formatCode>
                <c:ptCount val="69"/>
                <c:pt idx="0">
                  <c:v>0.72463768115942029</c:v>
                </c:pt>
                <c:pt idx="1">
                  <c:v>2.1739130434782608</c:v>
                </c:pt>
                <c:pt idx="2">
                  <c:v>3.6231884057971016</c:v>
                </c:pt>
                <c:pt idx="3">
                  <c:v>5.0724637681159415</c:v>
                </c:pt>
                <c:pt idx="4">
                  <c:v>6.5217391304347823</c:v>
                </c:pt>
                <c:pt idx="5">
                  <c:v>7.9710144927536231</c:v>
                </c:pt>
                <c:pt idx="6">
                  <c:v>9.420289855072463</c:v>
                </c:pt>
                <c:pt idx="7">
                  <c:v>10.869565217391305</c:v>
                </c:pt>
                <c:pt idx="8">
                  <c:v>12.318840579710145</c:v>
                </c:pt>
                <c:pt idx="9">
                  <c:v>13.768115942028984</c:v>
                </c:pt>
                <c:pt idx="10">
                  <c:v>15.217391304347826</c:v>
                </c:pt>
                <c:pt idx="11">
                  <c:v>16.666666666666668</c:v>
                </c:pt>
                <c:pt idx="12">
                  <c:v>18.115942028985508</c:v>
                </c:pt>
                <c:pt idx="13">
                  <c:v>19.565217391304348</c:v>
                </c:pt>
                <c:pt idx="14">
                  <c:v>21.014492753623191</c:v>
                </c:pt>
                <c:pt idx="15">
                  <c:v>22.463768115942031</c:v>
                </c:pt>
                <c:pt idx="16">
                  <c:v>23.913043478260871</c:v>
                </c:pt>
                <c:pt idx="17">
                  <c:v>25.362318840579711</c:v>
                </c:pt>
                <c:pt idx="18">
                  <c:v>26.811594202898551</c:v>
                </c:pt>
                <c:pt idx="19">
                  <c:v>28.260869565217394</c:v>
                </c:pt>
                <c:pt idx="20">
                  <c:v>29.710144927536234</c:v>
                </c:pt>
                <c:pt idx="21">
                  <c:v>31.159420289855074</c:v>
                </c:pt>
                <c:pt idx="22">
                  <c:v>32.608695652173914</c:v>
                </c:pt>
                <c:pt idx="23">
                  <c:v>34.057971014492757</c:v>
                </c:pt>
                <c:pt idx="24">
                  <c:v>35.507246376811594</c:v>
                </c:pt>
                <c:pt idx="25">
                  <c:v>36.956521739130437</c:v>
                </c:pt>
                <c:pt idx="26">
                  <c:v>38.405797101449274</c:v>
                </c:pt>
                <c:pt idx="27">
                  <c:v>39.855072463768117</c:v>
                </c:pt>
                <c:pt idx="28">
                  <c:v>41.304347826086961</c:v>
                </c:pt>
                <c:pt idx="29">
                  <c:v>42.753623188405797</c:v>
                </c:pt>
                <c:pt idx="30">
                  <c:v>44.20289855072464</c:v>
                </c:pt>
                <c:pt idx="31">
                  <c:v>45.652173913043477</c:v>
                </c:pt>
                <c:pt idx="32">
                  <c:v>47.10144927536232</c:v>
                </c:pt>
                <c:pt idx="33">
                  <c:v>48.550724637681164</c:v>
                </c:pt>
                <c:pt idx="34">
                  <c:v>50</c:v>
                </c:pt>
                <c:pt idx="35">
                  <c:v>51.449275362318843</c:v>
                </c:pt>
                <c:pt idx="36">
                  <c:v>52.89855072463768</c:v>
                </c:pt>
                <c:pt idx="37">
                  <c:v>54.347826086956523</c:v>
                </c:pt>
                <c:pt idx="38">
                  <c:v>55.797101449275367</c:v>
                </c:pt>
                <c:pt idx="39">
                  <c:v>57.246376811594203</c:v>
                </c:pt>
                <c:pt idx="40">
                  <c:v>58.695652173913047</c:v>
                </c:pt>
                <c:pt idx="41">
                  <c:v>60.144927536231883</c:v>
                </c:pt>
                <c:pt idx="42">
                  <c:v>61.594202898550726</c:v>
                </c:pt>
                <c:pt idx="43">
                  <c:v>63.04347826086957</c:v>
                </c:pt>
                <c:pt idx="44">
                  <c:v>64.492753623188406</c:v>
                </c:pt>
                <c:pt idx="45">
                  <c:v>65.94202898550725</c:v>
                </c:pt>
                <c:pt idx="46">
                  <c:v>67.391304347826093</c:v>
                </c:pt>
                <c:pt idx="47">
                  <c:v>68.840579710144922</c:v>
                </c:pt>
                <c:pt idx="48">
                  <c:v>70.289855072463766</c:v>
                </c:pt>
                <c:pt idx="49">
                  <c:v>71.739130434782609</c:v>
                </c:pt>
                <c:pt idx="50">
                  <c:v>73.188405797101453</c:v>
                </c:pt>
                <c:pt idx="51">
                  <c:v>74.637681159420296</c:v>
                </c:pt>
                <c:pt idx="52">
                  <c:v>76.086956521739125</c:v>
                </c:pt>
                <c:pt idx="53">
                  <c:v>77.536231884057969</c:v>
                </c:pt>
                <c:pt idx="54">
                  <c:v>78.985507246376812</c:v>
                </c:pt>
                <c:pt idx="55">
                  <c:v>80.434782608695656</c:v>
                </c:pt>
                <c:pt idx="56">
                  <c:v>81.884057971014499</c:v>
                </c:pt>
                <c:pt idx="57">
                  <c:v>83.333333333333329</c:v>
                </c:pt>
                <c:pt idx="58">
                  <c:v>84.782608695652172</c:v>
                </c:pt>
                <c:pt idx="59">
                  <c:v>86.231884057971016</c:v>
                </c:pt>
                <c:pt idx="60">
                  <c:v>87.681159420289859</c:v>
                </c:pt>
                <c:pt idx="61">
                  <c:v>89.130434782608702</c:v>
                </c:pt>
                <c:pt idx="62">
                  <c:v>90.579710144927532</c:v>
                </c:pt>
                <c:pt idx="63">
                  <c:v>92.028985507246375</c:v>
                </c:pt>
                <c:pt idx="64">
                  <c:v>93.478260869565219</c:v>
                </c:pt>
                <c:pt idx="65">
                  <c:v>94.927536231884062</c:v>
                </c:pt>
                <c:pt idx="66">
                  <c:v>96.376811594202906</c:v>
                </c:pt>
                <c:pt idx="67">
                  <c:v>97.826086956521735</c:v>
                </c:pt>
                <c:pt idx="68">
                  <c:v>99.275362318840578</c:v>
                </c:pt>
              </c:numCache>
            </c:numRef>
          </c:xVal>
          <c:yVal>
            <c:numRef>
              <c:f>'Л4 Регрессионный анализ 2'!$F$25:$F$93</c:f>
              <c:numCache>
                <c:formatCode>General</c:formatCode>
                <c:ptCount val="69"/>
                <c:pt idx="0">
                  <c:v>62.87</c:v>
                </c:pt>
                <c:pt idx="1">
                  <c:v>94.31</c:v>
                </c:pt>
                <c:pt idx="2">
                  <c:v>173.3</c:v>
                </c:pt>
                <c:pt idx="3">
                  <c:v>178.2</c:v>
                </c:pt>
                <c:pt idx="4">
                  <c:v>198.1</c:v>
                </c:pt>
                <c:pt idx="5">
                  <c:v>266.10000000000002</c:v>
                </c:pt>
                <c:pt idx="6">
                  <c:v>307.2</c:v>
                </c:pt>
                <c:pt idx="7">
                  <c:v>313.2</c:v>
                </c:pt>
                <c:pt idx="8">
                  <c:v>385.5</c:v>
                </c:pt>
                <c:pt idx="9">
                  <c:v>391.7</c:v>
                </c:pt>
                <c:pt idx="10">
                  <c:v>409.6</c:v>
                </c:pt>
                <c:pt idx="11">
                  <c:v>430.8</c:v>
                </c:pt>
                <c:pt idx="12">
                  <c:v>430.8</c:v>
                </c:pt>
                <c:pt idx="13">
                  <c:v>452.5</c:v>
                </c:pt>
                <c:pt idx="14">
                  <c:v>460.8</c:v>
                </c:pt>
                <c:pt idx="15">
                  <c:v>534.5</c:v>
                </c:pt>
                <c:pt idx="16">
                  <c:v>569.1</c:v>
                </c:pt>
                <c:pt idx="17">
                  <c:v>578.29999999999995</c:v>
                </c:pt>
                <c:pt idx="18">
                  <c:v>582.79999999999995</c:v>
                </c:pt>
                <c:pt idx="19">
                  <c:v>639.70000000000005</c:v>
                </c:pt>
                <c:pt idx="20">
                  <c:v>639.70000000000005</c:v>
                </c:pt>
                <c:pt idx="21">
                  <c:v>649.70000000000005</c:v>
                </c:pt>
                <c:pt idx="22">
                  <c:v>675.1</c:v>
                </c:pt>
                <c:pt idx="23">
                  <c:v>781.6</c:v>
                </c:pt>
                <c:pt idx="24">
                  <c:v>794.6</c:v>
                </c:pt>
                <c:pt idx="25">
                  <c:v>806.1</c:v>
                </c:pt>
                <c:pt idx="26">
                  <c:v>815.7</c:v>
                </c:pt>
                <c:pt idx="27">
                  <c:v>821.8</c:v>
                </c:pt>
                <c:pt idx="28">
                  <c:v>821.8</c:v>
                </c:pt>
                <c:pt idx="29">
                  <c:v>822.8</c:v>
                </c:pt>
                <c:pt idx="30">
                  <c:v>847.1</c:v>
                </c:pt>
                <c:pt idx="31">
                  <c:v>892</c:v>
                </c:pt>
                <c:pt idx="32">
                  <c:v>894.4</c:v>
                </c:pt>
                <c:pt idx="33">
                  <c:v>946.2</c:v>
                </c:pt>
                <c:pt idx="34">
                  <c:v>983</c:v>
                </c:pt>
                <c:pt idx="35">
                  <c:v>1014</c:v>
                </c:pt>
                <c:pt idx="36">
                  <c:v>1044</c:v>
                </c:pt>
                <c:pt idx="37">
                  <c:v>1062</c:v>
                </c:pt>
                <c:pt idx="38">
                  <c:v>1101</c:v>
                </c:pt>
                <c:pt idx="39">
                  <c:v>1124</c:v>
                </c:pt>
                <c:pt idx="40">
                  <c:v>1175</c:v>
                </c:pt>
                <c:pt idx="41">
                  <c:v>1188</c:v>
                </c:pt>
                <c:pt idx="42">
                  <c:v>1372</c:v>
                </c:pt>
                <c:pt idx="43">
                  <c:v>1394</c:v>
                </c:pt>
                <c:pt idx="44">
                  <c:v>1409</c:v>
                </c:pt>
                <c:pt idx="45">
                  <c:v>1469</c:v>
                </c:pt>
                <c:pt idx="46">
                  <c:v>1720</c:v>
                </c:pt>
                <c:pt idx="47">
                  <c:v>1766</c:v>
                </c:pt>
                <c:pt idx="48">
                  <c:v>1857</c:v>
                </c:pt>
                <c:pt idx="49">
                  <c:v>1935</c:v>
                </c:pt>
                <c:pt idx="50">
                  <c:v>1935</c:v>
                </c:pt>
                <c:pt idx="51">
                  <c:v>2011</c:v>
                </c:pt>
                <c:pt idx="52">
                  <c:v>2023</c:v>
                </c:pt>
                <c:pt idx="53">
                  <c:v>2063</c:v>
                </c:pt>
                <c:pt idx="54">
                  <c:v>2258</c:v>
                </c:pt>
                <c:pt idx="55">
                  <c:v>2261</c:v>
                </c:pt>
                <c:pt idx="56">
                  <c:v>2627</c:v>
                </c:pt>
                <c:pt idx="57">
                  <c:v>2765</c:v>
                </c:pt>
                <c:pt idx="58">
                  <c:v>2796</c:v>
                </c:pt>
                <c:pt idx="59">
                  <c:v>2838</c:v>
                </c:pt>
                <c:pt idx="60">
                  <c:v>2928</c:v>
                </c:pt>
                <c:pt idx="61">
                  <c:v>3226</c:v>
                </c:pt>
                <c:pt idx="62">
                  <c:v>3355</c:v>
                </c:pt>
                <c:pt idx="63">
                  <c:v>3548</c:v>
                </c:pt>
                <c:pt idx="64">
                  <c:v>3954</c:v>
                </c:pt>
                <c:pt idx="65">
                  <c:v>4290</c:v>
                </c:pt>
                <c:pt idx="66">
                  <c:v>4559</c:v>
                </c:pt>
                <c:pt idx="67">
                  <c:v>4700</c:v>
                </c:pt>
                <c:pt idx="68">
                  <c:v>7324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D-034C-845B-E713975B5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518640"/>
        <c:axId val="124868495"/>
      </c:scatterChart>
      <c:valAx>
        <c:axId val="200451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868495"/>
        <c:crosses val="autoZero"/>
        <c:crossBetween val="midCat"/>
      </c:valAx>
      <c:valAx>
        <c:axId val="124868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 (FP32)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4518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роста производительности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'Л5 Динамические данные'!$C$1</c:f>
              <c:strCache>
                <c:ptCount val="1"/>
                <c:pt idx="0">
                  <c:v>Производительность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'Л5 Динамические данные'!$A$2:$A$11</c:f>
              <c:numCache>
                <c:formatCode>General</c:formatCode>
                <c:ptCount val="10"/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'Л5 Динамические данные'!$C$2:$C$11</c:f>
              <c:numCache>
                <c:formatCode>0.00</c:formatCode>
                <c:ptCount val="10"/>
                <c:pt idx="1">
                  <c:v>431.6</c:v>
                </c:pt>
                <c:pt idx="2">
                  <c:v>747.32199999999989</c:v>
                </c:pt>
                <c:pt idx="3">
                  <c:v>905.56666666666661</c:v>
                </c:pt>
                <c:pt idx="4">
                  <c:v>587.06666666666672</c:v>
                </c:pt>
                <c:pt idx="5">
                  <c:v>1951.3444444444442</c:v>
                </c:pt>
                <c:pt idx="6">
                  <c:v>1188.1385714285714</c:v>
                </c:pt>
                <c:pt idx="7">
                  <c:v>1980.3777777777775</c:v>
                </c:pt>
                <c:pt idx="8">
                  <c:v>2322.875</c:v>
                </c:pt>
                <c:pt idx="9">
                  <c:v>2988.5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7-5A46-B110-D90E30A8B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783824"/>
        <c:axId val="408731071"/>
      </c:lineChart>
      <c:catAx>
        <c:axId val="25778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408731071"/>
        <c:crosses val="autoZero"/>
        <c:auto val="1"/>
        <c:lblAlgn val="ctr"/>
        <c:lblOffset val="100"/>
        <c:noMultiLvlLbl val="0"/>
      </c:catAx>
      <c:valAx>
        <c:axId val="4087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FLOPS</a:t>
                </a:r>
                <a:r>
                  <a:rPr lang="en-US" baseline="0"/>
                  <a:t> (FP32)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25778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[Таблицы.xlsx]Л2 Сводка!Сводная таблица27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Архитектура</a:t>
            </a:r>
            <a:r>
              <a:rPr lang="en-US"/>
              <a:t>/</a:t>
            </a:r>
            <a:r>
              <a:rPr lang="ru-RU"/>
              <a:t>Стартовая</a:t>
            </a:r>
            <a:r>
              <a:rPr lang="ru-RU" baseline="0"/>
              <a:t> цена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'Л2 Сводка'!$B$18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'Л2 Сводка'!$A$19:$A$27</c:f>
              <c:strCache>
                <c:ptCount val="8"/>
                <c:pt idx="0">
                  <c:v>Ada Lovelace</c:v>
                </c:pt>
                <c:pt idx="1">
                  <c:v>Ampere</c:v>
                </c:pt>
                <c:pt idx="2">
                  <c:v>Pascal</c:v>
                </c:pt>
                <c:pt idx="3">
                  <c:v>RDNA</c:v>
                </c:pt>
                <c:pt idx="4">
                  <c:v>RDNA2</c:v>
                </c:pt>
                <c:pt idx="5">
                  <c:v>RDNA3</c:v>
                </c:pt>
                <c:pt idx="6">
                  <c:v>Turing</c:v>
                </c:pt>
                <c:pt idx="7">
                  <c:v>Alchemist</c:v>
                </c:pt>
              </c:strCache>
            </c:strRef>
          </c:cat>
          <c:val>
            <c:numRef>
              <c:f>'Л2 Сводка'!$B$19:$B$27</c:f>
              <c:numCache>
                <c:formatCode>General</c:formatCode>
                <c:ptCount val="8"/>
                <c:pt idx="0">
                  <c:v>821.22222222222217</c:v>
                </c:pt>
                <c:pt idx="1">
                  <c:v>841.22222222222217</c:v>
                </c:pt>
                <c:pt idx="2">
                  <c:v>264.39999999999998</c:v>
                </c:pt>
                <c:pt idx="3">
                  <c:v>349</c:v>
                </c:pt>
                <c:pt idx="4">
                  <c:v>514.83333333333337</c:v>
                </c:pt>
                <c:pt idx="5">
                  <c:v>582.33333333333337</c:v>
                </c:pt>
                <c:pt idx="6">
                  <c:v>591.85714285714289</c:v>
                </c:pt>
                <c:pt idx="7">
                  <c:v>213.2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F-41B2-A8B2-8CE24ED17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329584"/>
        <c:axId val="431331664"/>
      </c:barChart>
      <c:catAx>
        <c:axId val="4313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331664"/>
        <c:crosses val="autoZero"/>
        <c:auto val="1"/>
        <c:lblAlgn val="ctr"/>
        <c:lblOffset val="100"/>
        <c:noMultiLvlLbl val="0"/>
      </c:catAx>
      <c:valAx>
        <c:axId val="4313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32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[Таблицы.xlsx]Л2 Сводка!Сводная таблица28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Архитектура</a:t>
            </a:r>
            <a:r>
              <a:rPr lang="en-US"/>
              <a:t>/</a:t>
            </a:r>
            <a:r>
              <a:rPr lang="ru-RU"/>
              <a:t>Энергопотребление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'Л2 Сводка'!$B$34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'Л2 Сводка'!$A$35:$A$43</c:f>
              <c:strCache>
                <c:ptCount val="8"/>
                <c:pt idx="0">
                  <c:v>Ada Lovelace</c:v>
                </c:pt>
                <c:pt idx="1">
                  <c:v>Ampere</c:v>
                </c:pt>
                <c:pt idx="2">
                  <c:v>Pascal</c:v>
                </c:pt>
                <c:pt idx="3">
                  <c:v>RDNA</c:v>
                </c:pt>
                <c:pt idx="4">
                  <c:v>RDNA2</c:v>
                </c:pt>
                <c:pt idx="5">
                  <c:v>RDNA3</c:v>
                </c:pt>
                <c:pt idx="6">
                  <c:v>Turing</c:v>
                </c:pt>
                <c:pt idx="7">
                  <c:v>Alchemist</c:v>
                </c:pt>
              </c:strCache>
            </c:strRef>
          </c:cat>
          <c:val>
            <c:numRef>
              <c:f>'Л2 Сводка'!$B$35:$B$43</c:f>
              <c:numCache>
                <c:formatCode>General</c:formatCode>
                <c:ptCount val="8"/>
                <c:pt idx="0">
                  <c:v>262.22222222222223</c:v>
                </c:pt>
                <c:pt idx="1">
                  <c:v>278.88888888888891</c:v>
                </c:pt>
                <c:pt idx="2">
                  <c:v>124.26666666666667</c:v>
                </c:pt>
                <c:pt idx="3">
                  <c:v>198.33333333333334</c:v>
                </c:pt>
                <c:pt idx="4">
                  <c:v>206</c:v>
                </c:pt>
                <c:pt idx="5">
                  <c:v>255.5</c:v>
                </c:pt>
                <c:pt idx="6">
                  <c:v>205.71428571428572</c:v>
                </c:pt>
                <c:pt idx="7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7-4004-B916-0D5D71A9E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967424"/>
        <c:axId val="232957024"/>
      </c:barChart>
      <c:catAx>
        <c:axId val="2329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57024"/>
        <c:crosses val="autoZero"/>
        <c:auto val="1"/>
        <c:lblAlgn val="ctr"/>
        <c:lblOffset val="100"/>
        <c:noMultiLvlLbl val="0"/>
      </c:catAx>
      <c:valAx>
        <c:axId val="2329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[Таблицы.xlsx]Л2 Сводка!Сводная таблица29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Архитектура</a:t>
            </a:r>
            <a:r>
              <a:rPr lang="en-US"/>
              <a:t>/</a:t>
            </a:r>
            <a:r>
              <a:rPr lang="ru-RU"/>
              <a:t>Количество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'Л2 Сводка'!$B$50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'Л2 Сводка'!$A$51:$A$59</c:f>
              <c:strCache>
                <c:ptCount val="8"/>
                <c:pt idx="0">
                  <c:v>Ada Lovelace</c:v>
                </c:pt>
                <c:pt idx="1">
                  <c:v>Ampere</c:v>
                </c:pt>
                <c:pt idx="2">
                  <c:v>Pascal</c:v>
                </c:pt>
                <c:pt idx="3">
                  <c:v>RDNA</c:v>
                </c:pt>
                <c:pt idx="4">
                  <c:v>RDNA2</c:v>
                </c:pt>
                <c:pt idx="5">
                  <c:v>RDNA3</c:v>
                </c:pt>
                <c:pt idx="6">
                  <c:v>Turing</c:v>
                </c:pt>
                <c:pt idx="7">
                  <c:v>Alchemist</c:v>
                </c:pt>
              </c:strCache>
            </c:strRef>
          </c:cat>
          <c:val>
            <c:numRef>
              <c:f>'Л2 Сводка'!$B$51:$B$59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15</c:v>
                </c:pt>
                <c:pt idx="3">
                  <c:v>6</c:v>
                </c:pt>
                <c:pt idx="4">
                  <c:v>12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1-47D2-BA60-049753102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862752"/>
        <c:axId val="453869408"/>
      </c:barChart>
      <c:catAx>
        <c:axId val="45386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869408"/>
        <c:crosses val="autoZero"/>
        <c:auto val="1"/>
        <c:lblAlgn val="ctr"/>
        <c:lblOffset val="100"/>
        <c:noMultiLvlLbl val="0"/>
      </c:catAx>
      <c:valAx>
        <c:axId val="4538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86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[Таблицы.xlsx]Л2 Сводка!Сводная таблица30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Год выпуска</a:t>
            </a:r>
            <a:r>
              <a:rPr lang="en-US"/>
              <a:t>/</a:t>
            </a:r>
            <a:r>
              <a:rPr lang="ru-RU"/>
              <a:t>Количество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'Л2 Сводка'!$B$66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'Л2 Сводка'!$A$67:$A$76</c:f>
              <c:strCach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strCache>
            </c:strRef>
          </c:cat>
          <c:val>
            <c:numRef>
              <c:f>'Л2 Сводка'!$B$67:$B$76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12</c:v>
                </c:pt>
                <c:pt idx="4">
                  <c:v>9</c:v>
                </c:pt>
                <c:pt idx="5">
                  <c:v>7</c:v>
                </c:pt>
                <c:pt idx="6">
                  <c:v>18</c:v>
                </c:pt>
                <c:pt idx="7">
                  <c:v>8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C-4FE2-9714-B66933E53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966592"/>
        <c:axId val="232955776"/>
      </c:barChart>
      <c:catAx>
        <c:axId val="2329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55776"/>
        <c:crosses val="autoZero"/>
        <c:auto val="1"/>
        <c:lblAlgn val="ctr"/>
        <c:lblOffset val="100"/>
        <c:noMultiLvlLbl val="0"/>
      </c:catAx>
      <c:valAx>
        <c:axId val="2329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[Таблицы.xlsx]Л2 Сводка!Сводная таблица31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Энергопотребление</a:t>
            </a:r>
            <a:r>
              <a:rPr lang="en-US"/>
              <a:t>/</a:t>
            </a:r>
            <a:r>
              <a:rPr lang="ru-RU"/>
              <a:t>Количество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'Л2 Сводка'!$B$82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'Л2 Сводка'!$A$83:$A$91</c:f>
              <c:strCache>
                <c:ptCount val="8"/>
                <c:pt idx="0">
                  <c:v>30-79</c:v>
                </c:pt>
                <c:pt idx="1">
                  <c:v>80-129</c:v>
                </c:pt>
                <c:pt idx="2">
                  <c:v>130-179</c:v>
                </c:pt>
                <c:pt idx="3">
                  <c:v>180-229</c:v>
                </c:pt>
                <c:pt idx="4">
                  <c:v>230-279</c:v>
                </c:pt>
                <c:pt idx="5">
                  <c:v>280-329</c:v>
                </c:pt>
                <c:pt idx="6">
                  <c:v>330-379</c:v>
                </c:pt>
                <c:pt idx="7">
                  <c:v>430-479</c:v>
                </c:pt>
              </c:strCache>
            </c:strRef>
          </c:cat>
          <c:val>
            <c:numRef>
              <c:f>'Л2 Сводка'!$B$83:$B$91</c:f>
              <c:numCache>
                <c:formatCode>General</c:formatCode>
                <c:ptCount val="8"/>
                <c:pt idx="0">
                  <c:v>9</c:v>
                </c:pt>
                <c:pt idx="1">
                  <c:v>6</c:v>
                </c:pt>
                <c:pt idx="2">
                  <c:v>14</c:v>
                </c:pt>
                <c:pt idx="3">
                  <c:v>15</c:v>
                </c:pt>
                <c:pt idx="4">
                  <c:v>9</c:v>
                </c:pt>
                <c:pt idx="5">
                  <c:v>9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2-460C-9D47-02E134DA2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111760"/>
        <c:axId val="454113840"/>
      </c:barChart>
      <c:catAx>
        <c:axId val="45411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113840"/>
        <c:crosses val="autoZero"/>
        <c:auto val="1"/>
        <c:lblAlgn val="ctr"/>
        <c:lblOffset val="100"/>
        <c:noMultiLvlLbl val="0"/>
      </c:catAx>
      <c:valAx>
        <c:axId val="4541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11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</a:t>
            </a:r>
            <a:r>
              <a:rPr lang="en-US"/>
              <a:t>/</a:t>
            </a:r>
            <a:r>
              <a:rPr lang="ru-RU"/>
              <a:t>Производительность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04592517718648E-2"/>
          <c:y val="0.12871626773027597"/>
          <c:w val="0.91154391799644863"/>
          <c:h val="0.820750741268197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'Л1 Данные'!$F$1</c:f>
              <c:strCache>
                <c:ptCount val="1"/>
                <c:pt idx="0">
                  <c:v>Стартовая цена, $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733189543326102"/>
                  <c:y val="-0.2625531048533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'Л1 Данные'!$C$2:$C$82</c:f>
              <c:numCache>
                <c:formatCode>0.00</c:formatCode>
                <c:ptCount val="81"/>
                <c:pt idx="0">
                  <c:v>7324</c:v>
                </c:pt>
                <c:pt idx="1">
                  <c:v>4700</c:v>
                </c:pt>
                <c:pt idx="2">
                  <c:v>4290</c:v>
                </c:pt>
                <c:pt idx="3">
                  <c:v>3954</c:v>
                </c:pt>
                <c:pt idx="4">
                  <c:v>3548</c:v>
                </c:pt>
                <c:pt idx="5">
                  <c:v>2838</c:v>
                </c:pt>
                <c:pt idx="6">
                  <c:v>2261</c:v>
                </c:pt>
                <c:pt idx="7">
                  <c:v>2011</c:v>
                </c:pt>
                <c:pt idx="8">
                  <c:v>1124</c:v>
                </c:pt>
                <c:pt idx="9">
                  <c:v>3355</c:v>
                </c:pt>
                <c:pt idx="10">
                  <c:v>2928</c:v>
                </c:pt>
                <c:pt idx="11">
                  <c:v>2796</c:v>
                </c:pt>
                <c:pt idx="12">
                  <c:v>2258</c:v>
                </c:pt>
                <c:pt idx="13">
                  <c:v>1935</c:v>
                </c:pt>
                <c:pt idx="14">
                  <c:v>1766</c:v>
                </c:pt>
                <c:pt idx="15">
                  <c:v>1372</c:v>
                </c:pt>
                <c:pt idx="16">
                  <c:v>946.2</c:v>
                </c:pt>
                <c:pt idx="17">
                  <c:v>794.6</c:v>
                </c:pt>
                <c:pt idx="18">
                  <c:v>1175</c:v>
                </c:pt>
                <c:pt idx="19">
                  <c:v>1014</c:v>
                </c:pt>
                <c:pt idx="20">
                  <c:v>892</c:v>
                </c:pt>
                <c:pt idx="21">
                  <c:v>821.8</c:v>
                </c:pt>
                <c:pt idx="22">
                  <c:v>649.70000000000005</c:v>
                </c:pt>
                <c:pt idx="23">
                  <c:v>639.70000000000005</c:v>
                </c:pt>
                <c:pt idx="24">
                  <c:v>639.70000000000005</c:v>
                </c:pt>
                <c:pt idx="25">
                  <c:v>460.8</c:v>
                </c:pt>
                <c:pt idx="26">
                  <c:v>430.8</c:v>
                </c:pt>
                <c:pt idx="27">
                  <c:v>430.8</c:v>
                </c:pt>
                <c:pt idx="28">
                  <c:v>391.7</c:v>
                </c:pt>
                <c:pt idx="29">
                  <c:v>266.10000000000002</c:v>
                </c:pt>
                <c:pt idx="30">
                  <c:v>178.2</c:v>
                </c:pt>
                <c:pt idx="31">
                  <c:v>1062</c:v>
                </c:pt>
                <c:pt idx="32">
                  <c:v>822.8</c:v>
                </c:pt>
                <c:pt idx="33">
                  <c:v>781.6</c:v>
                </c:pt>
                <c:pt idx="34">
                  <c:v>578.29999999999995</c:v>
                </c:pt>
                <c:pt idx="35">
                  <c:v>385.5</c:v>
                </c:pt>
                <c:pt idx="36">
                  <c:v>198.1</c:v>
                </c:pt>
                <c:pt idx="37">
                  <c:v>173.3</c:v>
                </c:pt>
                <c:pt idx="38">
                  <c:v>94.31</c:v>
                </c:pt>
                <c:pt idx="39">
                  <c:v>62.87</c:v>
                </c:pt>
                <c:pt idx="40">
                  <c:v>4559</c:v>
                </c:pt>
                <c:pt idx="41">
                  <c:v>3226</c:v>
                </c:pt>
                <c:pt idx="42">
                  <c:v>2765</c:v>
                </c:pt>
                <c:pt idx="43">
                  <c:v>2627</c:v>
                </c:pt>
                <c:pt idx="44">
                  <c:v>2023</c:v>
                </c:pt>
                <c:pt idx="45">
                  <c:v>1409</c:v>
                </c:pt>
                <c:pt idx="46">
                  <c:v>1935</c:v>
                </c:pt>
                <c:pt idx="47">
                  <c:v>2063</c:v>
                </c:pt>
                <c:pt idx="48">
                  <c:v>1857</c:v>
                </c:pt>
                <c:pt idx="49">
                  <c:v>1394</c:v>
                </c:pt>
                <c:pt idx="50">
                  <c:v>1101</c:v>
                </c:pt>
                <c:pt idx="51">
                  <c:v>1188</c:v>
                </c:pt>
                <c:pt idx="52">
                  <c:v>894.4</c:v>
                </c:pt>
                <c:pt idx="53">
                  <c:v>847.1</c:v>
                </c:pt>
                <c:pt idx="54">
                  <c:v>806.1</c:v>
                </c:pt>
                <c:pt idx="55">
                  <c:v>582.79999999999995</c:v>
                </c:pt>
                <c:pt idx="56">
                  <c:v>534.5</c:v>
                </c:pt>
                <c:pt idx="57">
                  <c:v>313.2</c:v>
                </c:pt>
                <c:pt idx="58">
                  <c:v>821.8</c:v>
                </c:pt>
                <c:pt idx="59">
                  <c:v>675.1</c:v>
                </c:pt>
                <c:pt idx="60">
                  <c:v>569.1</c:v>
                </c:pt>
                <c:pt idx="61">
                  <c:v>452.5</c:v>
                </c:pt>
                <c:pt idx="62">
                  <c:v>983</c:v>
                </c:pt>
                <c:pt idx="63">
                  <c:v>815.7</c:v>
                </c:pt>
                <c:pt idx="64">
                  <c:v>1720</c:v>
                </c:pt>
                <c:pt idx="65">
                  <c:v>1469</c:v>
                </c:pt>
                <c:pt idx="66">
                  <c:v>1044</c:v>
                </c:pt>
                <c:pt idx="67">
                  <c:v>409.6</c:v>
                </c:pt>
                <c:pt idx="68">
                  <c:v>307.2</c:v>
                </c:pt>
              </c:numCache>
            </c:numRef>
          </c:xVal>
          <c:yVal>
            <c:numRef>
              <c:f>'Л1 Данные'!$F$2:$F$82</c:f>
              <c:numCache>
                <c:formatCode>[$$-409]#,##0</c:formatCode>
                <c:ptCount val="81"/>
                <c:pt idx="0">
                  <c:v>1599</c:v>
                </c:pt>
                <c:pt idx="1">
                  <c:v>999</c:v>
                </c:pt>
                <c:pt idx="2">
                  <c:v>1199</c:v>
                </c:pt>
                <c:pt idx="3">
                  <c:v>799</c:v>
                </c:pt>
                <c:pt idx="4">
                  <c:v>799</c:v>
                </c:pt>
                <c:pt idx="5">
                  <c:v>599</c:v>
                </c:pt>
                <c:pt idx="6">
                  <c:v>599</c:v>
                </c:pt>
                <c:pt idx="7">
                  <c:v>499</c:v>
                </c:pt>
                <c:pt idx="8">
                  <c:v>299</c:v>
                </c:pt>
                <c:pt idx="9">
                  <c:v>1999</c:v>
                </c:pt>
                <c:pt idx="10">
                  <c:v>1499</c:v>
                </c:pt>
                <c:pt idx="11">
                  <c:v>1199</c:v>
                </c:pt>
                <c:pt idx="12">
                  <c:v>799</c:v>
                </c:pt>
                <c:pt idx="13">
                  <c:v>599</c:v>
                </c:pt>
                <c:pt idx="14">
                  <c:v>499</c:v>
                </c:pt>
                <c:pt idx="15">
                  <c:v>399</c:v>
                </c:pt>
                <c:pt idx="16">
                  <c:v>329</c:v>
                </c:pt>
                <c:pt idx="17">
                  <c:v>249</c:v>
                </c:pt>
                <c:pt idx="18">
                  <c:v>999</c:v>
                </c:pt>
                <c:pt idx="19">
                  <c:v>699</c:v>
                </c:pt>
                <c:pt idx="20">
                  <c:v>699</c:v>
                </c:pt>
                <c:pt idx="21">
                  <c:v>499</c:v>
                </c:pt>
                <c:pt idx="22">
                  <c:v>499</c:v>
                </c:pt>
                <c:pt idx="23">
                  <c:v>399</c:v>
                </c:pt>
                <c:pt idx="24">
                  <c:v>349</c:v>
                </c:pt>
                <c:pt idx="25">
                  <c:v>279</c:v>
                </c:pt>
                <c:pt idx="26">
                  <c:v>229</c:v>
                </c:pt>
                <c:pt idx="27">
                  <c:v>219</c:v>
                </c:pt>
                <c:pt idx="28">
                  <c:v>159</c:v>
                </c:pt>
                <c:pt idx="29">
                  <c:v>149</c:v>
                </c:pt>
                <c:pt idx="30">
                  <c:v>169</c:v>
                </c:pt>
                <c:pt idx="31">
                  <c:v>699</c:v>
                </c:pt>
                <c:pt idx="32">
                  <c:v>599</c:v>
                </c:pt>
                <c:pt idx="33">
                  <c:v>399</c:v>
                </c:pt>
                <c:pt idx="34">
                  <c:v>379</c:v>
                </c:pt>
                <c:pt idx="35">
                  <c:v>299</c:v>
                </c:pt>
                <c:pt idx="36">
                  <c:v>139</c:v>
                </c:pt>
                <c:pt idx="37">
                  <c:v>109</c:v>
                </c:pt>
                <c:pt idx="38">
                  <c:v>79</c:v>
                </c:pt>
                <c:pt idx="39">
                  <c:v>60</c:v>
                </c:pt>
                <c:pt idx="40">
                  <c:v>999</c:v>
                </c:pt>
                <c:pt idx="41">
                  <c:v>899</c:v>
                </c:pt>
                <c:pt idx="42">
                  <c:v>499</c:v>
                </c:pt>
                <c:pt idx="43">
                  <c:v>499</c:v>
                </c:pt>
                <c:pt idx="44">
                  <c:v>329</c:v>
                </c:pt>
                <c:pt idx="45">
                  <c:v>269</c:v>
                </c:pt>
                <c:pt idx="46">
                  <c:v>1099</c:v>
                </c:pt>
                <c:pt idx="47">
                  <c:v>999</c:v>
                </c:pt>
                <c:pt idx="48">
                  <c:v>649</c:v>
                </c:pt>
                <c:pt idx="49">
                  <c:v>579</c:v>
                </c:pt>
                <c:pt idx="50">
                  <c:v>549</c:v>
                </c:pt>
                <c:pt idx="51">
                  <c:v>479</c:v>
                </c:pt>
                <c:pt idx="52">
                  <c:v>359</c:v>
                </c:pt>
                <c:pt idx="53">
                  <c:v>399</c:v>
                </c:pt>
                <c:pt idx="54">
                  <c:v>379</c:v>
                </c:pt>
                <c:pt idx="55">
                  <c:v>329</c:v>
                </c:pt>
                <c:pt idx="56">
                  <c:v>199</c:v>
                </c:pt>
                <c:pt idx="57">
                  <c:v>159</c:v>
                </c:pt>
                <c:pt idx="58">
                  <c:v>399</c:v>
                </c:pt>
                <c:pt idx="59">
                  <c:v>349</c:v>
                </c:pt>
                <c:pt idx="60">
                  <c:v>279</c:v>
                </c:pt>
                <c:pt idx="61">
                  <c:v>169</c:v>
                </c:pt>
                <c:pt idx="62">
                  <c:v>499</c:v>
                </c:pt>
                <c:pt idx="63">
                  <c:v>399</c:v>
                </c:pt>
                <c:pt idx="64">
                  <c:v>349</c:v>
                </c:pt>
                <c:pt idx="65" formatCode="&quot;$&quot;#,##0">
                  <c:v>289</c:v>
                </c:pt>
                <c:pt idx="66" formatCode="&quot;$&quot;#,##0">
                  <c:v>179</c:v>
                </c:pt>
                <c:pt idx="67" formatCode="&quot;$&quot;#,##0">
                  <c:v>139</c:v>
                </c:pt>
                <c:pt idx="68" formatCode="&quot;$&quot;#,##0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8-B849-B5CA-75A45979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03567"/>
        <c:axId val="159692847"/>
      </c:scatterChart>
      <c:valAx>
        <c:axId val="14980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2847"/>
        <c:crosses val="autoZero"/>
        <c:crossBetween val="midCat"/>
      </c:valAx>
      <c:valAx>
        <c:axId val="1596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Энергопотребление</a:t>
            </a:r>
            <a:r>
              <a:rPr lang="en-US"/>
              <a:t>/</a:t>
            </a:r>
            <a:r>
              <a:rPr lang="ru-RU"/>
              <a:t>Производительность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278664493823507E-2"/>
          <c:y val="0.13393697226128717"/>
          <c:w val="0.92708438431855222"/>
          <c:h val="0.814355493379260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'Л1 Данные'!$G$1</c:f>
              <c:strCache>
                <c:ptCount val="1"/>
                <c:pt idx="0">
                  <c:v>Энергопотребление, Вт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653823297139819"/>
                  <c:y val="-0.1361911847374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'Л1 Данные'!$C$2:$C$82</c:f>
              <c:numCache>
                <c:formatCode>0.00</c:formatCode>
                <c:ptCount val="81"/>
                <c:pt idx="0">
                  <c:v>7324</c:v>
                </c:pt>
                <c:pt idx="1">
                  <c:v>4700</c:v>
                </c:pt>
                <c:pt idx="2">
                  <c:v>4290</c:v>
                </c:pt>
                <c:pt idx="3">
                  <c:v>3954</c:v>
                </c:pt>
                <c:pt idx="4">
                  <c:v>3548</c:v>
                </c:pt>
                <c:pt idx="5">
                  <c:v>2838</c:v>
                </c:pt>
                <c:pt idx="6">
                  <c:v>2261</c:v>
                </c:pt>
                <c:pt idx="7">
                  <c:v>2011</c:v>
                </c:pt>
                <c:pt idx="8">
                  <c:v>1124</c:v>
                </c:pt>
                <c:pt idx="9">
                  <c:v>3355</c:v>
                </c:pt>
                <c:pt idx="10">
                  <c:v>2928</c:v>
                </c:pt>
                <c:pt idx="11">
                  <c:v>2796</c:v>
                </c:pt>
                <c:pt idx="12">
                  <c:v>2258</c:v>
                </c:pt>
                <c:pt idx="13">
                  <c:v>1935</c:v>
                </c:pt>
                <c:pt idx="14">
                  <c:v>1766</c:v>
                </c:pt>
                <c:pt idx="15">
                  <c:v>1372</c:v>
                </c:pt>
                <c:pt idx="16">
                  <c:v>946.2</c:v>
                </c:pt>
                <c:pt idx="17">
                  <c:v>794.6</c:v>
                </c:pt>
                <c:pt idx="18">
                  <c:v>1175</c:v>
                </c:pt>
                <c:pt idx="19">
                  <c:v>1014</c:v>
                </c:pt>
                <c:pt idx="20">
                  <c:v>892</c:v>
                </c:pt>
                <c:pt idx="21">
                  <c:v>821.8</c:v>
                </c:pt>
                <c:pt idx="22">
                  <c:v>649.70000000000005</c:v>
                </c:pt>
                <c:pt idx="23">
                  <c:v>639.70000000000005</c:v>
                </c:pt>
                <c:pt idx="24">
                  <c:v>639.70000000000005</c:v>
                </c:pt>
                <c:pt idx="25">
                  <c:v>460.8</c:v>
                </c:pt>
                <c:pt idx="26">
                  <c:v>430.8</c:v>
                </c:pt>
                <c:pt idx="27">
                  <c:v>430.8</c:v>
                </c:pt>
                <c:pt idx="28">
                  <c:v>391.7</c:v>
                </c:pt>
                <c:pt idx="29">
                  <c:v>266.10000000000002</c:v>
                </c:pt>
                <c:pt idx="30">
                  <c:v>178.2</c:v>
                </c:pt>
                <c:pt idx="31">
                  <c:v>1062</c:v>
                </c:pt>
                <c:pt idx="32">
                  <c:v>822.8</c:v>
                </c:pt>
                <c:pt idx="33">
                  <c:v>781.6</c:v>
                </c:pt>
                <c:pt idx="34">
                  <c:v>578.29999999999995</c:v>
                </c:pt>
                <c:pt idx="35">
                  <c:v>385.5</c:v>
                </c:pt>
                <c:pt idx="36">
                  <c:v>198.1</c:v>
                </c:pt>
                <c:pt idx="37">
                  <c:v>173.3</c:v>
                </c:pt>
                <c:pt idx="38">
                  <c:v>94.31</c:v>
                </c:pt>
                <c:pt idx="39">
                  <c:v>62.87</c:v>
                </c:pt>
                <c:pt idx="40">
                  <c:v>4559</c:v>
                </c:pt>
                <c:pt idx="41">
                  <c:v>3226</c:v>
                </c:pt>
                <c:pt idx="42">
                  <c:v>2765</c:v>
                </c:pt>
                <c:pt idx="43">
                  <c:v>2627</c:v>
                </c:pt>
                <c:pt idx="44">
                  <c:v>2023</c:v>
                </c:pt>
                <c:pt idx="45">
                  <c:v>1409</c:v>
                </c:pt>
                <c:pt idx="46">
                  <c:v>1935</c:v>
                </c:pt>
                <c:pt idx="47">
                  <c:v>2063</c:v>
                </c:pt>
                <c:pt idx="48">
                  <c:v>1857</c:v>
                </c:pt>
                <c:pt idx="49">
                  <c:v>1394</c:v>
                </c:pt>
                <c:pt idx="50">
                  <c:v>1101</c:v>
                </c:pt>
                <c:pt idx="51">
                  <c:v>1188</c:v>
                </c:pt>
                <c:pt idx="52">
                  <c:v>894.4</c:v>
                </c:pt>
                <c:pt idx="53">
                  <c:v>847.1</c:v>
                </c:pt>
                <c:pt idx="54">
                  <c:v>806.1</c:v>
                </c:pt>
                <c:pt idx="55">
                  <c:v>582.79999999999995</c:v>
                </c:pt>
                <c:pt idx="56">
                  <c:v>534.5</c:v>
                </c:pt>
                <c:pt idx="57">
                  <c:v>313.2</c:v>
                </c:pt>
                <c:pt idx="58">
                  <c:v>821.8</c:v>
                </c:pt>
                <c:pt idx="59">
                  <c:v>675.1</c:v>
                </c:pt>
                <c:pt idx="60">
                  <c:v>569.1</c:v>
                </c:pt>
                <c:pt idx="61">
                  <c:v>452.5</c:v>
                </c:pt>
                <c:pt idx="62">
                  <c:v>983</c:v>
                </c:pt>
                <c:pt idx="63">
                  <c:v>815.7</c:v>
                </c:pt>
                <c:pt idx="64">
                  <c:v>1720</c:v>
                </c:pt>
                <c:pt idx="65">
                  <c:v>1469</c:v>
                </c:pt>
                <c:pt idx="66">
                  <c:v>1044</c:v>
                </c:pt>
                <c:pt idx="67">
                  <c:v>409.6</c:v>
                </c:pt>
                <c:pt idx="68">
                  <c:v>307.2</c:v>
                </c:pt>
              </c:numCache>
            </c:numRef>
          </c:xVal>
          <c:yVal>
            <c:numRef>
              <c:f>'Л1 Данные'!$G$2:$G$82</c:f>
              <c:numCache>
                <c:formatCode>General</c:formatCode>
                <c:ptCount val="81"/>
                <c:pt idx="0">
                  <c:v>450</c:v>
                </c:pt>
                <c:pt idx="1">
                  <c:v>320</c:v>
                </c:pt>
                <c:pt idx="2">
                  <c:v>320</c:v>
                </c:pt>
                <c:pt idx="3">
                  <c:v>285</c:v>
                </c:pt>
                <c:pt idx="4">
                  <c:v>285</c:v>
                </c:pt>
                <c:pt idx="5">
                  <c:v>220</c:v>
                </c:pt>
                <c:pt idx="6">
                  <c:v>200</c:v>
                </c:pt>
                <c:pt idx="7">
                  <c:v>165</c:v>
                </c:pt>
                <c:pt idx="8">
                  <c:v>115</c:v>
                </c:pt>
                <c:pt idx="9">
                  <c:v>450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290</c:v>
                </c:pt>
                <c:pt idx="14">
                  <c:v>220</c:v>
                </c:pt>
                <c:pt idx="15">
                  <c:v>200</c:v>
                </c:pt>
                <c:pt idx="16">
                  <c:v>170</c:v>
                </c:pt>
                <c:pt idx="17">
                  <c:v>130</c:v>
                </c:pt>
                <c:pt idx="18">
                  <c:v>250</c:v>
                </c:pt>
                <c:pt idx="19">
                  <c:v>250</c:v>
                </c:pt>
                <c:pt idx="20">
                  <c:v>215</c:v>
                </c:pt>
                <c:pt idx="21">
                  <c:v>215</c:v>
                </c:pt>
                <c:pt idx="22">
                  <c:v>175</c:v>
                </c:pt>
                <c:pt idx="23">
                  <c:v>175</c:v>
                </c:pt>
                <c:pt idx="24">
                  <c:v>160</c:v>
                </c:pt>
                <c:pt idx="25">
                  <c:v>279</c:v>
                </c:pt>
                <c:pt idx="26">
                  <c:v>125</c:v>
                </c:pt>
                <c:pt idx="27">
                  <c:v>120</c:v>
                </c:pt>
                <c:pt idx="28">
                  <c:v>100</c:v>
                </c:pt>
                <c:pt idx="29">
                  <c:v>75</c:v>
                </c:pt>
                <c:pt idx="30">
                  <c:v>75</c:v>
                </c:pt>
                <c:pt idx="31">
                  <c:v>250</c:v>
                </c:pt>
                <c:pt idx="32">
                  <c:v>180</c:v>
                </c:pt>
                <c:pt idx="33">
                  <c:v>180</c:v>
                </c:pt>
                <c:pt idx="34">
                  <c:v>150</c:v>
                </c:pt>
                <c:pt idx="35">
                  <c:v>120</c:v>
                </c:pt>
                <c:pt idx="36">
                  <c:v>75</c:v>
                </c:pt>
                <c:pt idx="37">
                  <c:v>75</c:v>
                </c:pt>
                <c:pt idx="38">
                  <c:v>30</c:v>
                </c:pt>
                <c:pt idx="39">
                  <c:v>30</c:v>
                </c:pt>
                <c:pt idx="40">
                  <c:v>355</c:v>
                </c:pt>
                <c:pt idx="41">
                  <c:v>315</c:v>
                </c:pt>
                <c:pt idx="42">
                  <c:v>263</c:v>
                </c:pt>
                <c:pt idx="43">
                  <c:v>245</c:v>
                </c:pt>
                <c:pt idx="44">
                  <c:v>190</c:v>
                </c:pt>
                <c:pt idx="45">
                  <c:v>165</c:v>
                </c:pt>
                <c:pt idx="46">
                  <c:v>335</c:v>
                </c:pt>
                <c:pt idx="47">
                  <c:v>300</c:v>
                </c:pt>
                <c:pt idx="48">
                  <c:v>300</c:v>
                </c:pt>
                <c:pt idx="49">
                  <c:v>250</c:v>
                </c:pt>
                <c:pt idx="50">
                  <c:v>250</c:v>
                </c:pt>
                <c:pt idx="51">
                  <c:v>230</c:v>
                </c:pt>
                <c:pt idx="52">
                  <c:v>175</c:v>
                </c:pt>
                <c:pt idx="53">
                  <c:v>180</c:v>
                </c:pt>
                <c:pt idx="54">
                  <c:v>160</c:v>
                </c:pt>
                <c:pt idx="55">
                  <c:v>132</c:v>
                </c:pt>
                <c:pt idx="56">
                  <c:v>107</c:v>
                </c:pt>
                <c:pt idx="57">
                  <c:v>53</c:v>
                </c:pt>
                <c:pt idx="58">
                  <c:v>225</c:v>
                </c:pt>
                <c:pt idx="59">
                  <c:v>180</c:v>
                </c:pt>
                <c:pt idx="60">
                  <c:v>150</c:v>
                </c:pt>
                <c:pt idx="61">
                  <c:v>130</c:v>
                </c:pt>
                <c:pt idx="62">
                  <c:v>295</c:v>
                </c:pt>
                <c:pt idx="63">
                  <c:v>210</c:v>
                </c:pt>
                <c:pt idx="64">
                  <c:v>225</c:v>
                </c:pt>
                <c:pt idx="65">
                  <c:v>225</c:v>
                </c:pt>
                <c:pt idx="66">
                  <c:v>175</c:v>
                </c:pt>
                <c:pt idx="67">
                  <c:v>75</c:v>
                </c:pt>
                <c:pt idx="68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2-5749-827B-949BB7990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03583"/>
        <c:axId val="666834799"/>
      </c:scatterChart>
      <c:valAx>
        <c:axId val="57060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4799"/>
        <c:crosses val="autoZero"/>
        <c:crossBetween val="midCat"/>
      </c:valAx>
      <c:valAx>
        <c:axId val="6668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0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Стартовая цена, $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'Л1 Данные'!$F$2:$F$70</c:f>
              <c:numCache>
                <c:formatCode>[$$-409]#,##0</c:formatCode>
                <c:ptCount val="69"/>
                <c:pt idx="0">
                  <c:v>1599</c:v>
                </c:pt>
                <c:pt idx="1">
                  <c:v>999</c:v>
                </c:pt>
                <c:pt idx="2">
                  <c:v>1199</c:v>
                </c:pt>
                <c:pt idx="3">
                  <c:v>799</c:v>
                </c:pt>
                <c:pt idx="4">
                  <c:v>799</c:v>
                </c:pt>
                <c:pt idx="5">
                  <c:v>599</c:v>
                </c:pt>
                <c:pt idx="6">
                  <c:v>599</c:v>
                </c:pt>
                <c:pt idx="7">
                  <c:v>499</c:v>
                </c:pt>
                <c:pt idx="8">
                  <c:v>299</c:v>
                </c:pt>
                <c:pt idx="9">
                  <c:v>1999</c:v>
                </c:pt>
                <c:pt idx="10">
                  <c:v>1499</c:v>
                </c:pt>
                <c:pt idx="11">
                  <c:v>1199</c:v>
                </c:pt>
                <c:pt idx="12">
                  <c:v>799</c:v>
                </c:pt>
                <c:pt idx="13">
                  <c:v>599</c:v>
                </c:pt>
                <c:pt idx="14">
                  <c:v>499</c:v>
                </c:pt>
                <c:pt idx="15">
                  <c:v>399</c:v>
                </c:pt>
                <c:pt idx="16">
                  <c:v>329</c:v>
                </c:pt>
                <c:pt idx="17">
                  <c:v>249</c:v>
                </c:pt>
                <c:pt idx="18">
                  <c:v>999</c:v>
                </c:pt>
                <c:pt idx="19">
                  <c:v>699</c:v>
                </c:pt>
                <c:pt idx="20">
                  <c:v>699</c:v>
                </c:pt>
                <c:pt idx="21">
                  <c:v>499</c:v>
                </c:pt>
                <c:pt idx="22">
                  <c:v>499</c:v>
                </c:pt>
                <c:pt idx="23">
                  <c:v>399</c:v>
                </c:pt>
                <c:pt idx="24">
                  <c:v>349</c:v>
                </c:pt>
                <c:pt idx="25">
                  <c:v>279</c:v>
                </c:pt>
                <c:pt idx="26">
                  <c:v>229</c:v>
                </c:pt>
                <c:pt idx="27">
                  <c:v>219</c:v>
                </c:pt>
                <c:pt idx="28">
                  <c:v>159</c:v>
                </c:pt>
                <c:pt idx="29">
                  <c:v>149</c:v>
                </c:pt>
                <c:pt idx="30">
                  <c:v>169</c:v>
                </c:pt>
                <c:pt idx="31">
                  <c:v>699</c:v>
                </c:pt>
                <c:pt idx="32">
                  <c:v>599</c:v>
                </c:pt>
                <c:pt idx="33">
                  <c:v>399</c:v>
                </c:pt>
                <c:pt idx="34">
                  <c:v>379</c:v>
                </c:pt>
                <c:pt idx="35">
                  <c:v>299</c:v>
                </c:pt>
                <c:pt idx="36">
                  <c:v>139</c:v>
                </c:pt>
                <c:pt idx="37">
                  <c:v>109</c:v>
                </c:pt>
                <c:pt idx="38">
                  <c:v>79</c:v>
                </c:pt>
                <c:pt idx="39">
                  <c:v>60</c:v>
                </c:pt>
                <c:pt idx="40">
                  <c:v>999</c:v>
                </c:pt>
                <c:pt idx="41">
                  <c:v>899</c:v>
                </c:pt>
                <c:pt idx="42">
                  <c:v>499</c:v>
                </c:pt>
                <c:pt idx="43">
                  <c:v>499</c:v>
                </c:pt>
                <c:pt idx="44">
                  <c:v>329</c:v>
                </c:pt>
                <c:pt idx="45">
                  <c:v>269</c:v>
                </c:pt>
                <c:pt idx="46">
                  <c:v>1099</c:v>
                </c:pt>
                <c:pt idx="47">
                  <c:v>999</c:v>
                </c:pt>
                <c:pt idx="48">
                  <c:v>649</c:v>
                </c:pt>
                <c:pt idx="49">
                  <c:v>579</c:v>
                </c:pt>
                <c:pt idx="50">
                  <c:v>549</c:v>
                </c:pt>
                <c:pt idx="51">
                  <c:v>479</c:v>
                </c:pt>
                <c:pt idx="52">
                  <c:v>359</c:v>
                </c:pt>
                <c:pt idx="53">
                  <c:v>399</c:v>
                </c:pt>
                <c:pt idx="54">
                  <c:v>379</c:v>
                </c:pt>
                <c:pt idx="55">
                  <c:v>329</c:v>
                </c:pt>
                <c:pt idx="56">
                  <c:v>199</c:v>
                </c:pt>
                <c:pt idx="57">
                  <c:v>159</c:v>
                </c:pt>
                <c:pt idx="58">
                  <c:v>399</c:v>
                </c:pt>
                <c:pt idx="59">
                  <c:v>349</c:v>
                </c:pt>
                <c:pt idx="60">
                  <c:v>279</c:v>
                </c:pt>
                <c:pt idx="61">
                  <c:v>169</c:v>
                </c:pt>
                <c:pt idx="62">
                  <c:v>499</c:v>
                </c:pt>
                <c:pt idx="63">
                  <c:v>399</c:v>
                </c:pt>
                <c:pt idx="64">
                  <c:v>349</c:v>
                </c:pt>
                <c:pt idx="65" formatCode="&quot;$&quot;#,##0">
                  <c:v>289</c:v>
                </c:pt>
                <c:pt idx="66" formatCode="&quot;$&quot;#,##0">
                  <c:v>179</c:v>
                </c:pt>
                <c:pt idx="67" formatCode="&quot;$&quot;#,##0">
                  <c:v>139</c:v>
                </c:pt>
                <c:pt idx="68" formatCode="&quot;$&quot;#,##0">
                  <c:v>110</c:v>
                </c:pt>
              </c:numCache>
            </c:numRef>
          </c:xVal>
          <c:yVal>
            <c:numRef>
              <c:f>'Л4 Регрессионый анализ 1'!$C$25:$C$93</c:f>
              <c:numCache>
                <c:formatCode>General</c:formatCode>
                <c:ptCount val="69"/>
                <c:pt idx="0">
                  <c:v>2860.967913047547</c:v>
                </c:pt>
                <c:pt idx="1">
                  <c:v>1899.3038672560642</c:v>
                </c:pt>
                <c:pt idx="2">
                  <c:v>935.19188251989181</c:v>
                </c:pt>
                <c:pt idx="3">
                  <c:v>1707.4158519922371</c:v>
                </c:pt>
                <c:pt idx="4">
                  <c:v>1301.4158519922371</c:v>
                </c:pt>
                <c:pt idx="5">
                  <c:v>1145.5278367284095</c:v>
                </c:pt>
                <c:pt idx="6">
                  <c:v>568.52783672840951</c:v>
                </c:pt>
                <c:pt idx="7">
                  <c:v>595.58382909649572</c:v>
                </c:pt>
                <c:pt idx="8">
                  <c:v>262.69581383266836</c:v>
                </c:pt>
                <c:pt idx="9">
                  <c:v>-2216.2560564247988</c:v>
                </c:pt>
                <c:pt idx="10">
                  <c:v>-1257.9760945843673</c:v>
                </c:pt>
                <c:pt idx="11">
                  <c:v>-558.80811748010819</c:v>
                </c:pt>
                <c:pt idx="12">
                  <c:v>11.415851992237094</c:v>
                </c:pt>
                <c:pt idx="13">
                  <c:v>242.52783672840951</c:v>
                </c:pt>
                <c:pt idx="14">
                  <c:v>350.58382909649572</c:v>
                </c:pt>
                <c:pt idx="15">
                  <c:v>233.63982146458216</c:v>
                </c:pt>
                <c:pt idx="16">
                  <c:v>1.779016122242524</c:v>
                </c:pt>
                <c:pt idx="17">
                  <c:v>71.823810016711604</c:v>
                </c:pt>
                <c:pt idx="18">
                  <c:v>-1625.6961327439358</c:v>
                </c:pt>
                <c:pt idx="19">
                  <c:v>-955.5281556396767</c:v>
                </c:pt>
                <c:pt idx="20">
                  <c:v>-1077.5281556396767</c:v>
                </c:pt>
                <c:pt idx="21">
                  <c:v>-593.61617090350433</c:v>
                </c:pt>
                <c:pt idx="22">
                  <c:v>-765.71617090350423</c:v>
                </c:pt>
                <c:pt idx="23">
                  <c:v>-498.6601785354178</c:v>
                </c:pt>
                <c:pt idx="24">
                  <c:v>-360.13218235137469</c:v>
                </c:pt>
                <c:pt idx="25">
                  <c:v>-345.09298769371429</c:v>
                </c:pt>
                <c:pt idx="26">
                  <c:v>-236.56499150967119</c:v>
                </c:pt>
                <c:pt idx="27">
                  <c:v>-208.85939227286252</c:v>
                </c:pt>
                <c:pt idx="28">
                  <c:v>-81.725796852010831</c:v>
                </c:pt>
                <c:pt idx="29">
                  <c:v>-179.62019761520213</c:v>
                </c:pt>
                <c:pt idx="30">
                  <c:v>-322.93139608881944</c:v>
                </c:pt>
                <c:pt idx="31">
                  <c:v>-907.5281556396767</c:v>
                </c:pt>
                <c:pt idx="32">
                  <c:v>-869.67216327159053</c:v>
                </c:pt>
                <c:pt idx="33">
                  <c:v>-356.76017853541782</c:v>
                </c:pt>
                <c:pt idx="34">
                  <c:v>-504.64898006180078</c:v>
                </c:pt>
                <c:pt idx="35">
                  <c:v>-475.80418616733164</c:v>
                </c:pt>
                <c:pt idx="36">
                  <c:v>-219.91459837839355</c:v>
                </c:pt>
                <c:pt idx="37">
                  <c:v>-161.59780066796765</c:v>
                </c:pt>
                <c:pt idx="38">
                  <c:v>-157.47100295754177</c:v>
                </c:pt>
                <c:pt idx="39">
                  <c:v>-136.27036440760537</c:v>
                </c:pt>
                <c:pt idx="40">
                  <c:v>1758.3038672560642</c:v>
                </c:pt>
                <c:pt idx="41">
                  <c:v>702.35985962415043</c:v>
                </c:pt>
                <c:pt idx="42">
                  <c:v>1349.5838290964957</c:v>
                </c:pt>
                <c:pt idx="43">
                  <c:v>1211.5838290964957</c:v>
                </c:pt>
                <c:pt idx="44">
                  <c:v>1078.5790161222426</c:v>
                </c:pt>
                <c:pt idx="45">
                  <c:v>630.81261154309425</c:v>
                </c:pt>
                <c:pt idx="46">
                  <c:v>-1142.752125112022</c:v>
                </c:pt>
                <c:pt idx="47">
                  <c:v>-737.69613274393578</c:v>
                </c:pt>
                <c:pt idx="48">
                  <c:v>25.999840544366407</c:v>
                </c:pt>
                <c:pt idx="49">
                  <c:v>-243.06096479797316</c:v>
                </c:pt>
                <c:pt idx="50">
                  <c:v>-452.94416708754738</c:v>
                </c:pt>
                <c:pt idx="51">
                  <c:v>-172.00497242988695</c:v>
                </c:pt>
                <c:pt idx="52">
                  <c:v>-133.13778158818343</c:v>
                </c:pt>
                <c:pt idx="53">
                  <c:v>-291.26017853541782</c:v>
                </c:pt>
                <c:pt idx="54">
                  <c:v>-276.84898006180072</c:v>
                </c:pt>
                <c:pt idx="55">
                  <c:v>-361.62098387775757</c:v>
                </c:pt>
                <c:pt idx="56">
                  <c:v>-49.748193799245314</c:v>
                </c:pt>
                <c:pt idx="57">
                  <c:v>-160.22579685201083</c:v>
                </c:pt>
                <c:pt idx="58">
                  <c:v>-316.56017853541789</c:v>
                </c:pt>
                <c:pt idx="59">
                  <c:v>-324.73218235137472</c:v>
                </c:pt>
                <c:pt idx="60">
                  <c:v>-236.79298769371428</c:v>
                </c:pt>
                <c:pt idx="61">
                  <c:v>-48.631396088819429</c:v>
                </c:pt>
                <c:pt idx="62">
                  <c:v>-432.41617090350428</c:v>
                </c:pt>
                <c:pt idx="63">
                  <c:v>-322.6601785354178</c:v>
                </c:pt>
                <c:pt idx="64">
                  <c:v>720.16781764862526</c:v>
                </c:pt>
                <c:pt idx="65">
                  <c:v>635.40141306947703</c:v>
                </c:pt>
                <c:pt idx="66">
                  <c:v>515.1630046743719</c:v>
                </c:pt>
                <c:pt idx="67">
                  <c:v>-8.4145983783935208</c:v>
                </c:pt>
                <c:pt idx="68">
                  <c:v>-30.468360591648548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76-A44E-A14F-014E3C05C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97679"/>
        <c:axId val="301144335"/>
      </c:scatterChart>
      <c:valAx>
        <c:axId val="568397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Стартовая цена, $</a:t>
                </a:r>
              </a:p>
            </c:rich>
          </c:tx>
          <c:overlay val="0"/>
        </c:title>
        <c:numFmt formatCode="[$$-409]#,##0" sourceLinked="1"/>
        <c:majorTickMark val="out"/>
        <c:minorTickMark val="none"/>
        <c:tickLblPos val="nextTo"/>
        <c:crossAx val="301144335"/>
        <c:crosses val="autoZero"/>
        <c:crossBetween val="midCat"/>
      </c:valAx>
      <c:valAx>
        <c:axId val="301144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3976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17</xdr:row>
      <xdr:rowOff>0</xdr:rowOff>
    </xdr:from>
    <xdr:to>
      <xdr:col>10</xdr:col>
      <xdr:colOff>304800</xdr:colOff>
      <xdr:row>31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304800</xdr:colOff>
      <xdr:row>47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49</xdr:row>
      <xdr:rowOff>0</xdr:rowOff>
    </xdr:from>
    <xdr:to>
      <xdr:col>10</xdr:col>
      <xdr:colOff>304800</xdr:colOff>
      <xdr:row>63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65</xdr:row>
      <xdr:rowOff>0</xdr:rowOff>
    </xdr:from>
    <xdr:to>
      <xdr:col>10</xdr:col>
      <xdr:colOff>304800</xdr:colOff>
      <xdr:row>79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81</xdr:row>
      <xdr:rowOff>0</xdr:rowOff>
    </xdr:from>
    <xdr:to>
      <xdr:col>10</xdr:col>
      <xdr:colOff>304800</xdr:colOff>
      <xdr:row>95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16503</xdr:colOff>
      <xdr:row>1</xdr:row>
      <xdr:rowOff>16365</xdr:rowOff>
    </xdr:from>
    <xdr:to>
      <xdr:col>15</xdr:col>
      <xdr:colOff>0</xdr:colOff>
      <xdr:row>31</xdr:row>
      <xdr:rowOff>11441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36EC93-8F04-1F35-931B-EC79E9157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17874</xdr:colOff>
      <xdr:row>18</xdr:row>
      <xdr:rowOff>79022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56C9C72-5D45-C8BB-4D22-1CF79096EAE7}"/>
            </a:ext>
          </a:extLst>
        </xdr:cNvPr>
        <xdr:cNvSpPr txBox="1"/>
      </xdr:nvSpPr>
      <xdr:spPr>
        <a:xfrm>
          <a:off x="6113874" y="34656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kern="1200"/>
        </a:p>
      </xdr:txBody>
    </xdr:sp>
    <xdr:clientData/>
  </xdr:oneCellAnchor>
  <xdr:twoCellAnchor>
    <xdr:from>
      <xdr:col>17</xdr:col>
      <xdr:colOff>7054</xdr:colOff>
      <xdr:row>1</xdr:row>
      <xdr:rowOff>11288</xdr:rowOff>
    </xdr:from>
    <xdr:to>
      <xdr:col>31</xdr:col>
      <xdr:colOff>790</xdr:colOff>
      <xdr:row>31</xdr:row>
      <xdr:rowOff>11869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BEA56E-09D4-E32C-A440-9F8336756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2</xdr:row>
      <xdr:rowOff>0</xdr:rowOff>
    </xdr:from>
    <xdr:to>
      <xdr:col>16</xdr:col>
      <xdr:colOff>12700</xdr:colOff>
      <xdr:row>12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A5D6587-0D50-991B-DBEE-40798AEF6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12700</xdr:rowOff>
    </xdr:from>
    <xdr:to>
      <xdr:col>16</xdr:col>
      <xdr:colOff>0</xdr:colOff>
      <xdr:row>22</xdr:row>
      <xdr:rowOff>190500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43AC9C2-F87E-451D-2E89-E8FAFD216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24</xdr:row>
      <xdr:rowOff>12700</xdr:rowOff>
    </xdr:from>
    <xdr:to>
      <xdr:col>16</xdr:col>
      <xdr:colOff>12700</xdr:colOff>
      <xdr:row>34</xdr:row>
      <xdr:rowOff>50800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F32EE97-7A27-9A31-D541-F476A0363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20</xdr:row>
      <xdr:rowOff>0</xdr:rowOff>
    </xdr:from>
    <xdr:to>
      <xdr:col>13</xdr:col>
      <xdr:colOff>0</xdr:colOff>
      <xdr:row>30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C75687B-4947-08F1-F962-5519976E0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13</xdr:col>
      <xdr:colOff>0</xdr:colOff>
      <xdr:row>41</xdr:row>
      <xdr:rowOff>25400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AABD938-5F24-1C7B-9133-33A91667B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13</xdr:col>
      <xdr:colOff>0</xdr:colOff>
      <xdr:row>52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BC601C5-FBCA-C797-7904-3951052FB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8048</xdr:colOff>
      <xdr:row>13</xdr:row>
      <xdr:rowOff>5723</xdr:rowOff>
    </xdr:from>
    <xdr:to>
      <xdr:col>8</xdr:col>
      <xdr:colOff>901883</xdr:colOff>
      <xdr:row>29</xdr:row>
      <xdr:rowOff>184058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6AE1E51-5826-9B93-052A-9D861AFE2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38.600217708336" createdVersion="6" refreshedVersion="6" minRefreshableVersion="3" recordCount="64" xr:uid="{00000000-000A-0000-FFFF-FFFF3F000000}">
  <cacheSource type="worksheet">
    <worksheetSource ref="A1:G65" sheet="Л1 Данные"/>
  </cacheSource>
  <cacheFields count="7">
    <cacheField name="Производитель" numFmtId="0">
      <sharedItems count="2">
        <s v="NVIDIA"/>
        <s v="AMD"/>
      </sharedItems>
    </cacheField>
    <cacheField name="Модель" numFmtId="0">
      <sharedItems count="64">
        <s v="GeForce RTX 4090"/>
        <s v="GeForce RTX 4080 SUPER"/>
        <s v="GeForce RTX 4080"/>
        <s v="GeForce RTX 4070 Ti SUPER"/>
        <s v="GeForce RTX 4070 Ti"/>
        <s v="GeForce RTX 4070 SUPER"/>
        <s v="GeForce RTX 4070"/>
        <s v="GeForce RTX 4060 Ti"/>
        <s v="GeForce RTX 4060"/>
        <s v="GeForce RTX 3090 Ti"/>
        <s v="GeForce RTX 3090"/>
        <s v="GeForce RTX 3080 Ti"/>
        <s v="GeForce RTX 3080"/>
        <s v="GeForce RTX 3070 Ti"/>
        <s v="GeForce RTX 3070"/>
        <s v="GeForce RTX 3060 Ti"/>
        <s v="GeForce RTX 3060"/>
        <s v="GeForce RTX 3050"/>
        <s v="GeForce RTX 2080 Ti"/>
        <s v="GeForce RTX 2080 SUPER"/>
        <s v="GeForce RTX 2080"/>
        <s v="GeForce RTX 2070 SUPER"/>
        <s v="GeForce RTX 2070"/>
        <s v="GeForce RTX 2060 SUPER"/>
        <s v="GeForce RTX 2060"/>
        <s v="GeForce GTX 1660 Ti"/>
        <s v="GeForce GTX 1660 SUPER"/>
        <s v="GeForce GTX 1660"/>
        <s v="GeForce GTX 1650 SUPER"/>
        <s v="GeForce GTX 1650"/>
        <s v="GeForce GTX 1630"/>
        <s v="GeForce GTX 1080 Ti"/>
        <s v="GeForce GTX 1080"/>
        <s v="GeForce GTX 1070 Ti"/>
        <s v="GeForce GTX 1070"/>
        <s v="GeForce GTX 1060"/>
        <s v="GeForce GTX 1050 Ti"/>
        <s v="GeForce GTX 1050"/>
        <s v="GeForce GT 1030"/>
        <s v="GeForce GT 1010"/>
        <s v="Radeon RX 7900 XTX"/>
        <s v="Radeon RX 7900 XT"/>
        <s v="Radeon RX 7800 XT"/>
        <s v="Radeon RX 7700 XT"/>
        <s v="Radeon RX 7600 XT"/>
        <s v="Radeon RX 7600"/>
        <s v="Radeon RX 6950 XT"/>
        <s v="Radeon RX 6900 XT"/>
        <s v="Radeon RX 6800 XT"/>
        <s v="Radeon RX 6800"/>
        <s v="Radeon RX 6750 XT"/>
        <s v="Radeon RX 6700 XT"/>
        <s v="Radeon RX 6700"/>
        <s v="Radeon RX 6650 XT"/>
        <s v="Radeon RX 6600 XT"/>
        <s v="Radeon RX 6600"/>
        <s v="Radeon RX 6500 XT"/>
        <s v="Radeon RX 6400"/>
        <s v="Radeon RX 5700 XT"/>
        <s v="Radeon RX 5700"/>
        <s v="Radeon RX 5600 XT"/>
        <s v="Radeon RX 5500 XT"/>
        <s v="Radeon RX Vega 64"/>
        <s v="Radeon RX Vega 56"/>
      </sharedItems>
    </cacheField>
    <cacheField name="GFLOPS (FP32)" numFmtId="2">
      <sharedItems containsSemiMixedTypes="0" containsString="0" containsNumber="1" minValue="62.87" maxValue="7324" count="60">
        <n v="7324"/>
        <n v="4700"/>
        <n v="4290"/>
        <n v="3954"/>
        <n v="3548"/>
        <n v="2838"/>
        <n v="2261"/>
        <n v="2011"/>
        <n v="1124"/>
        <n v="3355"/>
        <n v="2928"/>
        <n v="2796"/>
        <n v="2258"/>
        <n v="1935"/>
        <n v="1766"/>
        <n v="1372"/>
        <n v="946.2"/>
        <n v="794.6"/>
        <n v="1175"/>
        <n v="1014"/>
        <n v="892"/>
        <n v="821.8"/>
        <n v="649.70000000000005"/>
        <n v="639.70000000000005"/>
        <n v="460.8"/>
        <n v="430.8"/>
        <n v="391.7"/>
        <n v="266.10000000000002"/>
        <n v="178.2"/>
        <n v="1062"/>
        <n v="822.8"/>
        <n v="781.6"/>
        <n v="578.29999999999995"/>
        <n v="385.5"/>
        <n v="198.1"/>
        <n v="173.3"/>
        <n v="94.31"/>
        <n v="62.87"/>
        <n v="4559"/>
        <n v="3226"/>
        <n v="2765"/>
        <n v="2627"/>
        <n v="2023"/>
        <n v="1409"/>
        <n v="2063"/>
        <n v="1857"/>
        <n v="1394"/>
        <n v="1101"/>
        <n v="1188"/>
        <n v="894.4"/>
        <n v="847.1"/>
        <n v="806.1"/>
        <n v="582.79999999999995"/>
        <n v="534.5"/>
        <n v="313.2"/>
        <n v="675.1"/>
        <n v="569.1"/>
        <n v="452.5"/>
        <n v="983"/>
        <n v="815.7"/>
      </sharedItems>
    </cacheField>
    <cacheField name="Архитектура" numFmtId="0">
      <sharedItems count="7">
        <s v="Ada Lovelace"/>
        <s v="Ampere"/>
        <s v="Turing"/>
        <s v="Pascal"/>
        <s v="RDNA3"/>
        <s v="RDNA2"/>
        <s v="RDNA"/>
      </sharedItems>
    </cacheField>
    <cacheField name="Год выпуска" numFmtId="0">
      <sharedItems containsSemiMixedTypes="0" containsString="0" containsNumber="1" containsInteger="1" minValue="2016" maxValue="2024" count="9">
        <n v="2022"/>
        <n v="2024"/>
        <n v="2023"/>
        <n v="2020"/>
        <n v="2021"/>
        <n v="2018"/>
        <n v="2019"/>
        <n v="2017"/>
        <n v="2016"/>
      </sharedItems>
    </cacheField>
    <cacheField name="Стартовая цена, $" numFmtId="164">
      <sharedItems containsSemiMixedTypes="0" containsString="0" containsNumber="1" containsInteger="1" minValue="60" maxValue="1999"/>
    </cacheField>
    <cacheField name="Энергопотребление, Вт" numFmtId="0">
      <sharedItems containsSemiMixedTypes="0" containsString="0" containsNumber="1" containsInteger="1" minValue="30" maxValue="450" count="37">
        <n v="450"/>
        <n v="320"/>
        <n v="285"/>
        <n v="220"/>
        <n v="200"/>
        <n v="165"/>
        <n v="115"/>
        <n v="350"/>
        <n v="290"/>
        <n v="170"/>
        <n v="130"/>
        <n v="250"/>
        <n v="215"/>
        <n v="175"/>
        <n v="160"/>
        <n v="279"/>
        <n v="125"/>
        <n v="120"/>
        <n v="100"/>
        <n v="75"/>
        <n v="180"/>
        <n v="150"/>
        <n v="30"/>
        <n v="355"/>
        <n v="315"/>
        <n v="263"/>
        <n v="245"/>
        <n v="190"/>
        <n v="335"/>
        <n v="300"/>
        <n v="230"/>
        <n v="132"/>
        <n v="107"/>
        <n v="53"/>
        <n v="225"/>
        <n v="295"/>
        <n v="210"/>
      </sharedItems>
      <fieldGroup base="6">
        <rangePr startNum="30" endNum="450" groupInterval="100"/>
        <groupItems count="7">
          <s v="&lt;30"/>
          <s v="30-129"/>
          <s v="130-229"/>
          <s v="230-329"/>
          <s v="330-429"/>
          <s v="430-529"/>
          <s v="&gt;5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48.73296238426" createdVersion="8" refreshedVersion="8" minRefreshableVersion="3" recordCount="69" xr:uid="{F9FD3BB8-06D2-EE42-ABAE-A0F665CBC3EB}">
  <cacheSource type="worksheet">
    <worksheetSource ref="A1:G70" sheet="Л1 Данные"/>
  </cacheSource>
  <cacheFields count="7">
    <cacheField name="Производитель" numFmtId="0">
      <sharedItems/>
    </cacheField>
    <cacheField name="Модель" numFmtId="0">
      <sharedItems/>
    </cacheField>
    <cacheField name="GFLOPS (FP32)" numFmtId="2">
      <sharedItems containsSemiMixedTypes="0" containsString="0" containsNumber="1" minValue="62.87" maxValue="7324"/>
    </cacheField>
    <cacheField name="Архитектура" numFmtId="0">
      <sharedItems count="8">
        <s v="Ada Lovelace"/>
        <s v="Ampere"/>
        <s v="Turing"/>
        <s v="Pascal"/>
        <s v="RDNA3"/>
        <s v="RDNA2"/>
        <s v="RDNA"/>
        <s v="Alchemist"/>
      </sharedItems>
    </cacheField>
    <cacheField name="Год выпуска" numFmtId="0">
      <sharedItems containsSemiMixedTypes="0" containsString="0" containsNumber="1" containsInteger="1" minValue="2016" maxValue="2024" count="9">
        <n v="2022"/>
        <n v="2024"/>
        <n v="2023"/>
        <n v="2020"/>
        <n v="2021"/>
        <n v="2018"/>
        <n v="2019"/>
        <n v="2017"/>
        <n v="2016"/>
      </sharedItems>
    </cacheField>
    <cacheField name="Стартовая цена, $" numFmtId="0">
      <sharedItems containsSemiMixedTypes="0" containsString="0" containsNumber="1" containsInteger="1" minValue="60" maxValue="1999"/>
    </cacheField>
    <cacheField name="Энергопотребление, Вт" numFmtId="0">
      <sharedItems containsSemiMixedTypes="0" containsString="0" containsNumber="1" containsInteger="1" minValue="30" maxValue="450" count="37">
        <n v="450"/>
        <n v="320"/>
        <n v="285"/>
        <n v="220"/>
        <n v="200"/>
        <n v="165"/>
        <n v="115"/>
        <n v="350"/>
        <n v="290"/>
        <n v="170"/>
        <n v="130"/>
        <n v="250"/>
        <n v="215"/>
        <n v="175"/>
        <n v="160"/>
        <n v="279"/>
        <n v="125"/>
        <n v="120"/>
        <n v="100"/>
        <n v="75"/>
        <n v="180"/>
        <n v="150"/>
        <n v="30"/>
        <n v="355"/>
        <n v="315"/>
        <n v="263"/>
        <n v="245"/>
        <n v="190"/>
        <n v="335"/>
        <n v="300"/>
        <n v="230"/>
        <n v="132"/>
        <n v="107"/>
        <n v="53"/>
        <n v="225"/>
        <n v="295"/>
        <n v="210"/>
      </sharedItems>
      <fieldGroup base="6">
        <rangePr startNum="30" endNum="450" groupInterval="50"/>
        <groupItems count="11">
          <s v="&lt;30"/>
          <s v="30-79"/>
          <s v="80-129"/>
          <s v="130-179"/>
          <s v="180-229"/>
          <s v="230-279"/>
          <s v="280-329"/>
          <s v="330-379"/>
          <s v="380-429"/>
          <s v="430-479"/>
          <s v="&gt;48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  <x v="0"/>
    <x v="0"/>
    <n v="1599"/>
    <x v="0"/>
  </r>
  <r>
    <x v="0"/>
    <x v="1"/>
    <x v="1"/>
    <x v="0"/>
    <x v="0"/>
    <n v="999"/>
    <x v="1"/>
  </r>
  <r>
    <x v="0"/>
    <x v="2"/>
    <x v="2"/>
    <x v="0"/>
    <x v="0"/>
    <n v="1199"/>
    <x v="1"/>
  </r>
  <r>
    <x v="0"/>
    <x v="3"/>
    <x v="3"/>
    <x v="0"/>
    <x v="1"/>
    <n v="799"/>
    <x v="2"/>
  </r>
  <r>
    <x v="0"/>
    <x v="4"/>
    <x v="4"/>
    <x v="0"/>
    <x v="2"/>
    <n v="799"/>
    <x v="2"/>
  </r>
  <r>
    <x v="0"/>
    <x v="5"/>
    <x v="5"/>
    <x v="0"/>
    <x v="2"/>
    <n v="599"/>
    <x v="3"/>
  </r>
  <r>
    <x v="0"/>
    <x v="6"/>
    <x v="6"/>
    <x v="0"/>
    <x v="2"/>
    <n v="599"/>
    <x v="4"/>
  </r>
  <r>
    <x v="0"/>
    <x v="7"/>
    <x v="7"/>
    <x v="0"/>
    <x v="2"/>
    <n v="499"/>
    <x v="5"/>
  </r>
  <r>
    <x v="0"/>
    <x v="8"/>
    <x v="8"/>
    <x v="0"/>
    <x v="2"/>
    <n v="299"/>
    <x v="6"/>
  </r>
  <r>
    <x v="0"/>
    <x v="9"/>
    <x v="9"/>
    <x v="1"/>
    <x v="3"/>
    <n v="1999"/>
    <x v="0"/>
  </r>
  <r>
    <x v="0"/>
    <x v="10"/>
    <x v="10"/>
    <x v="1"/>
    <x v="3"/>
    <n v="1499"/>
    <x v="7"/>
  </r>
  <r>
    <x v="0"/>
    <x v="11"/>
    <x v="11"/>
    <x v="1"/>
    <x v="4"/>
    <n v="1199"/>
    <x v="7"/>
  </r>
  <r>
    <x v="0"/>
    <x v="12"/>
    <x v="12"/>
    <x v="1"/>
    <x v="3"/>
    <n v="799"/>
    <x v="7"/>
  </r>
  <r>
    <x v="0"/>
    <x v="13"/>
    <x v="13"/>
    <x v="1"/>
    <x v="4"/>
    <n v="599"/>
    <x v="8"/>
  </r>
  <r>
    <x v="0"/>
    <x v="14"/>
    <x v="14"/>
    <x v="1"/>
    <x v="3"/>
    <n v="499"/>
    <x v="3"/>
  </r>
  <r>
    <x v="0"/>
    <x v="15"/>
    <x v="15"/>
    <x v="1"/>
    <x v="3"/>
    <n v="399"/>
    <x v="4"/>
  </r>
  <r>
    <x v="0"/>
    <x v="16"/>
    <x v="16"/>
    <x v="1"/>
    <x v="4"/>
    <n v="329"/>
    <x v="9"/>
  </r>
  <r>
    <x v="0"/>
    <x v="17"/>
    <x v="17"/>
    <x v="1"/>
    <x v="0"/>
    <n v="249"/>
    <x v="10"/>
  </r>
  <r>
    <x v="0"/>
    <x v="18"/>
    <x v="18"/>
    <x v="2"/>
    <x v="5"/>
    <n v="999"/>
    <x v="11"/>
  </r>
  <r>
    <x v="0"/>
    <x v="19"/>
    <x v="19"/>
    <x v="2"/>
    <x v="6"/>
    <n v="699"/>
    <x v="11"/>
  </r>
  <r>
    <x v="0"/>
    <x v="20"/>
    <x v="20"/>
    <x v="2"/>
    <x v="5"/>
    <n v="699"/>
    <x v="12"/>
  </r>
  <r>
    <x v="0"/>
    <x v="21"/>
    <x v="21"/>
    <x v="2"/>
    <x v="6"/>
    <n v="499"/>
    <x v="12"/>
  </r>
  <r>
    <x v="0"/>
    <x v="22"/>
    <x v="22"/>
    <x v="2"/>
    <x v="5"/>
    <n v="499"/>
    <x v="13"/>
  </r>
  <r>
    <x v="0"/>
    <x v="23"/>
    <x v="23"/>
    <x v="2"/>
    <x v="6"/>
    <n v="399"/>
    <x v="13"/>
  </r>
  <r>
    <x v="0"/>
    <x v="24"/>
    <x v="23"/>
    <x v="2"/>
    <x v="6"/>
    <n v="349"/>
    <x v="14"/>
  </r>
  <r>
    <x v="0"/>
    <x v="25"/>
    <x v="24"/>
    <x v="3"/>
    <x v="6"/>
    <n v="279"/>
    <x v="15"/>
  </r>
  <r>
    <x v="0"/>
    <x v="26"/>
    <x v="25"/>
    <x v="3"/>
    <x v="6"/>
    <n v="229"/>
    <x v="16"/>
  </r>
  <r>
    <x v="0"/>
    <x v="27"/>
    <x v="25"/>
    <x v="3"/>
    <x v="6"/>
    <n v="219"/>
    <x v="17"/>
  </r>
  <r>
    <x v="0"/>
    <x v="28"/>
    <x v="26"/>
    <x v="3"/>
    <x v="6"/>
    <n v="159"/>
    <x v="18"/>
  </r>
  <r>
    <x v="0"/>
    <x v="29"/>
    <x v="27"/>
    <x v="3"/>
    <x v="6"/>
    <n v="149"/>
    <x v="19"/>
  </r>
  <r>
    <x v="0"/>
    <x v="30"/>
    <x v="28"/>
    <x v="3"/>
    <x v="0"/>
    <n v="169"/>
    <x v="19"/>
  </r>
  <r>
    <x v="0"/>
    <x v="31"/>
    <x v="29"/>
    <x v="3"/>
    <x v="7"/>
    <n v="699"/>
    <x v="11"/>
  </r>
  <r>
    <x v="0"/>
    <x v="32"/>
    <x v="30"/>
    <x v="3"/>
    <x v="8"/>
    <n v="599"/>
    <x v="20"/>
  </r>
  <r>
    <x v="0"/>
    <x v="33"/>
    <x v="31"/>
    <x v="3"/>
    <x v="7"/>
    <n v="399"/>
    <x v="20"/>
  </r>
  <r>
    <x v="0"/>
    <x v="34"/>
    <x v="32"/>
    <x v="3"/>
    <x v="8"/>
    <n v="379"/>
    <x v="21"/>
  </r>
  <r>
    <x v="0"/>
    <x v="35"/>
    <x v="33"/>
    <x v="3"/>
    <x v="8"/>
    <n v="299"/>
    <x v="17"/>
  </r>
  <r>
    <x v="0"/>
    <x v="36"/>
    <x v="34"/>
    <x v="3"/>
    <x v="8"/>
    <n v="139"/>
    <x v="19"/>
  </r>
  <r>
    <x v="0"/>
    <x v="37"/>
    <x v="35"/>
    <x v="3"/>
    <x v="8"/>
    <n v="109"/>
    <x v="19"/>
  </r>
  <r>
    <x v="0"/>
    <x v="38"/>
    <x v="36"/>
    <x v="3"/>
    <x v="7"/>
    <n v="79"/>
    <x v="22"/>
  </r>
  <r>
    <x v="0"/>
    <x v="39"/>
    <x v="37"/>
    <x v="3"/>
    <x v="4"/>
    <n v="60"/>
    <x v="22"/>
  </r>
  <r>
    <x v="1"/>
    <x v="40"/>
    <x v="38"/>
    <x v="4"/>
    <x v="0"/>
    <n v="999"/>
    <x v="23"/>
  </r>
  <r>
    <x v="1"/>
    <x v="41"/>
    <x v="39"/>
    <x v="4"/>
    <x v="0"/>
    <n v="899"/>
    <x v="24"/>
  </r>
  <r>
    <x v="1"/>
    <x v="42"/>
    <x v="40"/>
    <x v="4"/>
    <x v="2"/>
    <n v="499"/>
    <x v="25"/>
  </r>
  <r>
    <x v="1"/>
    <x v="43"/>
    <x v="41"/>
    <x v="4"/>
    <x v="2"/>
    <n v="499"/>
    <x v="26"/>
  </r>
  <r>
    <x v="1"/>
    <x v="44"/>
    <x v="42"/>
    <x v="4"/>
    <x v="1"/>
    <n v="329"/>
    <x v="27"/>
  </r>
  <r>
    <x v="1"/>
    <x v="45"/>
    <x v="43"/>
    <x v="4"/>
    <x v="2"/>
    <n v="269"/>
    <x v="5"/>
  </r>
  <r>
    <x v="1"/>
    <x v="46"/>
    <x v="13"/>
    <x v="5"/>
    <x v="0"/>
    <n v="1099"/>
    <x v="28"/>
  </r>
  <r>
    <x v="1"/>
    <x v="47"/>
    <x v="44"/>
    <x v="5"/>
    <x v="3"/>
    <n v="999"/>
    <x v="29"/>
  </r>
  <r>
    <x v="1"/>
    <x v="48"/>
    <x v="45"/>
    <x v="5"/>
    <x v="3"/>
    <n v="649"/>
    <x v="29"/>
  </r>
  <r>
    <x v="1"/>
    <x v="49"/>
    <x v="46"/>
    <x v="5"/>
    <x v="3"/>
    <n v="579"/>
    <x v="11"/>
  </r>
  <r>
    <x v="1"/>
    <x v="50"/>
    <x v="47"/>
    <x v="5"/>
    <x v="0"/>
    <n v="549"/>
    <x v="11"/>
  </r>
  <r>
    <x v="1"/>
    <x v="51"/>
    <x v="48"/>
    <x v="5"/>
    <x v="4"/>
    <n v="479"/>
    <x v="30"/>
  </r>
  <r>
    <x v="1"/>
    <x v="52"/>
    <x v="49"/>
    <x v="5"/>
    <x v="0"/>
    <n v="359"/>
    <x v="13"/>
  </r>
  <r>
    <x v="1"/>
    <x v="53"/>
    <x v="50"/>
    <x v="5"/>
    <x v="0"/>
    <n v="399"/>
    <x v="20"/>
  </r>
  <r>
    <x v="1"/>
    <x v="54"/>
    <x v="51"/>
    <x v="5"/>
    <x v="4"/>
    <n v="379"/>
    <x v="14"/>
  </r>
  <r>
    <x v="1"/>
    <x v="55"/>
    <x v="52"/>
    <x v="5"/>
    <x v="4"/>
    <n v="329"/>
    <x v="31"/>
  </r>
  <r>
    <x v="1"/>
    <x v="56"/>
    <x v="53"/>
    <x v="5"/>
    <x v="0"/>
    <n v="199"/>
    <x v="32"/>
  </r>
  <r>
    <x v="1"/>
    <x v="57"/>
    <x v="54"/>
    <x v="5"/>
    <x v="0"/>
    <n v="159"/>
    <x v="33"/>
  </r>
  <r>
    <x v="1"/>
    <x v="58"/>
    <x v="21"/>
    <x v="6"/>
    <x v="6"/>
    <n v="399"/>
    <x v="34"/>
  </r>
  <r>
    <x v="1"/>
    <x v="59"/>
    <x v="55"/>
    <x v="6"/>
    <x v="6"/>
    <n v="349"/>
    <x v="20"/>
  </r>
  <r>
    <x v="1"/>
    <x v="60"/>
    <x v="56"/>
    <x v="6"/>
    <x v="3"/>
    <n v="279"/>
    <x v="21"/>
  </r>
  <r>
    <x v="1"/>
    <x v="61"/>
    <x v="57"/>
    <x v="6"/>
    <x v="6"/>
    <n v="169"/>
    <x v="10"/>
  </r>
  <r>
    <x v="1"/>
    <x v="62"/>
    <x v="58"/>
    <x v="6"/>
    <x v="7"/>
    <n v="499"/>
    <x v="35"/>
  </r>
  <r>
    <x v="1"/>
    <x v="63"/>
    <x v="59"/>
    <x v="6"/>
    <x v="7"/>
    <n v="399"/>
    <x v="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s v="NVIDIA"/>
    <s v="GeForce RTX 4090"/>
    <n v="7324"/>
    <x v="0"/>
    <x v="0"/>
    <n v="1599"/>
    <x v="0"/>
  </r>
  <r>
    <s v="NVIDIA"/>
    <s v="GeForce RTX 4080 SUPER"/>
    <n v="4700"/>
    <x v="0"/>
    <x v="0"/>
    <n v="999"/>
    <x v="1"/>
  </r>
  <r>
    <s v="NVIDIA"/>
    <s v="GeForce RTX 4080"/>
    <n v="4290"/>
    <x v="0"/>
    <x v="0"/>
    <n v="1199"/>
    <x v="1"/>
  </r>
  <r>
    <s v="NVIDIA"/>
    <s v="GeForce RTX 4070 Ti SUPER"/>
    <n v="3954"/>
    <x v="0"/>
    <x v="1"/>
    <n v="799"/>
    <x v="2"/>
  </r>
  <r>
    <s v="NVIDIA"/>
    <s v="GeForce RTX 4070 Ti"/>
    <n v="3548"/>
    <x v="0"/>
    <x v="2"/>
    <n v="799"/>
    <x v="2"/>
  </r>
  <r>
    <s v="NVIDIA"/>
    <s v="GeForce RTX 4070 SUPER"/>
    <n v="2838"/>
    <x v="0"/>
    <x v="2"/>
    <n v="599"/>
    <x v="3"/>
  </r>
  <r>
    <s v="NVIDIA"/>
    <s v="GeForce RTX 4070"/>
    <n v="2261"/>
    <x v="0"/>
    <x v="2"/>
    <n v="599"/>
    <x v="4"/>
  </r>
  <r>
    <s v="NVIDIA"/>
    <s v="GeForce RTX 4060 Ti"/>
    <n v="2011"/>
    <x v="0"/>
    <x v="2"/>
    <n v="499"/>
    <x v="5"/>
  </r>
  <r>
    <s v="NVIDIA"/>
    <s v="GeForce RTX 4060"/>
    <n v="1124"/>
    <x v="0"/>
    <x v="2"/>
    <n v="299"/>
    <x v="6"/>
  </r>
  <r>
    <s v="NVIDIA"/>
    <s v="GeForce RTX 3090 Ti"/>
    <n v="3355"/>
    <x v="1"/>
    <x v="3"/>
    <n v="1999"/>
    <x v="0"/>
  </r>
  <r>
    <s v="NVIDIA"/>
    <s v="GeForce RTX 3090"/>
    <n v="2928"/>
    <x v="1"/>
    <x v="3"/>
    <n v="1499"/>
    <x v="7"/>
  </r>
  <r>
    <s v="NVIDIA"/>
    <s v="GeForce RTX 3080 Ti"/>
    <n v="2796"/>
    <x v="1"/>
    <x v="4"/>
    <n v="1199"/>
    <x v="7"/>
  </r>
  <r>
    <s v="NVIDIA"/>
    <s v="GeForce RTX 3080"/>
    <n v="2258"/>
    <x v="1"/>
    <x v="3"/>
    <n v="799"/>
    <x v="7"/>
  </r>
  <r>
    <s v="NVIDIA"/>
    <s v="GeForce RTX 3070 Ti"/>
    <n v="1935"/>
    <x v="1"/>
    <x v="4"/>
    <n v="599"/>
    <x v="8"/>
  </r>
  <r>
    <s v="NVIDIA"/>
    <s v="GeForce RTX 3070"/>
    <n v="1766"/>
    <x v="1"/>
    <x v="3"/>
    <n v="499"/>
    <x v="3"/>
  </r>
  <r>
    <s v="NVIDIA"/>
    <s v="GeForce RTX 3060 Ti"/>
    <n v="1372"/>
    <x v="1"/>
    <x v="3"/>
    <n v="399"/>
    <x v="4"/>
  </r>
  <r>
    <s v="NVIDIA"/>
    <s v="GeForce RTX 3060"/>
    <n v="946.2"/>
    <x v="1"/>
    <x v="4"/>
    <n v="329"/>
    <x v="9"/>
  </r>
  <r>
    <s v="NVIDIA"/>
    <s v="GeForce RTX 3050"/>
    <n v="794.6"/>
    <x v="1"/>
    <x v="0"/>
    <n v="249"/>
    <x v="10"/>
  </r>
  <r>
    <s v="NVIDIA"/>
    <s v="GeForce RTX 2080 Ti"/>
    <n v="1175"/>
    <x v="2"/>
    <x v="5"/>
    <n v="999"/>
    <x v="11"/>
  </r>
  <r>
    <s v="NVIDIA"/>
    <s v="GeForce RTX 2080 SUPER"/>
    <n v="1014"/>
    <x v="2"/>
    <x v="6"/>
    <n v="699"/>
    <x v="11"/>
  </r>
  <r>
    <s v="NVIDIA"/>
    <s v="GeForce RTX 2080"/>
    <n v="892"/>
    <x v="2"/>
    <x v="5"/>
    <n v="699"/>
    <x v="12"/>
  </r>
  <r>
    <s v="NVIDIA"/>
    <s v="GeForce RTX 2070 SUPER"/>
    <n v="821.8"/>
    <x v="2"/>
    <x v="6"/>
    <n v="499"/>
    <x v="12"/>
  </r>
  <r>
    <s v="NVIDIA"/>
    <s v="GeForce RTX 2070"/>
    <n v="649.70000000000005"/>
    <x v="2"/>
    <x v="5"/>
    <n v="499"/>
    <x v="13"/>
  </r>
  <r>
    <s v="NVIDIA"/>
    <s v="GeForce RTX 2060 SUPER"/>
    <n v="639.70000000000005"/>
    <x v="2"/>
    <x v="6"/>
    <n v="399"/>
    <x v="13"/>
  </r>
  <r>
    <s v="NVIDIA"/>
    <s v="GeForce RTX 2060"/>
    <n v="639.70000000000005"/>
    <x v="2"/>
    <x v="6"/>
    <n v="349"/>
    <x v="14"/>
  </r>
  <r>
    <s v="NVIDIA"/>
    <s v="GeForce GTX 1660 Ti"/>
    <n v="460.8"/>
    <x v="3"/>
    <x v="6"/>
    <n v="279"/>
    <x v="15"/>
  </r>
  <r>
    <s v="NVIDIA"/>
    <s v="GeForce GTX 1660 SUPER"/>
    <n v="430.8"/>
    <x v="3"/>
    <x v="6"/>
    <n v="229"/>
    <x v="16"/>
  </r>
  <r>
    <s v="NVIDIA"/>
    <s v="GeForce GTX 1660"/>
    <n v="430.8"/>
    <x v="3"/>
    <x v="6"/>
    <n v="219"/>
    <x v="17"/>
  </r>
  <r>
    <s v="NVIDIA"/>
    <s v="GeForce GTX 1650 SUPER"/>
    <n v="391.7"/>
    <x v="3"/>
    <x v="6"/>
    <n v="159"/>
    <x v="18"/>
  </r>
  <r>
    <s v="NVIDIA"/>
    <s v="GeForce GTX 1650"/>
    <n v="266.10000000000002"/>
    <x v="3"/>
    <x v="6"/>
    <n v="149"/>
    <x v="19"/>
  </r>
  <r>
    <s v="NVIDIA"/>
    <s v="GeForce GTX 1630"/>
    <n v="178.2"/>
    <x v="3"/>
    <x v="0"/>
    <n v="169"/>
    <x v="19"/>
  </r>
  <r>
    <s v="NVIDIA"/>
    <s v="GeForce GTX 1080 Ti"/>
    <n v="1062"/>
    <x v="3"/>
    <x v="7"/>
    <n v="699"/>
    <x v="11"/>
  </r>
  <r>
    <s v="NVIDIA"/>
    <s v="GeForce GTX 1080"/>
    <n v="822.8"/>
    <x v="3"/>
    <x v="8"/>
    <n v="599"/>
    <x v="20"/>
  </r>
  <r>
    <s v="NVIDIA"/>
    <s v="GeForce GTX 1070 Ti"/>
    <n v="781.6"/>
    <x v="3"/>
    <x v="7"/>
    <n v="399"/>
    <x v="20"/>
  </r>
  <r>
    <s v="NVIDIA"/>
    <s v="GeForce GTX 1070"/>
    <n v="578.29999999999995"/>
    <x v="3"/>
    <x v="8"/>
    <n v="379"/>
    <x v="21"/>
  </r>
  <r>
    <s v="NVIDIA"/>
    <s v="GeForce GTX 1060"/>
    <n v="385.5"/>
    <x v="3"/>
    <x v="8"/>
    <n v="299"/>
    <x v="17"/>
  </r>
  <r>
    <s v="NVIDIA"/>
    <s v="GeForce GTX 1050 Ti"/>
    <n v="198.1"/>
    <x v="3"/>
    <x v="8"/>
    <n v="139"/>
    <x v="19"/>
  </r>
  <r>
    <s v="NVIDIA"/>
    <s v="GeForce GTX 1050"/>
    <n v="173.3"/>
    <x v="3"/>
    <x v="8"/>
    <n v="109"/>
    <x v="19"/>
  </r>
  <r>
    <s v="NVIDIA"/>
    <s v="GeForce GT 1030"/>
    <n v="94.31"/>
    <x v="3"/>
    <x v="7"/>
    <n v="79"/>
    <x v="22"/>
  </r>
  <r>
    <s v="NVIDIA"/>
    <s v="GeForce GT 1010"/>
    <n v="62.87"/>
    <x v="3"/>
    <x v="4"/>
    <n v="60"/>
    <x v="22"/>
  </r>
  <r>
    <s v="AMD"/>
    <s v="Radeon RX 7900 XTX"/>
    <n v="4559"/>
    <x v="4"/>
    <x v="0"/>
    <n v="999"/>
    <x v="23"/>
  </r>
  <r>
    <s v="AMD"/>
    <s v="Radeon RX 7900 XT"/>
    <n v="3226"/>
    <x v="4"/>
    <x v="0"/>
    <n v="899"/>
    <x v="24"/>
  </r>
  <r>
    <s v="AMD"/>
    <s v="Radeon RX 7800 XT"/>
    <n v="2765"/>
    <x v="4"/>
    <x v="2"/>
    <n v="499"/>
    <x v="25"/>
  </r>
  <r>
    <s v="AMD"/>
    <s v="Radeon RX 7700 XT"/>
    <n v="2627"/>
    <x v="4"/>
    <x v="2"/>
    <n v="499"/>
    <x v="26"/>
  </r>
  <r>
    <s v="AMD"/>
    <s v="Radeon RX 7600 XT"/>
    <n v="2023"/>
    <x v="4"/>
    <x v="1"/>
    <n v="329"/>
    <x v="27"/>
  </r>
  <r>
    <s v="AMD"/>
    <s v="Radeon RX 7600"/>
    <n v="1409"/>
    <x v="4"/>
    <x v="2"/>
    <n v="269"/>
    <x v="5"/>
  </r>
  <r>
    <s v="AMD"/>
    <s v="Radeon RX 6950 XT"/>
    <n v="1935"/>
    <x v="5"/>
    <x v="0"/>
    <n v="1099"/>
    <x v="28"/>
  </r>
  <r>
    <s v="AMD"/>
    <s v="Radeon RX 6900 XT"/>
    <n v="2063"/>
    <x v="5"/>
    <x v="3"/>
    <n v="999"/>
    <x v="29"/>
  </r>
  <r>
    <s v="AMD"/>
    <s v="Radeon RX 6800 XT"/>
    <n v="1857"/>
    <x v="5"/>
    <x v="3"/>
    <n v="649"/>
    <x v="29"/>
  </r>
  <r>
    <s v="AMD"/>
    <s v="Radeon RX 6800"/>
    <n v="1394"/>
    <x v="5"/>
    <x v="3"/>
    <n v="579"/>
    <x v="11"/>
  </r>
  <r>
    <s v="AMD"/>
    <s v="Radeon RX 6750 XT"/>
    <n v="1101"/>
    <x v="5"/>
    <x v="0"/>
    <n v="549"/>
    <x v="11"/>
  </r>
  <r>
    <s v="AMD"/>
    <s v="Radeon RX 6700 XT"/>
    <n v="1188"/>
    <x v="5"/>
    <x v="4"/>
    <n v="479"/>
    <x v="30"/>
  </r>
  <r>
    <s v="AMD"/>
    <s v="Radeon RX 6700"/>
    <n v="894.4"/>
    <x v="5"/>
    <x v="0"/>
    <n v="359"/>
    <x v="13"/>
  </r>
  <r>
    <s v="AMD"/>
    <s v="Radeon RX 6650 XT"/>
    <n v="847.1"/>
    <x v="5"/>
    <x v="0"/>
    <n v="399"/>
    <x v="20"/>
  </r>
  <r>
    <s v="AMD"/>
    <s v="Radeon RX 6600 XT"/>
    <n v="806.1"/>
    <x v="5"/>
    <x v="4"/>
    <n v="379"/>
    <x v="14"/>
  </r>
  <r>
    <s v="AMD"/>
    <s v="Radeon RX 6600"/>
    <n v="582.79999999999995"/>
    <x v="5"/>
    <x v="4"/>
    <n v="329"/>
    <x v="31"/>
  </r>
  <r>
    <s v="AMD"/>
    <s v="Radeon RX 6500 XT"/>
    <n v="534.5"/>
    <x v="5"/>
    <x v="0"/>
    <n v="199"/>
    <x v="32"/>
  </r>
  <r>
    <s v="AMD"/>
    <s v="Radeon RX 6400"/>
    <n v="313.2"/>
    <x v="5"/>
    <x v="0"/>
    <n v="159"/>
    <x v="33"/>
  </r>
  <r>
    <s v="AMD"/>
    <s v="Radeon RX 5700 XT"/>
    <n v="821.8"/>
    <x v="6"/>
    <x v="6"/>
    <n v="399"/>
    <x v="34"/>
  </r>
  <r>
    <s v="AMD"/>
    <s v="Radeon RX 5700"/>
    <n v="675.1"/>
    <x v="6"/>
    <x v="6"/>
    <n v="349"/>
    <x v="20"/>
  </r>
  <r>
    <s v="AMD"/>
    <s v="Radeon RX 5600 XT"/>
    <n v="569.1"/>
    <x v="6"/>
    <x v="3"/>
    <n v="279"/>
    <x v="21"/>
  </r>
  <r>
    <s v="AMD"/>
    <s v="Radeon RX 5500 XT"/>
    <n v="452.5"/>
    <x v="6"/>
    <x v="6"/>
    <n v="169"/>
    <x v="10"/>
  </r>
  <r>
    <s v="AMD"/>
    <s v="Radeon RX Vega 64"/>
    <n v="983"/>
    <x v="6"/>
    <x v="7"/>
    <n v="499"/>
    <x v="35"/>
  </r>
  <r>
    <s v="AMD"/>
    <s v="Radeon RX Vega 56"/>
    <n v="815.7"/>
    <x v="6"/>
    <x v="7"/>
    <n v="399"/>
    <x v="36"/>
  </r>
  <r>
    <s v="Intel"/>
    <s v="Arc A770"/>
    <n v="1720"/>
    <x v="7"/>
    <x v="0"/>
    <n v="349"/>
    <x v="34"/>
  </r>
  <r>
    <s v="Intel"/>
    <s v="Arc A750"/>
    <n v="1469"/>
    <x v="7"/>
    <x v="0"/>
    <n v="289"/>
    <x v="34"/>
  </r>
  <r>
    <s v="Intel"/>
    <s v="Arc A580"/>
    <n v="1044"/>
    <x v="7"/>
    <x v="0"/>
    <n v="179"/>
    <x v="13"/>
  </r>
  <r>
    <s v="Intel"/>
    <s v="Arc A380"/>
    <n v="409.6"/>
    <x v="7"/>
    <x v="0"/>
    <n v="139"/>
    <x v="19"/>
  </r>
  <r>
    <s v="Intel"/>
    <s v="Arc A310"/>
    <n v="307.2"/>
    <x v="7"/>
    <x v="0"/>
    <n v="110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393676-7E86-A14E-BFCB-A6C9A97A126F}" name="Сводная таблица28" cacheId="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 chartFormat="5">
  <location ref="A34:B43" firstHeaderRow="1" firstDataRow="1" firstDataCol="1"/>
  <pivotFields count="7">
    <pivotField showAll="0"/>
    <pivotField showAll="0"/>
    <pivotField numFmtId="2" showAll="0"/>
    <pivotField axis="axisRow" showAll="0">
      <items count="9">
        <item x="0"/>
        <item x="1"/>
        <item x="3"/>
        <item x="6"/>
        <item x="5"/>
        <item x="4"/>
        <item x="2"/>
        <item x="7"/>
        <item t="default"/>
      </items>
    </pivotField>
    <pivotField showAll="0"/>
    <pivotField numFmtId="164" showAll="0"/>
    <pivotField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реднее по полю Энергопотребление, Вт" fld="6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1A09C-F3A2-EF43-AD74-FA227940505C}" name="Сводная таблица27" cacheId="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 chartFormat="6">
  <location ref="A18:B27" firstHeaderRow="1" firstDataRow="1" firstDataCol="1"/>
  <pivotFields count="7">
    <pivotField showAll="0"/>
    <pivotField showAll="0"/>
    <pivotField numFmtId="2" showAll="0"/>
    <pivotField axis="axisRow" showAll="0">
      <items count="9">
        <item x="0"/>
        <item x="1"/>
        <item x="3"/>
        <item x="6"/>
        <item x="5"/>
        <item x="4"/>
        <item x="2"/>
        <item x="7"/>
        <item t="default"/>
      </items>
    </pivotField>
    <pivotField showAll="0"/>
    <pivotField dataField="1" numFmtId="164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реднее по полю Стартовая цена, $" fld="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23ED2-0230-1E44-A04F-24E3D662F7D3}" name="Сводная таблица26" cacheId="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 chartFormat="6">
  <location ref="A1:B10" firstHeaderRow="1" firstDataRow="1" firstDataCol="1"/>
  <pivotFields count="7">
    <pivotField showAll="0"/>
    <pivotField showAll="0"/>
    <pivotField dataField="1" numFmtId="2" showAll="0"/>
    <pivotField axis="axisRow" showAll="0">
      <items count="9">
        <item x="0"/>
        <item x="1"/>
        <item x="3"/>
        <item x="6"/>
        <item x="5"/>
        <item x="4"/>
        <item x="2"/>
        <item x="7"/>
        <item t="default"/>
      </items>
    </pivotField>
    <pivotField showAll="0"/>
    <pivotField numFmtId="164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реднее по полю GFLOPS (FP32)" fld="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87DB5-8241-C142-9606-EDDC74401217}" name="Сводная таблица31" cacheId="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 chartFormat="6">
  <location ref="A82:B91" firstHeaderRow="1" firstDataRow="1" firstDataCol="1"/>
  <pivotFields count="7">
    <pivotField showAll="0"/>
    <pivotField showAll="0"/>
    <pivotField numFmtId="2" showAll="0"/>
    <pivotField showAll="0"/>
    <pivotField showAll="0"/>
    <pivotField numFmtId="164" showAll="0"/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6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Items count="1">
    <i/>
  </colItems>
  <dataFields count="1">
    <dataField name="Количество по полю Энергопотребление, Вт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EC2FF-4781-C941-A6BD-38F5474537E8}" name="Сводная таблица30" cacheId="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 chartFormat="5">
  <location ref="A66:B76" firstHeaderRow="1" firstDataRow="1" firstDataCol="1"/>
  <pivotFields count="7">
    <pivotField showAll="0"/>
    <pivotField showAll="0"/>
    <pivotField numFmtId="2" showAll="0"/>
    <pivotField showAll="0"/>
    <pivotField axis="axisRow" dataField="1" showAll="0">
      <items count="10">
        <item x="8"/>
        <item x="7"/>
        <item x="5"/>
        <item x="6"/>
        <item x="3"/>
        <item x="4"/>
        <item x="0"/>
        <item x="2"/>
        <item x="1"/>
        <item t="default"/>
      </items>
    </pivotField>
    <pivotField numFmtId="164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Количество по полю Год выпуска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C3EF5-583A-8145-823C-0BB6964C9B37}" name="Сводная таблица29" cacheId="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 chartFormat="5">
  <location ref="A50:B59" firstHeaderRow="1" firstDataRow="1" firstDataCol="1"/>
  <pivotFields count="7">
    <pivotField showAll="0"/>
    <pivotField showAll="0"/>
    <pivotField numFmtId="2" showAll="0"/>
    <pivotField axis="axisRow" dataField="1" showAll="0">
      <items count="9">
        <item x="0"/>
        <item x="1"/>
        <item x="3"/>
        <item x="6"/>
        <item x="5"/>
        <item x="4"/>
        <item x="2"/>
        <item x="7"/>
        <item t="default"/>
      </items>
    </pivotField>
    <pivotField showAll="0"/>
    <pivotField numFmtId="164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Количество по полю Архитектура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Сводная таблица3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A2:D10" firstHeaderRow="0" firstDataRow="1" firstDataCol="1"/>
  <pivotFields count="7">
    <pivotField showAll="0"/>
    <pivotField showAll="0">
      <items count="65"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63"/>
        <item x="62"/>
        <item t="default"/>
      </items>
    </pivotField>
    <pivotField numFmtId="2" showAll="0"/>
    <pivotField axis="axisRow" showAll="0">
      <items count="8">
        <item x="0"/>
        <item x="1"/>
        <item x="3"/>
        <item x="6"/>
        <item x="5"/>
        <item x="4"/>
        <item x="2"/>
        <item t="default"/>
      </items>
    </pivotField>
    <pivotField showAll="0"/>
    <pivotField numFmtId="164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оличество по полю Энергопотребление, Вт" fld="6" subtotal="count" baseField="0" baseItem="0"/>
    <dataField name="Среднее по полю Энергопотребление, Вт2" fld="6" subtotal="average" baseField="0" baseItem="0"/>
    <dataField name="Смещённая дисперсия по полю Энергопотребление, Вт2" fld="6" subtotal="var" baseField="3" baseItem="0"/>
  </dataFields>
  <formats count="13"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3" type="button" dataOnly="0" labelOnly="1" outline="0" axis="axisRow" fieldPosition="0"/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3">
      <pivotArea field="3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82"/>
  <sheetViews>
    <sheetView tabSelected="1" topLeftCell="C1" zoomScale="141" zoomScaleNormal="141" workbookViewId="0">
      <selection activeCell="G17" sqref="A1:G17"/>
    </sheetView>
  </sheetViews>
  <sheetFormatPr baseColWidth="10" defaultColWidth="21.6640625" defaultRowHeight="15" x14ac:dyDescent="0.2"/>
  <cols>
    <col min="1" max="1" width="15.5" customWidth="1"/>
    <col min="2" max="2" width="36" customWidth="1"/>
    <col min="3" max="3" width="16.6640625" customWidth="1"/>
    <col min="4" max="4" width="14.5" customWidth="1"/>
    <col min="5" max="5" width="13.33203125" customWidth="1"/>
    <col min="6" max="6" width="18.33203125" customWidth="1"/>
    <col min="7" max="7" width="24" customWidth="1"/>
    <col min="8" max="9" width="15.5" customWidth="1"/>
  </cols>
  <sheetData>
    <row r="1" spans="1:98" x14ac:dyDescent="0.2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spans="1:98" ht="16" x14ac:dyDescent="0.2">
      <c r="A2" s="6" t="s">
        <v>7</v>
      </c>
      <c r="B2" s="10" t="s">
        <v>8</v>
      </c>
      <c r="C2" s="11">
        <v>7324</v>
      </c>
      <c r="D2" s="12" t="s">
        <v>9</v>
      </c>
      <c r="E2" s="12">
        <v>2022</v>
      </c>
      <c r="F2" s="14">
        <v>1599</v>
      </c>
      <c r="G2" s="12">
        <v>450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spans="1:98" ht="16" x14ac:dyDescent="0.2">
      <c r="A3" s="6" t="s">
        <v>7</v>
      </c>
      <c r="B3" s="10" t="s">
        <v>10</v>
      </c>
      <c r="C3" s="11">
        <v>4700</v>
      </c>
      <c r="D3" s="12" t="s">
        <v>9</v>
      </c>
      <c r="E3" s="12">
        <v>2022</v>
      </c>
      <c r="F3" s="14">
        <v>999</v>
      </c>
      <c r="G3" s="12">
        <v>320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spans="1:98" ht="16" x14ac:dyDescent="0.2">
      <c r="A4" s="6" t="s">
        <v>7</v>
      </c>
      <c r="B4" s="10" t="s">
        <v>11</v>
      </c>
      <c r="C4" s="11">
        <v>4290</v>
      </c>
      <c r="D4" s="12" t="s">
        <v>9</v>
      </c>
      <c r="E4" s="12">
        <v>2022</v>
      </c>
      <c r="F4" s="14">
        <v>1199</v>
      </c>
      <c r="G4" s="13">
        <v>320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spans="1:98" ht="16" x14ac:dyDescent="0.2">
      <c r="A5" s="6" t="s">
        <v>7</v>
      </c>
      <c r="B5" s="10" t="s">
        <v>12</v>
      </c>
      <c r="C5" s="11">
        <v>3954</v>
      </c>
      <c r="D5" s="12" t="s">
        <v>9</v>
      </c>
      <c r="E5" s="12">
        <v>2024</v>
      </c>
      <c r="F5" s="14">
        <v>799</v>
      </c>
      <c r="G5" s="13">
        <v>285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</row>
    <row r="6" spans="1:98" ht="16" x14ac:dyDescent="0.2">
      <c r="A6" s="6" t="s">
        <v>7</v>
      </c>
      <c r="B6" s="10" t="s">
        <v>13</v>
      </c>
      <c r="C6" s="11">
        <v>3548</v>
      </c>
      <c r="D6" s="12" t="s">
        <v>9</v>
      </c>
      <c r="E6" s="12">
        <v>2023</v>
      </c>
      <c r="F6" s="14">
        <v>799</v>
      </c>
      <c r="G6" s="13">
        <v>285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</row>
    <row r="7" spans="1:98" ht="16" x14ac:dyDescent="0.2">
      <c r="A7" s="6" t="s">
        <v>7</v>
      </c>
      <c r="B7" s="10" t="s">
        <v>14</v>
      </c>
      <c r="C7" s="11">
        <v>2838</v>
      </c>
      <c r="D7" s="12" t="s">
        <v>9</v>
      </c>
      <c r="E7" s="12">
        <v>2023</v>
      </c>
      <c r="F7" s="14">
        <v>599</v>
      </c>
      <c r="G7" s="12">
        <v>220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</row>
    <row r="8" spans="1:98" ht="16" x14ac:dyDescent="0.2">
      <c r="A8" s="6" t="s">
        <v>7</v>
      </c>
      <c r="B8" s="10" t="s">
        <v>15</v>
      </c>
      <c r="C8" s="11">
        <v>2261</v>
      </c>
      <c r="D8" s="12" t="s">
        <v>9</v>
      </c>
      <c r="E8" s="12">
        <v>2023</v>
      </c>
      <c r="F8" s="14">
        <v>599</v>
      </c>
      <c r="G8" s="12">
        <v>200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</row>
    <row r="9" spans="1:98" ht="16" x14ac:dyDescent="0.2">
      <c r="A9" s="6" t="s">
        <v>7</v>
      </c>
      <c r="B9" s="10" t="s">
        <v>16</v>
      </c>
      <c r="C9" s="11">
        <v>2011</v>
      </c>
      <c r="D9" s="12" t="s">
        <v>9</v>
      </c>
      <c r="E9" s="12">
        <v>2023</v>
      </c>
      <c r="F9" s="14">
        <v>499</v>
      </c>
      <c r="G9" s="12">
        <v>165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</row>
    <row r="10" spans="1:98" ht="16" x14ac:dyDescent="0.2">
      <c r="A10" s="6" t="s">
        <v>7</v>
      </c>
      <c r="B10" s="10" t="s">
        <v>17</v>
      </c>
      <c r="C10" s="11">
        <v>1124</v>
      </c>
      <c r="D10" s="12" t="s">
        <v>9</v>
      </c>
      <c r="E10" s="12">
        <v>2023</v>
      </c>
      <c r="F10" s="14">
        <v>299</v>
      </c>
      <c r="G10" s="12">
        <v>115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</row>
    <row r="11" spans="1:98" ht="16" x14ac:dyDescent="0.2">
      <c r="A11" s="6" t="s">
        <v>7</v>
      </c>
      <c r="B11" s="10" t="s">
        <v>18</v>
      </c>
      <c r="C11" s="11">
        <v>3355</v>
      </c>
      <c r="D11" s="12" t="s">
        <v>19</v>
      </c>
      <c r="E11" s="12">
        <v>2020</v>
      </c>
      <c r="F11" s="14">
        <v>1999</v>
      </c>
      <c r="G11" s="12">
        <v>450</v>
      </c>
      <c r="I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</row>
    <row r="12" spans="1:98" ht="16" x14ac:dyDescent="0.2">
      <c r="A12" s="6" t="s">
        <v>7</v>
      </c>
      <c r="B12" s="10" t="s">
        <v>20</v>
      </c>
      <c r="C12" s="11">
        <v>2928</v>
      </c>
      <c r="D12" s="12" t="s">
        <v>19</v>
      </c>
      <c r="E12" s="12">
        <v>2020</v>
      </c>
      <c r="F12" s="14">
        <v>1499</v>
      </c>
      <c r="G12" s="13">
        <v>350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</row>
    <row r="13" spans="1:98" ht="16" x14ac:dyDescent="0.2">
      <c r="A13" s="6" t="s">
        <v>7</v>
      </c>
      <c r="B13" s="10" t="s">
        <v>21</v>
      </c>
      <c r="C13" s="11">
        <v>2796</v>
      </c>
      <c r="D13" s="12" t="s">
        <v>19</v>
      </c>
      <c r="E13" s="12">
        <v>2021</v>
      </c>
      <c r="F13" s="14">
        <v>1199</v>
      </c>
      <c r="G13" s="13">
        <v>350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</row>
    <row r="14" spans="1:98" ht="16" x14ac:dyDescent="0.2">
      <c r="A14" s="6" t="s">
        <v>7</v>
      </c>
      <c r="B14" s="10" t="s">
        <v>22</v>
      </c>
      <c r="C14" s="11">
        <v>2258</v>
      </c>
      <c r="D14" s="12" t="s">
        <v>19</v>
      </c>
      <c r="E14" s="12">
        <v>2020</v>
      </c>
      <c r="F14" s="14">
        <v>799</v>
      </c>
      <c r="G14" s="12">
        <v>350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</row>
    <row r="15" spans="1:98" ht="16" x14ac:dyDescent="0.2">
      <c r="A15" s="6" t="s">
        <v>7</v>
      </c>
      <c r="B15" s="10" t="s">
        <v>23</v>
      </c>
      <c r="C15" s="11">
        <v>1935</v>
      </c>
      <c r="D15" s="12" t="s">
        <v>19</v>
      </c>
      <c r="E15" s="12">
        <v>2021</v>
      </c>
      <c r="F15" s="14">
        <v>599</v>
      </c>
      <c r="G15" s="12">
        <v>290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98" ht="16" x14ac:dyDescent="0.2">
      <c r="A16" s="6" t="s">
        <v>7</v>
      </c>
      <c r="B16" s="10" t="s">
        <v>24</v>
      </c>
      <c r="C16" s="11">
        <v>1766</v>
      </c>
      <c r="D16" s="12" t="s">
        <v>19</v>
      </c>
      <c r="E16" s="12">
        <v>2020</v>
      </c>
      <c r="F16" s="14">
        <v>499</v>
      </c>
      <c r="G16" s="13">
        <v>220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 ht="16" x14ac:dyDescent="0.2">
      <c r="A17" s="6" t="s">
        <v>7</v>
      </c>
      <c r="B17" s="10" t="s">
        <v>25</v>
      </c>
      <c r="C17" s="11">
        <v>1372</v>
      </c>
      <c r="D17" s="12" t="s">
        <v>19</v>
      </c>
      <c r="E17" s="12">
        <v>2020</v>
      </c>
      <c r="F17" s="14">
        <v>399</v>
      </c>
      <c r="G17" s="13">
        <v>200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 ht="16" x14ac:dyDescent="0.2">
      <c r="A18" s="6" t="s">
        <v>7</v>
      </c>
      <c r="B18" s="10" t="s">
        <v>26</v>
      </c>
      <c r="C18" s="11">
        <v>946.2</v>
      </c>
      <c r="D18" s="12" t="s">
        <v>19</v>
      </c>
      <c r="E18" s="12">
        <v>2021</v>
      </c>
      <c r="F18" s="14">
        <v>329</v>
      </c>
      <c r="G18" s="12">
        <v>170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</row>
    <row r="19" spans="1:98" ht="16" x14ac:dyDescent="0.2">
      <c r="A19" s="6" t="s">
        <v>7</v>
      </c>
      <c r="B19" s="10" t="s">
        <v>27</v>
      </c>
      <c r="C19" s="11">
        <v>794.6</v>
      </c>
      <c r="D19" s="12" t="s">
        <v>19</v>
      </c>
      <c r="E19" s="12">
        <v>2022</v>
      </c>
      <c r="F19" s="14">
        <v>249</v>
      </c>
      <c r="G19" s="12">
        <v>130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</row>
    <row r="20" spans="1:98" ht="16" x14ac:dyDescent="0.2">
      <c r="A20" s="6" t="s">
        <v>7</v>
      </c>
      <c r="B20" s="10" t="s">
        <v>28</v>
      </c>
      <c r="C20" s="11">
        <v>1175</v>
      </c>
      <c r="D20" s="12" t="s">
        <v>29</v>
      </c>
      <c r="E20" s="12">
        <v>2018</v>
      </c>
      <c r="F20" s="14">
        <v>999</v>
      </c>
      <c r="G20" s="13">
        <v>250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</row>
    <row r="21" spans="1:98" ht="16" x14ac:dyDescent="0.2">
      <c r="A21" s="6" t="s">
        <v>7</v>
      </c>
      <c r="B21" s="10" t="s">
        <v>30</v>
      </c>
      <c r="C21" s="11">
        <v>1014</v>
      </c>
      <c r="D21" s="12" t="s">
        <v>29</v>
      </c>
      <c r="E21" s="12">
        <v>2019</v>
      </c>
      <c r="F21" s="14">
        <v>699</v>
      </c>
      <c r="G21" s="12">
        <v>250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</row>
    <row r="22" spans="1:98" ht="16" x14ac:dyDescent="0.2">
      <c r="A22" s="6" t="s">
        <v>7</v>
      </c>
      <c r="B22" s="10" t="s">
        <v>31</v>
      </c>
      <c r="C22" s="11">
        <v>892</v>
      </c>
      <c r="D22" s="12" t="s">
        <v>29</v>
      </c>
      <c r="E22" s="12">
        <v>2018</v>
      </c>
      <c r="F22" s="14">
        <v>699</v>
      </c>
      <c r="G22" s="13">
        <v>215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</row>
    <row r="23" spans="1:98" ht="16" x14ac:dyDescent="0.2">
      <c r="A23" s="6" t="s">
        <v>7</v>
      </c>
      <c r="B23" s="10" t="s">
        <v>32</v>
      </c>
      <c r="C23" s="11">
        <v>821.8</v>
      </c>
      <c r="D23" s="12" t="s">
        <v>29</v>
      </c>
      <c r="E23" s="12">
        <v>2019</v>
      </c>
      <c r="F23" s="14">
        <v>499</v>
      </c>
      <c r="G23" s="12">
        <v>215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</row>
    <row r="24" spans="1:98" ht="16" x14ac:dyDescent="0.2">
      <c r="A24" s="6" t="s">
        <v>7</v>
      </c>
      <c r="B24" s="10" t="s">
        <v>33</v>
      </c>
      <c r="C24" s="11">
        <v>649.70000000000005</v>
      </c>
      <c r="D24" s="12" t="s">
        <v>29</v>
      </c>
      <c r="E24" s="12">
        <v>2018</v>
      </c>
      <c r="F24" s="14">
        <v>499</v>
      </c>
      <c r="G24" s="13">
        <v>175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</row>
    <row r="25" spans="1:98" ht="16" x14ac:dyDescent="0.2">
      <c r="A25" s="6" t="s">
        <v>7</v>
      </c>
      <c r="B25" s="10" t="s">
        <v>34</v>
      </c>
      <c r="C25" s="11">
        <v>639.70000000000005</v>
      </c>
      <c r="D25" s="12" t="s">
        <v>29</v>
      </c>
      <c r="E25" s="12">
        <v>2019</v>
      </c>
      <c r="F25" s="14">
        <v>399</v>
      </c>
      <c r="G25" s="13">
        <v>175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</row>
    <row r="26" spans="1:98" ht="16" x14ac:dyDescent="0.2">
      <c r="A26" s="6" t="s">
        <v>7</v>
      </c>
      <c r="B26" s="10" t="s">
        <v>35</v>
      </c>
      <c r="C26" s="11">
        <v>639.70000000000005</v>
      </c>
      <c r="D26" s="12" t="s">
        <v>29</v>
      </c>
      <c r="E26" s="12">
        <v>2019</v>
      </c>
      <c r="F26" s="14">
        <v>349</v>
      </c>
      <c r="G26" s="12">
        <v>160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</row>
    <row r="27" spans="1:98" ht="16" x14ac:dyDescent="0.2">
      <c r="A27" s="6" t="s">
        <v>7</v>
      </c>
      <c r="B27" s="10" t="s">
        <v>36</v>
      </c>
      <c r="C27" s="11">
        <v>460.8</v>
      </c>
      <c r="D27" s="12" t="s">
        <v>37</v>
      </c>
      <c r="E27" s="12">
        <v>2019</v>
      </c>
      <c r="F27" s="14">
        <v>279</v>
      </c>
      <c r="G27" s="13">
        <v>279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</row>
    <row r="28" spans="1:98" ht="16" x14ac:dyDescent="0.2">
      <c r="A28" s="6" t="s">
        <v>7</v>
      </c>
      <c r="B28" s="10" t="s">
        <v>38</v>
      </c>
      <c r="C28" s="11">
        <v>430.8</v>
      </c>
      <c r="D28" s="12" t="s">
        <v>37</v>
      </c>
      <c r="E28" s="12">
        <v>2019</v>
      </c>
      <c r="F28" s="14">
        <v>229</v>
      </c>
      <c r="G28" s="13">
        <v>125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</row>
    <row r="29" spans="1:98" ht="16" x14ac:dyDescent="0.2">
      <c r="A29" s="6" t="s">
        <v>7</v>
      </c>
      <c r="B29" s="10" t="s">
        <v>39</v>
      </c>
      <c r="C29" s="11">
        <v>430.8</v>
      </c>
      <c r="D29" s="12" t="s">
        <v>37</v>
      </c>
      <c r="E29" s="12">
        <v>2019</v>
      </c>
      <c r="F29" s="14">
        <v>219</v>
      </c>
      <c r="G29" s="13">
        <v>120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</row>
    <row r="30" spans="1:98" ht="16" x14ac:dyDescent="0.2">
      <c r="A30" s="6" t="s">
        <v>7</v>
      </c>
      <c r="B30" s="10" t="s">
        <v>40</v>
      </c>
      <c r="C30" s="11">
        <v>391.7</v>
      </c>
      <c r="D30" s="12" t="s">
        <v>37</v>
      </c>
      <c r="E30" s="12">
        <v>2019</v>
      </c>
      <c r="F30" s="14">
        <v>159</v>
      </c>
      <c r="G30" s="13">
        <v>100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</row>
    <row r="31" spans="1:98" ht="16" x14ac:dyDescent="0.2">
      <c r="A31" s="6" t="s">
        <v>7</v>
      </c>
      <c r="B31" s="10" t="s">
        <v>41</v>
      </c>
      <c r="C31" s="11">
        <v>266.10000000000002</v>
      </c>
      <c r="D31" s="12" t="s">
        <v>37</v>
      </c>
      <c r="E31" s="12">
        <v>2019</v>
      </c>
      <c r="F31" s="14">
        <v>149</v>
      </c>
      <c r="G31" s="13">
        <v>75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</row>
    <row r="32" spans="1:98" ht="16" x14ac:dyDescent="0.2">
      <c r="A32" s="6" t="s">
        <v>7</v>
      </c>
      <c r="B32" s="10" t="s">
        <v>42</v>
      </c>
      <c r="C32" s="11">
        <v>178.2</v>
      </c>
      <c r="D32" s="12" t="s">
        <v>37</v>
      </c>
      <c r="E32" s="12">
        <v>2022</v>
      </c>
      <c r="F32" s="14">
        <v>169</v>
      </c>
      <c r="G32" s="13">
        <v>75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</row>
    <row r="33" spans="1:98" ht="16" x14ac:dyDescent="0.2">
      <c r="A33" s="6" t="s">
        <v>7</v>
      </c>
      <c r="B33" s="10" t="s">
        <v>43</v>
      </c>
      <c r="C33" s="11">
        <v>1062</v>
      </c>
      <c r="D33" s="12" t="s">
        <v>37</v>
      </c>
      <c r="E33" s="12">
        <v>2017</v>
      </c>
      <c r="F33" s="14">
        <v>699</v>
      </c>
      <c r="G33" s="13">
        <v>250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</row>
    <row r="34" spans="1:98" ht="16" x14ac:dyDescent="0.2">
      <c r="A34" s="6" t="s">
        <v>7</v>
      </c>
      <c r="B34" s="10" t="s">
        <v>44</v>
      </c>
      <c r="C34" s="11">
        <v>822.8</v>
      </c>
      <c r="D34" s="12" t="s">
        <v>37</v>
      </c>
      <c r="E34" s="12">
        <v>2016</v>
      </c>
      <c r="F34" s="14">
        <v>599</v>
      </c>
      <c r="G34" s="13">
        <v>180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</row>
    <row r="35" spans="1:98" ht="16" x14ac:dyDescent="0.2">
      <c r="A35" s="6" t="s">
        <v>7</v>
      </c>
      <c r="B35" s="10" t="s">
        <v>45</v>
      </c>
      <c r="C35" s="11">
        <v>781.6</v>
      </c>
      <c r="D35" s="12" t="s">
        <v>37</v>
      </c>
      <c r="E35" s="12">
        <v>2017</v>
      </c>
      <c r="F35" s="14">
        <v>399</v>
      </c>
      <c r="G35" s="13">
        <v>180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</row>
    <row r="36" spans="1:98" ht="16" x14ac:dyDescent="0.2">
      <c r="A36" s="6" t="s">
        <v>7</v>
      </c>
      <c r="B36" s="10" t="s">
        <v>46</v>
      </c>
      <c r="C36" s="11">
        <v>578.29999999999995</v>
      </c>
      <c r="D36" s="12" t="s">
        <v>37</v>
      </c>
      <c r="E36" s="12">
        <v>2016</v>
      </c>
      <c r="F36" s="14">
        <v>379</v>
      </c>
      <c r="G36" s="13">
        <v>150</v>
      </c>
    </row>
    <row r="37" spans="1:98" ht="16" x14ac:dyDescent="0.2">
      <c r="A37" s="6" t="s">
        <v>7</v>
      </c>
      <c r="B37" s="10" t="s">
        <v>47</v>
      </c>
      <c r="C37" s="11">
        <v>385.5</v>
      </c>
      <c r="D37" s="12" t="s">
        <v>37</v>
      </c>
      <c r="E37" s="12">
        <v>2016</v>
      </c>
      <c r="F37" s="14">
        <v>299</v>
      </c>
      <c r="G37" s="13">
        <v>120</v>
      </c>
    </row>
    <row r="38" spans="1:98" ht="16" x14ac:dyDescent="0.2">
      <c r="A38" s="6" t="s">
        <v>7</v>
      </c>
      <c r="B38" s="10" t="s">
        <v>48</v>
      </c>
      <c r="C38" s="11">
        <v>198.1</v>
      </c>
      <c r="D38" s="12" t="s">
        <v>37</v>
      </c>
      <c r="E38" s="12">
        <v>2016</v>
      </c>
      <c r="F38" s="14">
        <v>139</v>
      </c>
      <c r="G38" s="13">
        <v>75</v>
      </c>
    </row>
    <row r="39" spans="1:98" ht="16" x14ac:dyDescent="0.2">
      <c r="A39" s="6" t="s">
        <v>7</v>
      </c>
      <c r="B39" s="10" t="s">
        <v>49</v>
      </c>
      <c r="C39" s="11">
        <v>173.3</v>
      </c>
      <c r="D39" s="12" t="s">
        <v>37</v>
      </c>
      <c r="E39" s="12">
        <v>2016</v>
      </c>
      <c r="F39" s="14">
        <v>109</v>
      </c>
      <c r="G39" s="13">
        <v>75</v>
      </c>
    </row>
    <row r="40" spans="1:98" ht="16" x14ac:dyDescent="0.2">
      <c r="A40" s="6" t="s">
        <v>7</v>
      </c>
      <c r="B40" s="10" t="s">
        <v>50</v>
      </c>
      <c r="C40" s="11">
        <v>94.31</v>
      </c>
      <c r="D40" s="12" t="s">
        <v>37</v>
      </c>
      <c r="E40" s="12">
        <v>2017</v>
      </c>
      <c r="F40" s="14">
        <v>79</v>
      </c>
      <c r="G40" s="13">
        <v>30</v>
      </c>
    </row>
    <row r="41" spans="1:98" ht="16" x14ac:dyDescent="0.2">
      <c r="A41" s="6" t="s">
        <v>7</v>
      </c>
      <c r="B41" s="10" t="s">
        <v>51</v>
      </c>
      <c r="C41" s="11">
        <v>62.87</v>
      </c>
      <c r="D41" s="12" t="s">
        <v>37</v>
      </c>
      <c r="E41" s="12">
        <v>2021</v>
      </c>
      <c r="F41" s="14">
        <v>60</v>
      </c>
      <c r="G41" s="13">
        <v>30</v>
      </c>
    </row>
    <row r="42" spans="1:98" ht="16" x14ac:dyDescent="0.2">
      <c r="A42" s="6" t="s">
        <v>52</v>
      </c>
      <c r="B42" s="10" t="s">
        <v>53</v>
      </c>
      <c r="C42" s="11">
        <v>4559</v>
      </c>
      <c r="D42" s="12" t="s">
        <v>54</v>
      </c>
      <c r="E42" s="12">
        <v>2022</v>
      </c>
      <c r="F42" s="14">
        <v>999</v>
      </c>
      <c r="G42" s="12">
        <v>355</v>
      </c>
    </row>
    <row r="43" spans="1:98" ht="16" x14ac:dyDescent="0.2">
      <c r="A43" s="6" t="s">
        <v>52</v>
      </c>
      <c r="B43" s="10" t="s">
        <v>55</v>
      </c>
      <c r="C43" s="11">
        <v>3226</v>
      </c>
      <c r="D43" s="12" t="s">
        <v>54</v>
      </c>
      <c r="E43" s="12">
        <v>2022</v>
      </c>
      <c r="F43" s="14">
        <v>899</v>
      </c>
      <c r="G43" s="13">
        <v>315</v>
      </c>
    </row>
    <row r="44" spans="1:98" ht="16" x14ac:dyDescent="0.2">
      <c r="A44" s="6" t="s">
        <v>52</v>
      </c>
      <c r="B44" s="10" t="s">
        <v>56</v>
      </c>
      <c r="C44" s="11">
        <v>2765</v>
      </c>
      <c r="D44" s="12" t="s">
        <v>54</v>
      </c>
      <c r="E44" s="12">
        <v>2023</v>
      </c>
      <c r="F44" s="14">
        <v>499</v>
      </c>
      <c r="G44" s="13">
        <v>263</v>
      </c>
    </row>
    <row r="45" spans="1:98" ht="16" x14ac:dyDescent="0.2">
      <c r="A45" s="6" t="s">
        <v>52</v>
      </c>
      <c r="B45" s="10" t="s">
        <v>57</v>
      </c>
      <c r="C45" s="11">
        <v>2627</v>
      </c>
      <c r="D45" s="12" t="s">
        <v>54</v>
      </c>
      <c r="E45" s="12">
        <v>2023</v>
      </c>
      <c r="F45" s="14">
        <v>499</v>
      </c>
      <c r="G45" s="13">
        <v>245</v>
      </c>
    </row>
    <row r="46" spans="1:98" ht="16" x14ac:dyDescent="0.2">
      <c r="A46" s="6" t="s">
        <v>52</v>
      </c>
      <c r="B46" s="10" t="s">
        <v>58</v>
      </c>
      <c r="C46" s="11">
        <v>2023</v>
      </c>
      <c r="D46" s="12" t="s">
        <v>54</v>
      </c>
      <c r="E46" s="12">
        <v>2024</v>
      </c>
      <c r="F46" s="14">
        <v>329</v>
      </c>
      <c r="G46" s="13">
        <v>190</v>
      </c>
    </row>
    <row r="47" spans="1:98" ht="16" x14ac:dyDescent="0.2">
      <c r="A47" s="6" t="s">
        <v>52</v>
      </c>
      <c r="B47" s="10" t="s">
        <v>59</v>
      </c>
      <c r="C47" s="11">
        <v>1409</v>
      </c>
      <c r="D47" s="12" t="s">
        <v>54</v>
      </c>
      <c r="E47" s="12">
        <v>2023</v>
      </c>
      <c r="F47" s="14">
        <v>269</v>
      </c>
      <c r="G47" s="13">
        <v>165</v>
      </c>
    </row>
    <row r="48" spans="1:98" ht="16" x14ac:dyDescent="0.2">
      <c r="A48" s="6" t="s">
        <v>52</v>
      </c>
      <c r="B48" s="10" t="s">
        <v>60</v>
      </c>
      <c r="C48" s="11">
        <v>1935</v>
      </c>
      <c r="D48" s="12" t="s">
        <v>61</v>
      </c>
      <c r="E48" s="12">
        <v>2022</v>
      </c>
      <c r="F48" s="14">
        <v>1099</v>
      </c>
      <c r="G48" s="12">
        <v>335</v>
      </c>
    </row>
    <row r="49" spans="1:7" ht="16" x14ac:dyDescent="0.2">
      <c r="A49" s="6" t="s">
        <v>52</v>
      </c>
      <c r="B49" s="10" t="s">
        <v>62</v>
      </c>
      <c r="C49" s="11">
        <v>2063</v>
      </c>
      <c r="D49" s="12" t="s">
        <v>61</v>
      </c>
      <c r="E49" s="12">
        <v>2020</v>
      </c>
      <c r="F49" s="14">
        <v>999</v>
      </c>
      <c r="G49" s="12">
        <v>300</v>
      </c>
    </row>
    <row r="50" spans="1:7" ht="16" x14ac:dyDescent="0.2">
      <c r="A50" s="6" t="s">
        <v>52</v>
      </c>
      <c r="B50" s="10" t="s">
        <v>63</v>
      </c>
      <c r="C50" s="11">
        <v>1857</v>
      </c>
      <c r="D50" s="12" t="s">
        <v>61</v>
      </c>
      <c r="E50" s="12">
        <v>2020</v>
      </c>
      <c r="F50" s="14">
        <v>649</v>
      </c>
      <c r="G50" s="12">
        <v>300</v>
      </c>
    </row>
    <row r="51" spans="1:7" ht="16" x14ac:dyDescent="0.2">
      <c r="A51" s="6" t="s">
        <v>52</v>
      </c>
      <c r="B51" s="10" t="s">
        <v>64</v>
      </c>
      <c r="C51" s="11">
        <v>1394</v>
      </c>
      <c r="D51" s="12" t="s">
        <v>61</v>
      </c>
      <c r="E51" s="12">
        <v>2020</v>
      </c>
      <c r="F51" s="14">
        <v>579</v>
      </c>
      <c r="G51" s="13">
        <v>250</v>
      </c>
    </row>
    <row r="52" spans="1:7" ht="16" x14ac:dyDescent="0.2">
      <c r="A52" s="6" t="s">
        <v>52</v>
      </c>
      <c r="B52" s="10" t="s">
        <v>65</v>
      </c>
      <c r="C52" s="11">
        <v>1101</v>
      </c>
      <c r="D52" s="12" t="s">
        <v>61</v>
      </c>
      <c r="E52" s="12">
        <v>2022</v>
      </c>
      <c r="F52" s="14">
        <v>549</v>
      </c>
      <c r="G52" s="12">
        <v>250</v>
      </c>
    </row>
    <row r="53" spans="1:7" ht="16" x14ac:dyDescent="0.2">
      <c r="A53" s="6" t="s">
        <v>52</v>
      </c>
      <c r="B53" s="10" t="s">
        <v>66</v>
      </c>
      <c r="C53" s="11">
        <v>1188</v>
      </c>
      <c r="D53" s="12" t="s">
        <v>61</v>
      </c>
      <c r="E53" s="12">
        <v>2021</v>
      </c>
      <c r="F53" s="14">
        <v>479</v>
      </c>
      <c r="G53" s="12">
        <v>230</v>
      </c>
    </row>
    <row r="54" spans="1:7" ht="16" x14ac:dyDescent="0.2">
      <c r="A54" s="6" t="s">
        <v>52</v>
      </c>
      <c r="B54" s="10" t="s">
        <v>67</v>
      </c>
      <c r="C54" s="11">
        <v>894.4</v>
      </c>
      <c r="D54" s="12" t="s">
        <v>61</v>
      </c>
      <c r="E54" s="12">
        <v>2022</v>
      </c>
      <c r="F54" s="14">
        <v>359</v>
      </c>
      <c r="G54" s="12">
        <v>175</v>
      </c>
    </row>
    <row r="55" spans="1:7" ht="16" x14ac:dyDescent="0.2">
      <c r="A55" s="6" t="s">
        <v>52</v>
      </c>
      <c r="B55" s="10" t="s">
        <v>68</v>
      </c>
      <c r="C55" s="11">
        <v>847.1</v>
      </c>
      <c r="D55" s="12" t="s">
        <v>61</v>
      </c>
      <c r="E55" s="12">
        <v>2022</v>
      </c>
      <c r="F55" s="14">
        <v>399</v>
      </c>
      <c r="G55" s="13">
        <v>180</v>
      </c>
    </row>
    <row r="56" spans="1:7" ht="16" x14ac:dyDescent="0.2">
      <c r="A56" s="6" t="s">
        <v>52</v>
      </c>
      <c r="B56" s="10" t="s">
        <v>69</v>
      </c>
      <c r="C56" s="11">
        <v>806.1</v>
      </c>
      <c r="D56" s="12" t="s">
        <v>61</v>
      </c>
      <c r="E56" s="12">
        <v>2021</v>
      </c>
      <c r="F56" s="14">
        <v>379</v>
      </c>
      <c r="G56" s="13">
        <v>160</v>
      </c>
    </row>
    <row r="57" spans="1:7" ht="16" x14ac:dyDescent="0.2">
      <c r="A57" s="6" t="s">
        <v>52</v>
      </c>
      <c r="B57" s="10" t="s">
        <v>70</v>
      </c>
      <c r="C57" s="11">
        <v>582.79999999999995</v>
      </c>
      <c r="D57" s="12" t="s">
        <v>61</v>
      </c>
      <c r="E57" s="12">
        <v>2021</v>
      </c>
      <c r="F57" s="14">
        <v>329</v>
      </c>
      <c r="G57" s="12">
        <v>132</v>
      </c>
    </row>
    <row r="58" spans="1:7" ht="16" x14ac:dyDescent="0.2">
      <c r="A58" s="6" t="s">
        <v>52</v>
      </c>
      <c r="B58" s="10" t="s">
        <v>71</v>
      </c>
      <c r="C58" s="11">
        <v>534.5</v>
      </c>
      <c r="D58" s="12" t="s">
        <v>61</v>
      </c>
      <c r="E58" s="12">
        <v>2022</v>
      </c>
      <c r="F58" s="14">
        <v>199</v>
      </c>
      <c r="G58" s="12">
        <v>107</v>
      </c>
    </row>
    <row r="59" spans="1:7" ht="16" x14ac:dyDescent="0.2">
      <c r="A59" s="6" t="s">
        <v>52</v>
      </c>
      <c r="B59" s="10" t="s">
        <v>72</v>
      </c>
      <c r="C59" s="11">
        <v>313.2</v>
      </c>
      <c r="D59" s="12" t="s">
        <v>61</v>
      </c>
      <c r="E59" s="12">
        <v>2022</v>
      </c>
      <c r="F59" s="14">
        <v>159</v>
      </c>
      <c r="G59" s="12">
        <v>53</v>
      </c>
    </row>
    <row r="60" spans="1:7" ht="16" x14ac:dyDescent="0.2">
      <c r="A60" s="6" t="s">
        <v>52</v>
      </c>
      <c r="B60" s="10" t="s">
        <v>73</v>
      </c>
      <c r="C60" s="11">
        <v>821.8</v>
      </c>
      <c r="D60" s="12" t="s">
        <v>74</v>
      </c>
      <c r="E60" s="12">
        <v>2019</v>
      </c>
      <c r="F60" s="14">
        <v>399</v>
      </c>
      <c r="G60" s="12">
        <v>225</v>
      </c>
    </row>
    <row r="61" spans="1:7" ht="16" x14ac:dyDescent="0.2">
      <c r="A61" s="6" t="s">
        <v>52</v>
      </c>
      <c r="B61" s="10" t="s">
        <v>75</v>
      </c>
      <c r="C61" s="11">
        <v>675.1</v>
      </c>
      <c r="D61" s="12" t="s">
        <v>74</v>
      </c>
      <c r="E61" s="12">
        <v>2019</v>
      </c>
      <c r="F61" s="14">
        <v>349</v>
      </c>
      <c r="G61" s="12">
        <v>180</v>
      </c>
    </row>
    <row r="62" spans="1:7" ht="16" x14ac:dyDescent="0.2">
      <c r="A62" s="6" t="s">
        <v>52</v>
      </c>
      <c r="B62" s="10" t="s">
        <v>76</v>
      </c>
      <c r="C62" s="11">
        <v>569.1</v>
      </c>
      <c r="D62" s="12" t="s">
        <v>74</v>
      </c>
      <c r="E62" s="12">
        <v>2020</v>
      </c>
      <c r="F62" s="14">
        <v>279</v>
      </c>
      <c r="G62" s="12">
        <v>150</v>
      </c>
    </row>
    <row r="63" spans="1:7" ht="16" x14ac:dyDescent="0.2">
      <c r="A63" s="6" t="s">
        <v>52</v>
      </c>
      <c r="B63" s="10" t="s">
        <v>77</v>
      </c>
      <c r="C63" s="11">
        <v>452.5</v>
      </c>
      <c r="D63" s="12" t="s">
        <v>74</v>
      </c>
      <c r="E63" s="12">
        <v>2019</v>
      </c>
      <c r="F63" s="14">
        <v>169</v>
      </c>
      <c r="G63" s="12">
        <v>130</v>
      </c>
    </row>
    <row r="64" spans="1:7" ht="16" x14ac:dyDescent="0.2">
      <c r="A64" s="6" t="s">
        <v>52</v>
      </c>
      <c r="B64" s="10" t="s">
        <v>78</v>
      </c>
      <c r="C64" s="11">
        <v>983</v>
      </c>
      <c r="D64" s="12" t="s">
        <v>74</v>
      </c>
      <c r="E64" s="12">
        <v>2017</v>
      </c>
      <c r="F64" s="14">
        <v>499</v>
      </c>
      <c r="G64" s="12">
        <v>295</v>
      </c>
    </row>
    <row r="65" spans="1:7" ht="16" x14ac:dyDescent="0.2">
      <c r="A65" s="6" t="s">
        <v>52</v>
      </c>
      <c r="B65" s="10" t="s">
        <v>79</v>
      </c>
      <c r="C65" s="11">
        <v>815.7</v>
      </c>
      <c r="D65" s="12" t="s">
        <v>74</v>
      </c>
      <c r="E65" s="12">
        <v>2017</v>
      </c>
      <c r="F65" s="14">
        <v>399</v>
      </c>
      <c r="G65" s="12">
        <v>210</v>
      </c>
    </row>
    <row r="66" spans="1:7" x14ac:dyDescent="0.2">
      <c r="A66" s="6" t="s">
        <v>88</v>
      </c>
      <c r="B66" s="10" t="s">
        <v>89</v>
      </c>
      <c r="C66" s="15">
        <v>1720</v>
      </c>
      <c r="D66" s="6" t="s">
        <v>90</v>
      </c>
      <c r="E66" s="6">
        <v>2022</v>
      </c>
      <c r="F66" s="16">
        <v>349</v>
      </c>
      <c r="G66" s="6">
        <v>225</v>
      </c>
    </row>
    <row r="67" spans="1:7" x14ac:dyDescent="0.2">
      <c r="A67" s="6" t="s">
        <v>88</v>
      </c>
      <c r="B67" s="6" t="s">
        <v>91</v>
      </c>
      <c r="C67" s="15">
        <v>1469</v>
      </c>
      <c r="D67" s="6" t="s">
        <v>90</v>
      </c>
      <c r="E67" s="6">
        <v>2022</v>
      </c>
      <c r="F67" s="17">
        <v>289</v>
      </c>
      <c r="G67" s="6">
        <v>225</v>
      </c>
    </row>
    <row r="68" spans="1:7" x14ac:dyDescent="0.2">
      <c r="A68" s="6" t="s">
        <v>88</v>
      </c>
      <c r="B68" s="6" t="s">
        <v>92</v>
      </c>
      <c r="C68" s="15">
        <v>1044</v>
      </c>
      <c r="D68" s="6" t="s">
        <v>90</v>
      </c>
      <c r="E68" s="6">
        <v>2022</v>
      </c>
      <c r="F68" s="17">
        <v>179</v>
      </c>
      <c r="G68" s="6">
        <v>175</v>
      </c>
    </row>
    <row r="69" spans="1:7" x14ac:dyDescent="0.2">
      <c r="A69" s="6" t="s">
        <v>88</v>
      </c>
      <c r="B69" s="6" t="s">
        <v>93</v>
      </c>
      <c r="C69" s="15">
        <v>409.6</v>
      </c>
      <c r="D69" s="6" t="s">
        <v>90</v>
      </c>
      <c r="E69" s="6">
        <v>2022</v>
      </c>
      <c r="F69" s="17">
        <v>139</v>
      </c>
      <c r="G69" s="6">
        <v>75</v>
      </c>
    </row>
    <row r="70" spans="1:7" x14ac:dyDescent="0.2">
      <c r="A70" s="6" t="s">
        <v>88</v>
      </c>
      <c r="B70" s="6" t="s">
        <v>94</v>
      </c>
      <c r="C70" s="15">
        <v>307.2</v>
      </c>
      <c r="D70" s="6" t="s">
        <v>90</v>
      </c>
      <c r="E70" s="6">
        <v>2022</v>
      </c>
      <c r="F70" s="17">
        <v>110</v>
      </c>
      <c r="G70" s="6">
        <v>75</v>
      </c>
    </row>
    <row r="71" spans="1:7" x14ac:dyDescent="0.2">
      <c r="A71" s="7"/>
      <c r="B71" s="7"/>
      <c r="C71" s="7"/>
      <c r="D71" s="7"/>
      <c r="E71" s="7"/>
      <c r="F71" s="7"/>
      <c r="G71" s="7"/>
    </row>
    <row r="72" spans="1:7" x14ac:dyDescent="0.2">
      <c r="A72" s="7"/>
      <c r="B72" s="7"/>
      <c r="C72" s="7"/>
      <c r="D72" s="7"/>
      <c r="E72" s="7"/>
      <c r="F72" s="7"/>
      <c r="G72" s="7"/>
    </row>
    <row r="73" spans="1:7" x14ac:dyDescent="0.2">
      <c r="A73" s="7"/>
      <c r="B73" s="7"/>
      <c r="C73" s="7"/>
      <c r="D73" s="7"/>
      <c r="E73" s="7"/>
      <c r="F73" s="7"/>
      <c r="G73" s="7"/>
    </row>
    <row r="74" spans="1:7" x14ac:dyDescent="0.2">
      <c r="A74" s="7"/>
      <c r="B74" s="7"/>
      <c r="C74" s="7"/>
      <c r="D74" s="7"/>
      <c r="E74" s="7"/>
      <c r="F74" s="7"/>
      <c r="G74" s="7"/>
    </row>
    <row r="75" spans="1:7" x14ac:dyDescent="0.2">
      <c r="A75" s="7"/>
      <c r="B75" s="7"/>
      <c r="C75" s="7"/>
      <c r="D75" s="7"/>
      <c r="E75" s="7"/>
      <c r="F75" s="7"/>
      <c r="G75" s="7"/>
    </row>
    <row r="76" spans="1:7" x14ac:dyDescent="0.2">
      <c r="A76" s="7"/>
      <c r="B76" s="7"/>
      <c r="C76" s="7"/>
      <c r="D76" s="7"/>
      <c r="E76" s="7"/>
      <c r="F76" s="7"/>
      <c r="G76" s="7"/>
    </row>
    <row r="77" spans="1:7" x14ac:dyDescent="0.2">
      <c r="A77" s="7"/>
      <c r="B77" s="7"/>
      <c r="C77" s="7"/>
      <c r="D77" s="7"/>
      <c r="E77" s="7"/>
      <c r="F77" s="7"/>
      <c r="G77" s="7"/>
    </row>
    <row r="78" spans="1:7" x14ac:dyDescent="0.2">
      <c r="A78" s="7"/>
      <c r="B78" s="7"/>
      <c r="C78" s="7"/>
      <c r="D78" s="7"/>
      <c r="E78" s="7"/>
      <c r="F78" s="7"/>
      <c r="G78" s="7"/>
    </row>
    <row r="79" spans="1:7" x14ac:dyDescent="0.2">
      <c r="A79" s="7"/>
      <c r="B79" s="7"/>
      <c r="C79" s="7"/>
      <c r="D79" s="7"/>
      <c r="E79" s="7"/>
      <c r="F79" s="7"/>
      <c r="G79" s="7"/>
    </row>
    <row r="80" spans="1:7" x14ac:dyDescent="0.2">
      <c r="A80" s="7"/>
      <c r="B80" s="7"/>
      <c r="C80" s="7"/>
      <c r="D80" s="7"/>
      <c r="E80" s="7"/>
      <c r="F80" s="7"/>
      <c r="G80" s="7"/>
    </row>
    <row r="81" spans="1:7" x14ac:dyDescent="0.2">
      <c r="A81" s="7"/>
      <c r="B81" s="7"/>
      <c r="C81" s="7"/>
      <c r="D81" s="7"/>
      <c r="E81" s="7"/>
      <c r="F81" s="7"/>
      <c r="G81" s="7"/>
    </row>
    <row r="82" spans="1:7" x14ac:dyDescent="0.2">
      <c r="A82" s="7"/>
      <c r="B82" s="7"/>
      <c r="C82" s="7"/>
      <c r="D82" s="7"/>
      <c r="E82" s="7"/>
      <c r="F82" s="7"/>
      <c r="G82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1"/>
  <sheetViews>
    <sheetView topLeftCell="A57" zoomScale="118" workbookViewId="0">
      <selection activeCell="A82" sqref="A82:B91"/>
    </sheetView>
  </sheetViews>
  <sheetFormatPr baseColWidth="10" defaultColWidth="8.83203125" defaultRowHeight="15" x14ac:dyDescent="0.2"/>
  <cols>
    <col min="1" max="1" width="16" bestFit="1" customWidth="1"/>
    <col min="2" max="2" width="37.33203125" bestFit="1" customWidth="1"/>
  </cols>
  <sheetData>
    <row r="1" spans="1:2" x14ac:dyDescent="0.2">
      <c r="A1" s="3" t="s">
        <v>80</v>
      </c>
      <c r="B1" t="s">
        <v>82</v>
      </c>
    </row>
    <row r="2" spans="1:2" x14ac:dyDescent="0.2">
      <c r="A2" s="4" t="s">
        <v>9</v>
      </c>
      <c r="B2" s="53">
        <v>3561.1111111111113</v>
      </c>
    </row>
    <row r="3" spans="1:2" x14ac:dyDescent="0.2">
      <c r="A3" s="4" t="s">
        <v>19</v>
      </c>
      <c r="B3" s="53">
        <v>2016.7555555555555</v>
      </c>
    </row>
    <row r="4" spans="1:2" x14ac:dyDescent="0.2">
      <c r="A4" s="4" t="s">
        <v>37</v>
      </c>
      <c r="B4" s="53">
        <v>421.14533333333344</v>
      </c>
    </row>
    <row r="5" spans="1:2" x14ac:dyDescent="0.2">
      <c r="A5" s="4" t="s">
        <v>74</v>
      </c>
      <c r="B5" s="53">
        <v>719.5333333333333</v>
      </c>
    </row>
    <row r="6" spans="1:2" x14ac:dyDescent="0.2">
      <c r="A6" s="4" t="s">
        <v>61</v>
      </c>
      <c r="B6" s="53">
        <v>1126.3416666666667</v>
      </c>
    </row>
    <row r="7" spans="1:2" x14ac:dyDescent="0.2">
      <c r="A7" s="4" t="s">
        <v>54</v>
      </c>
      <c r="B7" s="53">
        <v>2768.1666666666665</v>
      </c>
    </row>
    <row r="8" spans="1:2" x14ac:dyDescent="0.2">
      <c r="A8" s="4" t="s">
        <v>29</v>
      </c>
      <c r="B8" s="53">
        <v>833.12857142857138</v>
      </c>
    </row>
    <row r="9" spans="1:2" x14ac:dyDescent="0.2">
      <c r="A9" s="4" t="s">
        <v>90</v>
      </c>
      <c r="B9" s="53">
        <v>989.96</v>
      </c>
    </row>
    <row r="10" spans="1:2" x14ac:dyDescent="0.2">
      <c r="A10" s="4" t="s">
        <v>81</v>
      </c>
      <c r="B10" s="53">
        <v>1474.5214492753623</v>
      </c>
    </row>
    <row r="18" spans="1:2" x14ac:dyDescent="0.2">
      <c r="A18" s="3" t="s">
        <v>80</v>
      </c>
      <c r="B18" t="s">
        <v>83</v>
      </c>
    </row>
    <row r="19" spans="1:2" x14ac:dyDescent="0.2">
      <c r="A19" s="4" t="s">
        <v>9</v>
      </c>
      <c r="B19" s="53">
        <v>821.22222222222217</v>
      </c>
    </row>
    <row r="20" spans="1:2" x14ac:dyDescent="0.2">
      <c r="A20" s="4" t="s">
        <v>19</v>
      </c>
      <c r="B20" s="53">
        <v>841.22222222222217</v>
      </c>
    </row>
    <row r="21" spans="1:2" x14ac:dyDescent="0.2">
      <c r="A21" s="4" t="s">
        <v>37</v>
      </c>
      <c r="B21" s="53">
        <v>264.39999999999998</v>
      </c>
    </row>
    <row r="22" spans="1:2" x14ac:dyDescent="0.2">
      <c r="A22" s="4" t="s">
        <v>74</v>
      </c>
      <c r="B22" s="53">
        <v>349</v>
      </c>
    </row>
    <row r="23" spans="1:2" x14ac:dyDescent="0.2">
      <c r="A23" s="4" t="s">
        <v>61</v>
      </c>
      <c r="B23" s="53">
        <v>514.83333333333337</v>
      </c>
    </row>
    <row r="24" spans="1:2" x14ac:dyDescent="0.2">
      <c r="A24" s="4" t="s">
        <v>54</v>
      </c>
      <c r="B24" s="53">
        <v>582.33333333333337</v>
      </c>
    </row>
    <row r="25" spans="1:2" x14ac:dyDescent="0.2">
      <c r="A25" s="4" t="s">
        <v>29</v>
      </c>
      <c r="B25" s="53">
        <v>591.85714285714289</v>
      </c>
    </row>
    <row r="26" spans="1:2" x14ac:dyDescent="0.2">
      <c r="A26" s="4" t="s">
        <v>90</v>
      </c>
      <c r="B26" s="53">
        <v>213.2</v>
      </c>
    </row>
    <row r="27" spans="1:2" x14ac:dyDescent="0.2">
      <c r="A27" s="4" t="s">
        <v>81</v>
      </c>
      <c r="B27" s="53">
        <v>520.33333333333337</v>
      </c>
    </row>
    <row r="34" spans="1:2" x14ac:dyDescent="0.2">
      <c r="A34" s="3" t="s">
        <v>80</v>
      </c>
      <c r="B34" t="s">
        <v>84</v>
      </c>
    </row>
    <row r="35" spans="1:2" x14ac:dyDescent="0.2">
      <c r="A35" s="4" t="s">
        <v>9</v>
      </c>
      <c r="B35" s="53">
        <v>262.22222222222223</v>
      </c>
    </row>
    <row r="36" spans="1:2" x14ac:dyDescent="0.2">
      <c r="A36" s="4" t="s">
        <v>19</v>
      </c>
      <c r="B36" s="53">
        <v>278.88888888888891</v>
      </c>
    </row>
    <row r="37" spans="1:2" x14ac:dyDescent="0.2">
      <c r="A37" s="4" t="s">
        <v>37</v>
      </c>
      <c r="B37" s="53">
        <v>124.26666666666667</v>
      </c>
    </row>
    <row r="38" spans="1:2" x14ac:dyDescent="0.2">
      <c r="A38" s="4" t="s">
        <v>74</v>
      </c>
      <c r="B38" s="53">
        <v>198.33333333333334</v>
      </c>
    </row>
    <row r="39" spans="1:2" x14ac:dyDescent="0.2">
      <c r="A39" s="4" t="s">
        <v>61</v>
      </c>
      <c r="B39" s="53">
        <v>206</v>
      </c>
    </row>
    <row r="40" spans="1:2" x14ac:dyDescent="0.2">
      <c r="A40" s="4" t="s">
        <v>54</v>
      </c>
      <c r="B40" s="53">
        <v>255.5</v>
      </c>
    </row>
    <row r="41" spans="1:2" x14ac:dyDescent="0.2">
      <c r="A41" s="4" t="s">
        <v>29</v>
      </c>
      <c r="B41" s="53">
        <v>205.71428571428572</v>
      </c>
    </row>
    <row r="42" spans="1:2" x14ac:dyDescent="0.2">
      <c r="A42" s="4" t="s">
        <v>90</v>
      </c>
      <c r="B42" s="53">
        <v>155</v>
      </c>
    </row>
    <row r="43" spans="1:2" x14ac:dyDescent="0.2">
      <c r="A43" s="4" t="s">
        <v>81</v>
      </c>
      <c r="B43" s="53">
        <v>204.98550724637681</v>
      </c>
    </row>
    <row r="50" spans="1:2" x14ac:dyDescent="0.2">
      <c r="A50" s="3" t="s">
        <v>80</v>
      </c>
      <c r="B50" t="s">
        <v>85</v>
      </c>
    </row>
    <row r="51" spans="1:2" x14ac:dyDescent="0.2">
      <c r="A51" s="4" t="s">
        <v>9</v>
      </c>
      <c r="B51" s="53">
        <v>9</v>
      </c>
    </row>
    <row r="52" spans="1:2" x14ac:dyDescent="0.2">
      <c r="A52" s="4" t="s">
        <v>19</v>
      </c>
      <c r="B52" s="53">
        <v>9</v>
      </c>
    </row>
    <row r="53" spans="1:2" x14ac:dyDescent="0.2">
      <c r="A53" s="4" t="s">
        <v>37</v>
      </c>
      <c r="B53" s="53">
        <v>15</v>
      </c>
    </row>
    <row r="54" spans="1:2" x14ac:dyDescent="0.2">
      <c r="A54" s="4" t="s">
        <v>74</v>
      </c>
      <c r="B54" s="53">
        <v>6</v>
      </c>
    </row>
    <row r="55" spans="1:2" x14ac:dyDescent="0.2">
      <c r="A55" s="4" t="s">
        <v>61</v>
      </c>
      <c r="B55" s="53">
        <v>12</v>
      </c>
    </row>
    <row r="56" spans="1:2" x14ac:dyDescent="0.2">
      <c r="A56" s="4" t="s">
        <v>54</v>
      </c>
      <c r="B56" s="53">
        <v>6</v>
      </c>
    </row>
    <row r="57" spans="1:2" x14ac:dyDescent="0.2">
      <c r="A57" s="4" t="s">
        <v>29</v>
      </c>
      <c r="B57" s="53">
        <v>7</v>
      </c>
    </row>
    <row r="58" spans="1:2" x14ac:dyDescent="0.2">
      <c r="A58" s="4" t="s">
        <v>90</v>
      </c>
      <c r="B58" s="53">
        <v>5</v>
      </c>
    </row>
    <row r="59" spans="1:2" x14ac:dyDescent="0.2">
      <c r="A59" s="4" t="s">
        <v>81</v>
      </c>
      <c r="B59" s="53">
        <v>69</v>
      </c>
    </row>
    <row r="66" spans="1:2" x14ac:dyDescent="0.2">
      <c r="A66" s="3" t="s">
        <v>80</v>
      </c>
      <c r="B66" t="s">
        <v>86</v>
      </c>
    </row>
    <row r="67" spans="1:2" x14ac:dyDescent="0.2">
      <c r="A67" s="4">
        <v>2016</v>
      </c>
      <c r="B67" s="53">
        <v>5</v>
      </c>
    </row>
    <row r="68" spans="1:2" x14ac:dyDescent="0.2">
      <c r="A68" s="4">
        <v>2017</v>
      </c>
      <c r="B68" s="53">
        <v>5</v>
      </c>
    </row>
    <row r="69" spans="1:2" x14ac:dyDescent="0.2">
      <c r="A69" s="4">
        <v>2018</v>
      </c>
      <c r="B69" s="53">
        <v>3</v>
      </c>
    </row>
    <row r="70" spans="1:2" x14ac:dyDescent="0.2">
      <c r="A70" s="4">
        <v>2019</v>
      </c>
      <c r="B70" s="53">
        <v>12</v>
      </c>
    </row>
    <row r="71" spans="1:2" x14ac:dyDescent="0.2">
      <c r="A71" s="4">
        <v>2020</v>
      </c>
      <c r="B71" s="53">
        <v>9</v>
      </c>
    </row>
    <row r="72" spans="1:2" x14ac:dyDescent="0.2">
      <c r="A72" s="4">
        <v>2021</v>
      </c>
      <c r="B72" s="53">
        <v>7</v>
      </c>
    </row>
    <row r="73" spans="1:2" x14ac:dyDescent="0.2">
      <c r="A73" s="4">
        <v>2022</v>
      </c>
      <c r="B73" s="53">
        <v>18</v>
      </c>
    </row>
    <row r="74" spans="1:2" x14ac:dyDescent="0.2">
      <c r="A74" s="4">
        <v>2023</v>
      </c>
      <c r="B74" s="53">
        <v>8</v>
      </c>
    </row>
    <row r="75" spans="1:2" x14ac:dyDescent="0.2">
      <c r="A75" s="4">
        <v>2024</v>
      </c>
      <c r="B75" s="53">
        <v>2</v>
      </c>
    </row>
    <row r="76" spans="1:2" x14ac:dyDescent="0.2">
      <c r="A76" s="4" t="s">
        <v>81</v>
      </c>
      <c r="B76" s="53">
        <v>69</v>
      </c>
    </row>
    <row r="82" spans="1:2" x14ac:dyDescent="0.2">
      <c r="A82" s="3" t="s">
        <v>80</v>
      </c>
      <c r="B82" t="s">
        <v>87</v>
      </c>
    </row>
    <row r="83" spans="1:2" x14ac:dyDescent="0.2">
      <c r="A83" s="4" t="s">
        <v>152</v>
      </c>
      <c r="B83" s="53">
        <v>9</v>
      </c>
    </row>
    <row r="84" spans="1:2" x14ac:dyDescent="0.2">
      <c r="A84" s="4" t="s">
        <v>153</v>
      </c>
      <c r="B84" s="53">
        <v>6</v>
      </c>
    </row>
    <row r="85" spans="1:2" x14ac:dyDescent="0.2">
      <c r="A85" s="4" t="s">
        <v>154</v>
      </c>
      <c r="B85" s="53">
        <v>14</v>
      </c>
    </row>
    <row r="86" spans="1:2" x14ac:dyDescent="0.2">
      <c r="A86" s="4" t="s">
        <v>155</v>
      </c>
      <c r="B86" s="53">
        <v>15</v>
      </c>
    </row>
    <row r="87" spans="1:2" x14ac:dyDescent="0.2">
      <c r="A87" s="4" t="s">
        <v>156</v>
      </c>
      <c r="B87" s="53">
        <v>9</v>
      </c>
    </row>
    <row r="88" spans="1:2" x14ac:dyDescent="0.2">
      <c r="A88" s="4" t="s">
        <v>157</v>
      </c>
      <c r="B88" s="53">
        <v>9</v>
      </c>
    </row>
    <row r="89" spans="1:2" x14ac:dyDescent="0.2">
      <c r="A89" s="4" t="s">
        <v>158</v>
      </c>
      <c r="B89" s="53">
        <v>5</v>
      </c>
    </row>
    <row r="90" spans="1:2" x14ac:dyDescent="0.2">
      <c r="A90" s="4" t="s">
        <v>159</v>
      </c>
      <c r="B90" s="53">
        <v>2</v>
      </c>
    </row>
    <row r="91" spans="1:2" x14ac:dyDescent="0.2">
      <c r="A91" s="4" t="s">
        <v>81</v>
      </c>
      <c r="B91" s="53">
        <v>69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0"/>
  <sheetViews>
    <sheetView workbookViewId="0">
      <selection activeCell="A2" sqref="A2:D10"/>
    </sheetView>
  </sheetViews>
  <sheetFormatPr baseColWidth="10" defaultColWidth="8.83203125" defaultRowHeight="15" x14ac:dyDescent="0.2"/>
  <cols>
    <col min="1" max="1" width="15.5" bestFit="1" customWidth="1"/>
    <col min="2" max="2" width="36" bestFit="1" customWidth="1"/>
    <col min="3" max="3" width="35.6640625" bestFit="1" customWidth="1"/>
    <col min="4" max="4" width="46" bestFit="1" customWidth="1"/>
  </cols>
  <sheetData>
    <row r="2" spans="1:4" x14ac:dyDescent="0.2">
      <c r="A2" s="24" t="s">
        <v>80</v>
      </c>
      <c r="B2" s="25" t="s">
        <v>87</v>
      </c>
      <c r="C2" s="7" t="s">
        <v>145</v>
      </c>
      <c r="D2" s="25" t="s">
        <v>114</v>
      </c>
    </row>
    <row r="3" spans="1:4" x14ac:dyDescent="0.2">
      <c r="A3" s="23" t="s">
        <v>9</v>
      </c>
      <c r="B3" s="7">
        <v>9</v>
      </c>
      <c r="C3" s="7">
        <v>262.22222222222223</v>
      </c>
      <c r="D3" s="7">
        <v>9969.444444444438</v>
      </c>
    </row>
    <row r="4" spans="1:4" x14ac:dyDescent="0.2">
      <c r="A4" s="23" t="s">
        <v>19</v>
      </c>
      <c r="B4" s="7">
        <v>9</v>
      </c>
      <c r="C4" s="7">
        <v>278.88888888888891</v>
      </c>
      <c r="D4" s="7">
        <v>11036.111111111109</v>
      </c>
    </row>
    <row r="5" spans="1:4" x14ac:dyDescent="0.2">
      <c r="A5" s="23" t="s">
        <v>37</v>
      </c>
      <c r="B5" s="7">
        <v>15</v>
      </c>
      <c r="C5" s="7">
        <v>124.26666666666667</v>
      </c>
      <c r="D5" s="7">
        <v>5338.0666666666657</v>
      </c>
    </row>
    <row r="6" spans="1:4" x14ac:dyDescent="0.2">
      <c r="A6" s="23" t="s">
        <v>74</v>
      </c>
      <c r="B6" s="7">
        <v>6</v>
      </c>
      <c r="C6" s="7">
        <v>198.33333333333334</v>
      </c>
      <c r="D6" s="7">
        <v>3506.6666666666688</v>
      </c>
    </row>
    <row r="7" spans="1:4" x14ac:dyDescent="0.2">
      <c r="A7" s="23" t="s">
        <v>61</v>
      </c>
      <c r="B7" s="7">
        <v>12</v>
      </c>
      <c r="C7" s="7">
        <v>206</v>
      </c>
      <c r="D7" s="7">
        <v>7381.818181818182</v>
      </c>
    </row>
    <row r="8" spans="1:4" x14ac:dyDescent="0.2">
      <c r="A8" s="23" t="s">
        <v>54</v>
      </c>
      <c r="B8" s="7">
        <v>6</v>
      </c>
      <c r="C8" s="7">
        <v>255.5</v>
      </c>
      <c r="D8" s="7">
        <v>5217.5</v>
      </c>
    </row>
    <row r="9" spans="1:4" x14ac:dyDescent="0.2">
      <c r="A9" s="23" t="s">
        <v>29</v>
      </c>
      <c r="B9" s="7">
        <v>7</v>
      </c>
      <c r="C9" s="7">
        <v>205.71428571428572</v>
      </c>
      <c r="D9" s="7">
        <v>1345.2380952380965</v>
      </c>
    </row>
    <row r="10" spans="1:4" x14ac:dyDescent="0.2">
      <c r="A10" s="26" t="s">
        <v>81</v>
      </c>
      <c r="B10" s="25">
        <v>64</v>
      </c>
      <c r="C10" s="25">
        <v>208.890625</v>
      </c>
      <c r="D10" s="25">
        <v>8994.5751488095229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06F6-4430-8C4F-8525-34221C753CF9}">
  <dimension ref="A1:G18"/>
  <sheetViews>
    <sheetView zoomScale="113" workbookViewId="0">
      <selection activeCell="G15" sqref="G15"/>
    </sheetView>
  </sheetViews>
  <sheetFormatPr baseColWidth="10" defaultRowHeight="15" x14ac:dyDescent="0.2"/>
  <cols>
    <col min="1" max="1" width="14.33203125" bestFit="1" customWidth="1"/>
    <col min="2" max="2" width="21.5" bestFit="1" customWidth="1"/>
    <col min="3" max="3" width="22.5" bestFit="1" customWidth="1"/>
    <col min="4" max="4" width="28.5" bestFit="1" customWidth="1"/>
  </cols>
  <sheetData>
    <row r="1" spans="1:7" ht="34" x14ac:dyDescent="0.2">
      <c r="A1" s="21" t="s">
        <v>80</v>
      </c>
      <c r="B1" s="33" t="s">
        <v>87</v>
      </c>
      <c r="C1" s="36" t="s">
        <v>145</v>
      </c>
      <c r="D1" s="33" t="s">
        <v>114</v>
      </c>
      <c r="E1" s="28"/>
      <c r="F1" s="28"/>
      <c r="G1" s="28"/>
    </row>
    <row r="2" spans="1:7" ht="18" x14ac:dyDescent="0.2">
      <c r="A2" s="21" t="s">
        <v>9</v>
      </c>
      <c r="B2" s="21">
        <v>9</v>
      </c>
      <c r="C2" s="22">
        <v>262.22222222222223</v>
      </c>
      <c r="D2" s="22">
        <v>9969.444444444438</v>
      </c>
      <c r="E2" s="28"/>
      <c r="F2" s="40" t="s">
        <v>149</v>
      </c>
      <c r="G2" s="40" t="s">
        <v>146</v>
      </c>
    </row>
    <row r="3" spans="1:7" ht="16" x14ac:dyDescent="0.2">
      <c r="A3" s="21" t="s">
        <v>19</v>
      </c>
      <c r="B3" s="21">
        <v>9</v>
      </c>
      <c r="C3" s="22">
        <v>278.88888888888891</v>
      </c>
      <c r="D3" s="22">
        <v>11036.111111111109</v>
      </c>
      <c r="E3" s="28"/>
      <c r="F3" s="22">
        <f t="shared" ref="F3:F9" si="0">(C2-$C$9)*(C2-$C$9)*B2</f>
        <v>25598.333360460078</v>
      </c>
      <c r="G3" s="21">
        <f t="shared" ref="G3:G9" si="1">D2*B2</f>
        <v>89724.999999999942</v>
      </c>
    </row>
    <row r="4" spans="1:7" ht="16" x14ac:dyDescent="0.2">
      <c r="A4" s="21" t="s">
        <v>37</v>
      </c>
      <c r="B4" s="21">
        <v>15</v>
      </c>
      <c r="C4" s="22">
        <v>124.26666666666667</v>
      </c>
      <c r="D4" s="22">
        <v>5338.0666666666657</v>
      </c>
      <c r="E4" s="28"/>
      <c r="F4" s="22">
        <f t="shared" si="0"/>
        <v>44097.812527126771</v>
      </c>
      <c r="G4" s="21">
        <f t="shared" si="1"/>
        <v>99324.999999999985</v>
      </c>
    </row>
    <row r="5" spans="1:7" ht="16" x14ac:dyDescent="0.2">
      <c r="A5" s="21" t="s">
        <v>74</v>
      </c>
      <c r="B5" s="21">
        <v>6</v>
      </c>
      <c r="C5" s="22">
        <v>198.33333333333334</v>
      </c>
      <c r="D5" s="22">
        <v>3506.6666666666688</v>
      </c>
      <c r="E5" s="28"/>
      <c r="F5" s="22">
        <f t="shared" si="0"/>
        <v>107418.21486002606</v>
      </c>
      <c r="G5" s="21">
        <f t="shared" si="1"/>
        <v>80070.999999999985</v>
      </c>
    </row>
    <row r="6" spans="1:7" ht="16" x14ac:dyDescent="0.2">
      <c r="A6" s="21" t="s">
        <v>61</v>
      </c>
      <c r="B6" s="21">
        <v>12</v>
      </c>
      <c r="C6" s="22">
        <v>206</v>
      </c>
      <c r="D6" s="22">
        <v>7381.818181818182</v>
      </c>
      <c r="E6" s="28"/>
      <c r="F6" s="22">
        <f t="shared" si="0"/>
        <v>668.73844401041549</v>
      </c>
      <c r="G6" s="21">
        <f t="shared" si="1"/>
        <v>21040.000000000015</v>
      </c>
    </row>
    <row r="7" spans="1:7" ht="16" x14ac:dyDescent="0.2">
      <c r="A7" s="21" t="s">
        <v>54</v>
      </c>
      <c r="B7" s="21">
        <v>6</v>
      </c>
      <c r="C7" s="22">
        <v>255.5</v>
      </c>
      <c r="D7" s="22">
        <v>5217.5</v>
      </c>
      <c r="E7" s="28"/>
      <c r="F7" s="22">
        <f t="shared" si="0"/>
        <v>100.2685546875</v>
      </c>
      <c r="G7" s="21">
        <f t="shared" si="1"/>
        <v>88581.818181818177</v>
      </c>
    </row>
    <row r="8" spans="1:7" ht="16" x14ac:dyDescent="0.2">
      <c r="A8" s="21" t="s">
        <v>29</v>
      </c>
      <c r="B8" s="21">
        <v>7</v>
      </c>
      <c r="C8" s="22">
        <v>205.71428571428572</v>
      </c>
      <c r="D8" s="22">
        <v>1345.2380952380965</v>
      </c>
      <c r="E8" s="28"/>
      <c r="F8" s="22">
        <f t="shared" si="0"/>
        <v>13034.60302734375</v>
      </c>
      <c r="G8" s="21">
        <f t="shared" si="1"/>
        <v>31305</v>
      </c>
    </row>
    <row r="9" spans="1:7" ht="16" x14ac:dyDescent="0.2">
      <c r="A9" s="21" t="s">
        <v>81</v>
      </c>
      <c r="B9" s="21">
        <v>64</v>
      </c>
      <c r="C9" s="20">
        <v>208.890625</v>
      </c>
      <c r="D9" s="22">
        <v>8994.5751488095229</v>
      </c>
      <c r="E9" s="28"/>
      <c r="F9" s="22">
        <f t="shared" si="0"/>
        <v>70.623918805803214</v>
      </c>
      <c r="G9" s="21">
        <f t="shared" si="1"/>
        <v>9416.6666666666752</v>
      </c>
    </row>
    <row r="10" spans="1:7" ht="16" x14ac:dyDescent="0.2">
      <c r="A10" s="28"/>
      <c r="B10" s="28"/>
      <c r="C10" s="41"/>
      <c r="D10" s="28"/>
      <c r="E10" s="28"/>
      <c r="F10" s="39">
        <f>SUM(F3:F9)</f>
        <v>190988.59469246035</v>
      </c>
      <c r="G10" s="42">
        <f>SUM(G3:G9)</f>
        <v>419464.4848484848</v>
      </c>
    </row>
    <row r="11" spans="1:7" ht="16" x14ac:dyDescent="0.2">
      <c r="A11" s="28"/>
      <c r="B11" s="28"/>
      <c r="C11" s="28"/>
      <c r="D11" s="28"/>
      <c r="E11" s="28"/>
      <c r="F11" s="37">
        <f>F10/B9</f>
        <v>2984.1967920696929</v>
      </c>
      <c r="G11" s="34">
        <f>G10/B9</f>
        <v>6554.1325757575751</v>
      </c>
    </row>
    <row r="12" spans="1:7" ht="16" x14ac:dyDescent="0.2">
      <c r="A12" s="28"/>
      <c r="B12" s="28"/>
      <c r="C12" s="28"/>
      <c r="D12" s="28"/>
      <c r="E12" s="28"/>
      <c r="F12" s="28"/>
      <c r="G12" s="28"/>
    </row>
    <row r="13" spans="1:7" ht="18" x14ac:dyDescent="0.2">
      <c r="A13" s="28"/>
      <c r="B13" s="28"/>
      <c r="C13" s="28"/>
      <c r="D13" s="28"/>
      <c r="E13" s="28"/>
      <c r="F13" s="35" t="s">
        <v>149</v>
      </c>
      <c r="G13" s="22">
        <f>F11</f>
        <v>2984.1967920696929</v>
      </c>
    </row>
    <row r="14" spans="1:7" ht="16" x14ac:dyDescent="0.2">
      <c r="A14" s="28"/>
      <c r="B14" s="28"/>
      <c r="C14" s="28"/>
      <c r="D14" s="28"/>
      <c r="E14" s="28"/>
      <c r="F14" s="35" t="s">
        <v>146</v>
      </c>
      <c r="G14" s="21">
        <f>G11</f>
        <v>6554.1325757575751</v>
      </c>
    </row>
    <row r="15" spans="1:7" ht="16" x14ac:dyDescent="0.2">
      <c r="A15" s="28"/>
      <c r="B15" s="28"/>
      <c r="C15" s="28"/>
      <c r="D15" s="28"/>
      <c r="E15" s="28"/>
      <c r="F15" s="35" t="s">
        <v>147</v>
      </c>
      <c r="G15" s="22">
        <f>G13+G14</f>
        <v>9538.3293678272676</v>
      </c>
    </row>
    <row r="16" spans="1:7" ht="18" x14ac:dyDescent="0.2">
      <c r="A16" s="28"/>
      <c r="B16" s="28"/>
      <c r="C16" s="28"/>
      <c r="D16" s="28"/>
      <c r="E16" s="28"/>
      <c r="F16" s="38" t="s">
        <v>150</v>
      </c>
      <c r="G16" s="32">
        <f>G13/G15</f>
        <v>0.31286367633050838</v>
      </c>
    </row>
    <row r="17" spans="6:7" ht="16" x14ac:dyDescent="0.2">
      <c r="F17" s="38" t="s">
        <v>151</v>
      </c>
      <c r="G17" s="32">
        <f>G14/G15</f>
        <v>0.68713632366949162</v>
      </c>
    </row>
    <row r="18" spans="6:7" ht="16" x14ac:dyDescent="0.2">
      <c r="F18" s="35" t="s">
        <v>148</v>
      </c>
      <c r="G18" s="21">
        <f>G13/G15+G14/G15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3:AE34"/>
  <sheetViews>
    <sheetView topLeftCell="A2" zoomScale="87" workbookViewId="0">
      <selection activeCell="R47" sqref="R47"/>
    </sheetView>
  </sheetViews>
  <sheetFormatPr baseColWidth="10" defaultColWidth="8.83203125" defaultRowHeight="15" x14ac:dyDescent="0.2"/>
  <sheetData>
    <row r="33" spans="2:31" ht="16" x14ac:dyDescent="0.2">
      <c r="B33" s="43" t="s">
        <v>95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R33" s="43" t="s">
        <v>95</v>
      </c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5"/>
    </row>
    <row r="34" spans="2:31" ht="16" x14ac:dyDescent="0.2">
      <c r="B34" s="46" t="s">
        <v>107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8"/>
      <c r="R34" s="49" t="s">
        <v>96</v>
      </c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1"/>
    </row>
  </sheetData>
  <mergeCells count="4">
    <mergeCell ref="B33:O33"/>
    <mergeCell ref="B34:O34"/>
    <mergeCell ref="R33:AE33"/>
    <mergeCell ref="R34:AE3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39F47-3ABE-0541-9D86-130A962172DB}">
  <dimension ref="A1:I93"/>
  <sheetViews>
    <sheetView topLeftCell="B1" zoomScale="84" workbookViewId="0">
      <selection activeCell="N40" sqref="L40:N47"/>
    </sheetView>
  </sheetViews>
  <sheetFormatPr baseColWidth="10" defaultRowHeight="15" x14ac:dyDescent="0.2"/>
  <cols>
    <col min="1" max="1" width="22.83203125" bestFit="1" customWidth="1"/>
    <col min="2" max="2" width="25.5" bestFit="1" customWidth="1"/>
    <col min="3" max="3" width="19.83203125" bestFit="1" customWidth="1"/>
    <col min="4" max="4" width="13.5" bestFit="1" customWidth="1"/>
    <col min="5" max="5" width="18.83203125" bestFit="1" customWidth="1"/>
    <col min="6" max="6" width="13" bestFit="1" customWidth="1"/>
    <col min="7" max="7" width="12.1640625" bestFit="1" customWidth="1"/>
    <col min="8" max="9" width="13.1640625" bestFit="1" customWidth="1"/>
  </cols>
  <sheetData>
    <row r="1" spans="1:9" x14ac:dyDescent="0.2">
      <c r="A1" t="s">
        <v>115</v>
      </c>
    </row>
    <row r="2" spans="1:9" ht="16" thickBot="1" x14ac:dyDescent="0.25"/>
    <row r="3" spans="1:9" x14ac:dyDescent="0.2">
      <c r="A3" s="31" t="s">
        <v>116</v>
      </c>
      <c r="B3" s="31"/>
    </row>
    <row r="4" spans="1:9" x14ac:dyDescent="0.2">
      <c r="A4" t="s">
        <v>117</v>
      </c>
      <c r="B4">
        <v>0.78268595874370306</v>
      </c>
    </row>
    <row r="5" spans="1:9" x14ac:dyDescent="0.2">
      <c r="A5" t="s">
        <v>118</v>
      </c>
      <c r="B5">
        <v>0.61259731001454965</v>
      </c>
    </row>
    <row r="6" spans="1:9" x14ac:dyDescent="0.2">
      <c r="A6" t="s">
        <v>119</v>
      </c>
      <c r="B6">
        <v>0.6068151803132743</v>
      </c>
    </row>
    <row r="7" spans="1:9" x14ac:dyDescent="0.2">
      <c r="A7" t="s">
        <v>120</v>
      </c>
      <c r="B7">
        <v>844.18661794662921</v>
      </c>
    </row>
    <row r="8" spans="1:9" ht="16" thickBot="1" x14ac:dyDescent="0.25">
      <c r="A8" s="29" t="s">
        <v>121</v>
      </c>
      <c r="B8" s="29">
        <v>69</v>
      </c>
    </row>
    <row r="10" spans="1:9" ht="16" thickBot="1" x14ac:dyDescent="0.25">
      <c r="A10" t="s">
        <v>122</v>
      </c>
    </row>
    <row r="11" spans="1:9" x14ac:dyDescent="0.2">
      <c r="A11" s="30"/>
      <c r="B11" s="30" t="s">
        <v>127</v>
      </c>
      <c r="C11" s="30" t="s">
        <v>128</v>
      </c>
      <c r="D11" s="30" t="s">
        <v>129</v>
      </c>
      <c r="E11" s="30" t="s">
        <v>130</v>
      </c>
      <c r="F11" s="30" t="s">
        <v>131</v>
      </c>
    </row>
    <row r="12" spans="1:9" x14ac:dyDescent="0.2">
      <c r="A12" t="s">
        <v>123</v>
      </c>
      <c r="B12">
        <v>1</v>
      </c>
      <c r="C12">
        <v>75502995.654603779</v>
      </c>
      <c r="D12">
        <v>75502995.654603779</v>
      </c>
      <c r="E12">
        <v>105.94665662367063</v>
      </c>
      <c r="F12">
        <v>1.9644775379016323E-15</v>
      </c>
    </row>
    <row r="13" spans="1:9" x14ac:dyDescent="0.2">
      <c r="A13" t="s">
        <v>124</v>
      </c>
      <c r="B13">
        <v>67</v>
      </c>
      <c r="C13">
        <v>47747620.07665126</v>
      </c>
      <c r="D13">
        <v>712651.04592016805</v>
      </c>
    </row>
    <row r="14" spans="1:9" ht="16" thickBot="1" x14ac:dyDescent="0.25">
      <c r="A14" s="29" t="s">
        <v>125</v>
      </c>
      <c r="B14" s="29">
        <v>68</v>
      </c>
      <c r="C14" s="29">
        <v>123250615.73125504</v>
      </c>
      <c r="D14" s="29"/>
      <c r="E14" s="29"/>
      <c r="F14" s="29"/>
    </row>
    <row r="15" spans="1:9" ht="16" thickBot="1" x14ac:dyDescent="0.25"/>
    <row r="16" spans="1:9" x14ac:dyDescent="0.2">
      <c r="A16" s="30"/>
      <c r="B16" s="30" t="s">
        <v>132</v>
      </c>
      <c r="C16" s="30" t="s">
        <v>120</v>
      </c>
      <c r="D16" s="30" t="s">
        <v>133</v>
      </c>
      <c r="E16" s="30" t="s">
        <v>134</v>
      </c>
      <c r="F16" s="30" t="s">
        <v>135</v>
      </c>
      <c r="G16" s="30" t="s">
        <v>136</v>
      </c>
      <c r="H16" s="30" t="s">
        <v>137</v>
      </c>
      <c r="I16" s="30" t="s">
        <v>138</v>
      </c>
    </row>
    <row r="17" spans="1:9" x14ac:dyDescent="0.2">
      <c r="A17" t="s">
        <v>126</v>
      </c>
      <c r="B17">
        <v>32.906768986753605</v>
      </c>
      <c r="C17">
        <v>173.04423392098843</v>
      </c>
      <c r="D17">
        <v>0.19016391497782442</v>
      </c>
      <c r="E17">
        <v>0.84975567869201729</v>
      </c>
      <c r="F17">
        <v>-312.49096753544688</v>
      </c>
      <c r="G17">
        <v>378.30450550895409</v>
      </c>
      <c r="H17">
        <v>-312.49096753544688</v>
      </c>
      <c r="I17">
        <v>378.30450550895409</v>
      </c>
    </row>
    <row r="18" spans="1:9" ht="16" thickBot="1" x14ac:dyDescent="0.25">
      <c r="A18" s="29" t="s">
        <v>5</v>
      </c>
      <c r="B18" s="29">
        <v>2.7705599236808629</v>
      </c>
      <c r="C18" s="29">
        <v>0.26916830503955802</v>
      </c>
      <c r="D18" s="29">
        <v>10.293039231620122</v>
      </c>
      <c r="E18" s="29">
        <v>1.9644775379014986E-15</v>
      </c>
      <c r="F18" s="29">
        <v>2.2332977381830759</v>
      </c>
      <c r="G18" s="29">
        <v>3.3078221091786499</v>
      </c>
      <c r="H18" s="29">
        <v>2.2332977381830759</v>
      </c>
      <c r="I18" s="29">
        <v>3.3078221091786499</v>
      </c>
    </row>
    <row r="22" spans="1:9" x14ac:dyDescent="0.2">
      <c r="A22" t="s">
        <v>139</v>
      </c>
      <c r="E22" t="s">
        <v>143</v>
      </c>
    </row>
    <row r="23" spans="1:9" ht="16" thickBot="1" x14ac:dyDescent="0.25"/>
    <row r="24" spans="1:9" x14ac:dyDescent="0.2">
      <c r="A24" s="30" t="s">
        <v>140</v>
      </c>
      <c r="B24" s="30" t="s">
        <v>141</v>
      </c>
      <c r="C24" s="30" t="s">
        <v>142</v>
      </c>
      <c r="E24" s="30" t="s">
        <v>144</v>
      </c>
      <c r="F24" s="30" t="s">
        <v>2</v>
      </c>
    </row>
    <row r="25" spans="1:9" x14ac:dyDescent="0.2">
      <c r="A25">
        <v>1</v>
      </c>
      <c r="B25">
        <v>4463.032086952453</v>
      </c>
      <c r="C25">
        <v>2860.967913047547</v>
      </c>
      <c r="E25">
        <v>0.72463768115942029</v>
      </c>
      <c r="F25">
        <v>62.87</v>
      </c>
    </row>
    <row r="26" spans="1:9" x14ac:dyDescent="0.2">
      <c r="A26">
        <v>2</v>
      </c>
      <c r="B26">
        <v>2800.6961327439358</v>
      </c>
      <c r="C26">
        <v>1899.3038672560642</v>
      </c>
      <c r="E26">
        <v>2.1739130434782608</v>
      </c>
      <c r="F26">
        <v>94.31</v>
      </c>
    </row>
    <row r="27" spans="1:9" x14ac:dyDescent="0.2">
      <c r="A27">
        <v>3</v>
      </c>
      <c r="B27">
        <v>3354.8081174801082</v>
      </c>
      <c r="C27">
        <v>935.19188251989181</v>
      </c>
      <c r="E27">
        <v>3.6231884057971016</v>
      </c>
      <c r="F27">
        <v>173.3</v>
      </c>
    </row>
    <row r="28" spans="1:9" x14ac:dyDescent="0.2">
      <c r="A28">
        <v>4</v>
      </c>
      <c r="B28">
        <v>2246.5841480077629</v>
      </c>
      <c r="C28">
        <v>1707.4158519922371</v>
      </c>
      <c r="E28">
        <v>5.0724637681159415</v>
      </c>
      <c r="F28">
        <v>178.2</v>
      </c>
    </row>
    <row r="29" spans="1:9" x14ac:dyDescent="0.2">
      <c r="A29">
        <v>5</v>
      </c>
      <c r="B29">
        <v>2246.5841480077629</v>
      </c>
      <c r="C29">
        <v>1301.4158519922371</v>
      </c>
      <c r="E29">
        <v>6.5217391304347823</v>
      </c>
      <c r="F29">
        <v>198.1</v>
      </c>
    </row>
    <row r="30" spans="1:9" x14ac:dyDescent="0.2">
      <c r="A30">
        <v>6</v>
      </c>
      <c r="B30">
        <v>1692.4721632715905</v>
      </c>
      <c r="C30">
        <v>1145.5278367284095</v>
      </c>
      <c r="E30">
        <v>7.9710144927536231</v>
      </c>
      <c r="F30">
        <v>266.10000000000002</v>
      </c>
    </row>
    <row r="31" spans="1:9" x14ac:dyDescent="0.2">
      <c r="A31">
        <v>7</v>
      </c>
      <c r="B31">
        <v>1692.4721632715905</v>
      </c>
      <c r="C31">
        <v>568.52783672840951</v>
      </c>
      <c r="E31">
        <v>9.420289855072463</v>
      </c>
      <c r="F31">
        <v>307.2</v>
      </c>
    </row>
    <row r="32" spans="1:9" x14ac:dyDescent="0.2">
      <c r="A32">
        <v>8</v>
      </c>
      <c r="B32">
        <v>1415.4161709035043</v>
      </c>
      <c r="C32">
        <v>595.58382909649572</v>
      </c>
      <c r="E32">
        <v>10.869565217391305</v>
      </c>
      <c r="F32">
        <v>313.2</v>
      </c>
    </row>
    <row r="33" spans="1:6" x14ac:dyDescent="0.2">
      <c r="A33">
        <v>9</v>
      </c>
      <c r="B33">
        <v>861.30418616733164</v>
      </c>
      <c r="C33">
        <v>262.69581383266836</v>
      </c>
      <c r="E33">
        <v>12.318840579710145</v>
      </c>
      <c r="F33">
        <v>385.5</v>
      </c>
    </row>
    <row r="34" spans="1:6" x14ac:dyDescent="0.2">
      <c r="A34">
        <v>10</v>
      </c>
      <c r="B34">
        <v>5571.2560564247988</v>
      </c>
      <c r="C34">
        <v>-2216.2560564247988</v>
      </c>
      <c r="E34">
        <v>13.768115942028984</v>
      </c>
      <c r="F34">
        <v>391.7</v>
      </c>
    </row>
    <row r="35" spans="1:6" x14ac:dyDescent="0.2">
      <c r="A35">
        <v>11</v>
      </c>
      <c r="B35">
        <v>4185.9760945843673</v>
      </c>
      <c r="C35">
        <v>-1257.9760945843673</v>
      </c>
      <c r="E35">
        <v>15.217391304347826</v>
      </c>
      <c r="F35">
        <v>409.6</v>
      </c>
    </row>
    <row r="36" spans="1:6" x14ac:dyDescent="0.2">
      <c r="A36">
        <v>12</v>
      </c>
      <c r="B36">
        <v>3354.8081174801082</v>
      </c>
      <c r="C36">
        <v>-558.80811748010819</v>
      </c>
      <c r="E36">
        <v>16.666666666666668</v>
      </c>
      <c r="F36">
        <v>430.8</v>
      </c>
    </row>
    <row r="37" spans="1:6" x14ac:dyDescent="0.2">
      <c r="A37">
        <v>13</v>
      </c>
      <c r="B37">
        <v>2246.5841480077629</v>
      </c>
      <c r="C37">
        <v>11.415851992237094</v>
      </c>
      <c r="E37">
        <v>18.115942028985508</v>
      </c>
      <c r="F37">
        <v>430.8</v>
      </c>
    </row>
    <row r="38" spans="1:6" x14ac:dyDescent="0.2">
      <c r="A38">
        <v>14</v>
      </c>
      <c r="B38">
        <v>1692.4721632715905</v>
      </c>
      <c r="C38">
        <v>242.52783672840951</v>
      </c>
      <c r="E38">
        <v>19.565217391304348</v>
      </c>
      <c r="F38">
        <v>452.5</v>
      </c>
    </row>
    <row r="39" spans="1:6" x14ac:dyDescent="0.2">
      <c r="A39">
        <v>15</v>
      </c>
      <c r="B39">
        <v>1415.4161709035043</v>
      </c>
      <c r="C39">
        <v>350.58382909649572</v>
      </c>
      <c r="E39">
        <v>21.014492753623191</v>
      </c>
      <c r="F39">
        <v>460.8</v>
      </c>
    </row>
    <row r="40" spans="1:6" x14ac:dyDescent="0.2">
      <c r="A40">
        <v>16</v>
      </c>
      <c r="B40">
        <v>1138.3601785354178</v>
      </c>
      <c r="C40">
        <v>233.63982146458216</v>
      </c>
      <c r="E40">
        <v>22.463768115942031</v>
      </c>
      <c r="F40">
        <v>534.5</v>
      </c>
    </row>
    <row r="41" spans="1:6" x14ac:dyDescent="0.2">
      <c r="A41">
        <v>17</v>
      </c>
      <c r="B41">
        <v>944.42098387775752</v>
      </c>
      <c r="C41">
        <v>1.779016122242524</v>
      </c>
      <c r="E41">
        <v>23.913043478260871</v>
      </c>
      <c r="F41">
        <v>569.1</v>
      </c>
    </row>
    <row r="42" spans="1:6" x14ac:dyDescent="0.2">
      <c r="A42">
        <v>18</v>
      </c>
      <c r="B42">
        <v>722.77618998328842</v>
      </c>
      <c r="C42">
        <v>71.823810016711604</v>
      </c>
      <c r="E42">
        <v>25.362318840579711</v>
      </c>
      <c r="F42">
        <v>578.29999999999995</v>
      </c>
    </row>
    <row r="43" spans="1:6" x14ac:dyDescent="0.2">
      <c r="A43">
        <v>19</v>
      </c>
      <c r="B43">
        <v>2800.6961327439358</v>
      </c>
      <c r="C43">
        <v>-1625.6961327439358</v>
      </c>
      <c r="E43">
        <v>26.811594202898551</v>
      </c>
      <c r="F43">
        <v>582.79999999999995</v>
      </c>
    </row>
    <row r="44" spans="1:6" x14ac:dyDescent="0.2">
      <c r="A44">
        <v>20</v>
      </c>
      <c r="B44">
        <v>1969.5281556396767</v>
      </c>
      <c r="C44">
        <v>-955.5281556396767</v>
      </c>
      <c r="E44">
        <v>28.260869565217394</v>
      </c>
      <c r="F44">
        <v>639.70000000000005</v>
      </c>
    </row>
    <row r="45" spans="1:6" x14ac:dyDescent="0.2">
      <c r="A45">
        <v>21</v>
      </c>
      <c r="B45">
        <v>1969.5281556396767</v>
      </c>
      <c r="C45">
        <v>-1077.5281556396767</v>
      </c>
      <c r="E45">
        <v>29.710144927536234</v>
      </c>
      <c r="F45">
        <v>639.70000000000005</v>
      </c>
    </row>
    <row r="46" spans="1:6" x14ac:dyDescent="0.2">
      <c r="A46">
        <v>22</v>
      </c>
      <c r="B46">
        <v>1415.4161709035043</v>
      </c>
      <c r="C46">
        <v>-593.61617090350433</v>
      </c>
      <c r="E46">
        <v>31.159420289855074</v>
      </c>
      <c r="F46">
        <v>649.70000000000005</v>
      </c>
    </row>
    <row r="47" spans="1:6" x14ac:dyDescent="0.2">
      <c r="A47">
        <v>23</v>
      </c>
      <c r="B47">
        <v>1415.4161709035043</v>
      </c>
      <c r="C47">
        <v>-765.71617090350423</v>
      </c>
      <c r="E47">
        <v>32.608695652173914</v>
      </c>
      <c r="F47">
        <v>675.1</v>
      </c>
    </row>
    <row r="48" spans="1:6" x14ac:dyDescent="0.2">
      <c r="A48">
        <v>24</v>
      </c>
      <c r="B48">
        <v>1138.3601785354178</v>
      </c>
      <c r="C48">
        <v>-498.6601785354178</v>
      </c>
      <c r="E48">
        <v>34.057971014492757</v>
      </c>
      <c r="F48">
        <v>781.6</v>
      </c>
    </row>
    <row r="49" spans="1:6" x14ac:dyDescent="0.2">
      <c r="A49">
        <v>25</v>
      </c>
      <c r="B49">
        <v>999.83218235137474</v>
      </c>
      <c r="C49">
        <v>-360.13218235137469</v>
      </c>
      <c r="E49">
        <v>35.507246376811594</v>
      </c>
      <c r="F49">
        <v>794.6</v>
      </c>
    </row>
    <row r="50" spans="1:6" x14ac:dyDescent="0.2">
      <c r="A50">
        <v>26</v>
      </c>
      <c r="B50">
        <v>805.8929876937143</v>
      </c>
      <c r="C50">
        <v>-345.09298769371429</v>
      </c>
      <c r="E50">
        <v>36.956521739130437</v>
      </c>
      <c r="F50">
        <v>806.1</v>
      </c>
    </row>
    <row r="51" spans="1:6" x14ac:dyDescent="0.2">
      <c r="A51">
        <v>27</v>
      </c>
      <c r="B51">
        <v>667.3649915096712</v>
      </c>
      <c r="C51">
        <v>-236.56499150967119</v>
      </c>
      <c r="E51">
        <v>38.405797101449274</v>
      </c>
      <c r="F51">
        <v>815.7</v>
      </c>
    </row>
    <row r="52" spans="1:6" x14ac:dyDescent="0.2">
      <c r="A52">
        <v>28</v>
      </c>
      <c r="B52">
        <v>639.65939227286253</v>
      </c>
      <c r="C52">
        <v>-208.85939227286252</v>
      </c>
      <c r="E52">
        <v>39.855072463768117</v>
      </c>
      <c r="F52">
        <v>821.8</v>
      </c>
    </row>
    <row r="53" spans="1:6" x14ac:dyDescent="0.2">
      <c r="A53">
        <v>29</v>
      </c>
      <c r="B53">
        <v>473.42579685201082</v>
      </c>
      <c r="C53">
        <v>-81.725796852010831</v>
      </c>
      <c r="E53">
        <v>41.304347826086961</v>
      </c>
      <c r="F53">
        <v>821.8</v>
      </c>
    </row>
    <row r="54" spans="1:6" x14ac:dyDescent="0.2">
      <c r="A54">
        <v>30</v>
      </c>
      <c r="B54">
        <v>445.72019761520215</v>
      </c>
      <c r="C54">
        <v>-179.62019761520213</v>
      </c>
      <c r="E54">
        <v>42.753623188405797</v>
      </c>
      <c r="F54">
        <v>822.8</v>
      </c>
    </row>
    <row r="55" spans="1:6" x14ac:dyDescent="0.2">
      <c r="A55">
        <v>31</v>
      </c>
      <c r="B55">
        <v>501.13139608881943</v>
      </c>
      <c r="C55">
        <v>-322.93139608881944</v>
      </c>
      <c r="E55">
        <v>44.20289855072464</v>
      </c>
      <c r="F55">
        <v>847.1</v>
      </c>
    </row>
    <row r="56" spans="1:6" x14ac:dyDescent="0.2">
      <c r="A56">
        <v>32</v>
      </c>
      <c r="B56">
        <v>1969.5281556396767</v>
      </c>
      <c r="C56">
        <v>-907.5281556396767</v>
      </c>
      <c r="E56">
        <v>45.652173913043477</v>
      </c>
      <c r="F56">
        <v>892</v>
      </c>
    </row>
    <row r="57" spans="1:6" x14ac:dyDescent="0.2">
      <c r="A57">
        <v>33</v>
      </c>
      <c r="B57">
        <v>1692.4721632715905</v>
      </c>
      <c r="C57">
        <v>-869.67216327159053</v>
      </c>
      <c r="E57">
        <v>47.10144927536232</v>
      </c>
      <c r="F57">
        <v>894.4</v>
      </c>
    </row>
    <row r="58" spans="1:6" x14ac:dyDescent="0.2">
      <c r="A58">
        <v>34</v>
      </c>
      <c r="B58">
        <v>1138.3601785354178</v>
      </c>
      <c r="C58">
        <v>-356.76017853541782</v>
      </c>
      <c r="E58">
        <v>48.550724637681164</v>
      </c>
      <c r="F58">
        <v>946.2</v>
      </c>
    </row>
    <row r="59" spans="1:6" x14ac:dyDescent="0.2">
      <c r="A59">
        <v>35</v>
      </c>
      <c r="B59">
        <v>1082.9489800618007</v>
      </c>
      <c r="C59">
        <v>-504.64898006180078</v>
      </c>
      <c r="E59">
        <v>50</v>
      </c>
      <c r="F59">
        <v>983</v>
      </c>
    </row>
    <row r="60" spans="1:6" x14ac:dyDescent="0.2">
      <c r="A60">
        <v>36</v>
      </c>
      <c r="B60">
        <v>861.30418616733164</v>
      </c>
      <c r="C60">
        <v>-475.80418616733164</v>
      </c>
      <c r="E60">
        <v>51.449275362318843</v>
      </c>
      <c r="F60">
        <v>1014</v>
      </c>
    </row>
    <row r="61" spans="1:6" x14ac:dyDescent="0.2">
      <c r="A61">
        <v>37</v>
      </c>
      <c r="B61">
        <v>418.01459837839354</v>
      </c>
      <c r="C61">
        <v>-219.91459837839355</v>
      </c>
      <c r="E61">
        <v>52.89855072463768</v>
      </c>
      <c r="F61">
        <v>1044</v>
      </c>
    </row>
    <row r="62" spans="1:6" x14ac:dyDescent="0.2">
      <c r="A62">
        <v>38</v>
      </c>
      <c r="B62">
        <v>334.89780066796766</v>
      </c>
      <c r="C62">
        <v>-161.59780066796765</v>
      </c>
      <c r="E62">
        <v>54.347826086956523</v>
      </c>
      <c r="F62">
        <v>1062</v>
      </c>
    </row>
    <row r="63" spans="1:6" x14ac:dyDescent="0.2">
      <c r="A63">
        <v>39</v>
      </c>
      <c r="B63">
        <v>251.78100295754177</v>
      </c>
      <c r="C63">
        <v>-157.47100295754177</v>
      </c>
      <c r="E63">
        <v>55.797101449275367</v>
      </c>
      <c r="F63">
        <v>1101</v>
      </c>
    </row>
    <row r="64" spans="1:6" x14ac:dyDescent="0.2">
      <c r="A64">
        <v>40</v>
      </c>
      <c r="B64">
        <v>199.14036440760538</v>
      </c>
      <c r="C64">
        <v>-136.27036440760537</v>
      </c>
      <c r="E64">
        <v>57.246376811594203</v>
      </c>
      <c r="F64">
        <v>1124</v>
      </c>
    </row>
    <row r="65" spans="1:6" x14ac:dyDescent="0.2">
      <c r="A65">
        <v>41</v>
      </c>
      <c r="B65">
        <v>2800.6961327439358</v>
      </c>
      <c r="C65">
        <v>1758.3038672560642</v>
      </c>
      <c r="E65">
        <v>58.695652173913047</v>
      </c>
      <c r="F65">
        <v>1175</v>
      </c>
    </row>
    <row r="66" spans="1:6" x14ac:dyDescent="0.2">
      <c r="A66">
        <v>42</v>
      </c>
      <c r="B66">
        <v>2523.6401403758496</v>
      </c>
      <c r="C66">
        <v>702.35985962415043</v>
      </c>
      <c r="E66">
        <v>60.144927536231883</v>
      </c>
      <c r="F66">
        <v>1188</v>
      </c>
    </row>
    <row r="67" spans="1:6" x14ac:dyDescent="0.2">
      <c r="A67">
        <v>43</v>
      </c>
      <c r="B67">
        <v>1415.4161709035043</v>
      </c>
      <c r="C67">
        <v>1349.5838290964957</v>
      </c>
      <c r="E67">
        <v>61.594202898550726</v>
      </c>
      <c r="F67">
        <v>1372</v>
      </c>
    </row>
    <row r="68" spans="1:6" x14ac:dyDescent="0.2">
      <c r="A68">
        <v>44</v>
      </c>
      <c r="B68">
        <v>1415.4161709035043</v>
      </c>
      <c r="C68">
        <v>1211.5838290964957</v>
      </c>
      <c r="E68">
        <v>63.04347826086957</v>
      </c>
      <c r="F68">
        <v>1394</v>
      </c>
    </row>
    <row r="69" spans="1:6" x14ac:dyDescent="0.2">
      <c r="A69">
        <v>45</v>
      </c>
      <c r="B69">
        <v>944.42098387775752</v>
      </c>
      <c r="C69">
        <v>1078.5790161222426</v>
      </c>
      <c r="E69">
        <v>64.492753623188406</v>
      </c>
      <c r="F69">
        <v>1409</v>
      </c>
    </row>
    <row r="70" spans="1:6" x14ac:dyDescent="0.2">
      <c r="A70">
        <v>46</v>
      </c>
      <c r="B70">
        <v>778.18738845690575</v>
      </c>
      <c r="C70">
        <v>630.81261154309425</v>
      </c>
      <c r="E70">
        <v>65.94202898550725</v>
      </c>
      <c r="F70">
        <v>1469</v>
      </c>
    </row>
    <row r="71" spans="1:6" x14ac:dyDescent="0.2">
      <c r="A71">
        <v>47</v>
      </c>
      <c r="B71">
        <v>3077.752125112022</v>
      </c>
      <c r="C71">
        <v>-1142.752125112022</v>
      </c>
      <c r="E71">
        <v>67.391304347826093</v>
      </c>
      <c r="F71">
        <v>1720</v>
      </c>
    </row>
    <row r="72" spans="1:6" x14ac:dyDescent="0.2">
      <c r="A72">
        <v>48</v>
      </c>
      <c r="B72">
        <v>2800.6961327439358</v>
      </c>
      <c r="C72">
        <v>-737.69613274393578</v>
      </c>
      <c r="E72">
        <v>68.840579710144922</v>
      </c>
      <c r="F72">
        <v>1766</v>
      </c>
    </row>
    <row r="73" spans="1:6" x14ac:dyDescent="0.2">
      <c r="A73">
        <v>49</v>
      </c>
      <c r="B73">
        <v>1831.0001594556336</v>
      </c>
      <c r="C73">
        <v>25.999840544366407</v>
      </c>
      <c r="E73">
        <v>70.289855072463766</v>
      </c>
      <c r="F73">
        <v>1857</v>
      </c>
    </row>
    <row r="74" spans="1:6" x14ac:dyDescent="0.2">
      <c r="A74">
        <v>50</v>
      </c>
      <c r="B74">
        <v>1637.0609647979732</v>
      </c>
      <c r="C74">
        <v>-243.06096479797316</v>
      </c>
      <c r="E74">
        <v>71.739130434782609</v>
      </c>
      <c r="F74">
        <v>1935</v>
      </c>
    </row>
    <row r="75" spans="1:6" x14ac:dyDescent="0.2">
      <c r="A75">
        <v>51</v>
      </c>
      <c r="B75">
        <v>1553.9441670875474</v>
      </c>
      <c r="C75">
        <v>-452.94416708754738</v>
      </c>
      <c r="E75">
        <v>73.188405797101453</v>
      </c>
      <c r="F75">
        <v>1935</v>
      </c>
    </row>
    <row r="76" spans="1:6" x14ac:dyDescent="0.2">
      <c r="A76">
        <v>52</v>
      </c>
      <c r="B76">
        <v>1360.0049724298869</v>
      </c>
      <c r="C76">
        <v>-172.00497242988695</v>
      </c>
      <c r="E76">
        <v>74.637681159420296</v>
      </c>
      <c r="F76">
        <v>2011</v>
      </c>
    </row>
    <row r="77" spans="1:6" x14ac:dyDescent="0.2">
      <c r="A77">
        <v>53</v>
      </c>
      <c r="B77">
        <v>1027.5377815881834</v>
      </c>
      <c r="C77">
        <v>-133.13778158818343</v>
      </c>
      <c r="E77">
        <v>76.086956521739125</v>
      </c>
      <c r="F77">
        <v>2023</v>
      </c>
    </row>
    <row r="78" spans="1:6" x14ac:dyDescent="0.2">
      <c r="A78">
        <v>54</v>
      </c>
      <c r="B78">
        <v>1138.3601785354178</v>
      </c>
      <c r="C78">
        <v>-291.26017853541782</v>
      </c>
      <c r="E78">
        <v>77.536231884057969</v>
      </c>
      <c r="F78">
        <v>2063</v>
      </c>
    </row>
    <row r="79" spans="1:6" x14ac:dyDescent="0.2">
      <c r="A79">
        <v>55</v>
      </c>
      <c r="B79">
        <v>1082.9489800618007</v>
      </c>
      <c r="C79">
        <v>-276.84898006180072</v>
      </c>
      <c r="E79">
        <v>78.985507246376812</v>
      </c>
      <c r="F79">
        <v>2258</v>
      </c>
    </row>
    <row r="80" spans="1:6" x14ac:dyDescent="0.2">
      <c r="A80">
        <v>56</v>
      </c>
      <c r="B80">
        <v>944.42098387775752</v>
      </c>
      <c r="C80">
        <v>-361.62098387775757</v>
      </c>
      <c r="E80">
        <v>80.434782608695656</v>
      </c>
      <c r="F80">
        <v>2261</v>
      </c>
    </row>
    <row r="81" spans="1:6" x14ac:dyDescent="0.2">
      <c r="A81">
        <v>57</v>
      </c>
      <c r="B81">
        <v>584.24819379924531</v>
      </c>
      <c r="C81">
        <v>-49.748193799245314</v>
      </c>
      <c r="E81">
        <v>81.884057971014499</v>
      </c>
      <c r="F81">
        <v>2627</v>
      </c>
    </row>
    <row r="82" spans="1:6" x14ac:dyDescent="0.2">
      <c r="A82">
        <v>58</v>
      </c>
      <c r="B82">
        <v>473.42579685201082</v>
      </c>
      <c r="C82">
        <v>-160.22579685201083</v>
      </c>
      <c r="E82">
        <v>83.333333333333329</v>
      </c>
      <c r="F82">
        <v>2765</v>
      </c>
    </row>
    <row r="83" spans="1:6" x14ac:dyDescent="0.2">
      <c r="A83">
        <v>59</v>
      </c>
      <c r="B83">
        <v>1138.3601785354178</v>
      </c>
      <c r="C83">
        <v>-316.56017853541789</v>
      </c>
      <c r="E83">
        <v>84.782608695652172</v>
      </c>
      <c r="F83">
        <v>2796</v>
      </c>
    </row>
    <row r="84" spans="1:6" x14ac:dyDescent="0.2">
      <c r="A84">
        <v>60</v>
      </c>
      <c r="B84">
        <v>999.83218235137474</v>
      </c>
      <c r="C84">
        <v>-324.73218235137472</v>
      </c>
      <c r="E84">
        <v>86.231884057971016</v>
      </c>
      <c r="F84">
        <v>2838</v>
      </c>
    </row>
    <row r="85" spans="1:6" x14ac:dyDescent="0.2">
      <c r="A85">
        <v>61</v>
      </c>
      <c r="B85">
        <v>805.8929876937143</v>
      </c>
      <c r="C85">
        <v>-236.79298769371428</v>
      </c>
      <c r="E85">
        <v>87.681159420289859</v>
      </c>
      <c r="F85">
        <v>2928</v>
      </c>
    </row>
    <row r="86" spans="1:6" x14ac:dyDescent="0.2">
      <c r="A86">
        <v>62</v>
      </c>
      <c r="B86">
        <v>501.13139608881943</v>
      </c>
      <c r="C86">
        <v>-48.631396088819429</v>
      </c>
      <c r="E86">
        <v>89.130434782608702</v>
      </c>
      <c r="F86">
        <v>3226</v>
      </c>
    </row>
    <row r="87" spans="1:6" x14ac:dyDescent="0.2">
      <c r="A87">
        <v>63</v>
      </c>
      <c r="B87">
        <v>1415.4161709035043</v>
      </c>
      <c r="C87">
        <v>-432.41617090350428</v>
      </c>
      <c r="E87">
        <v>90.579710144927532</v>
      </c>
      <c r="F87">
        <v>3355</v>
      </c>
    </row>
    <row r="88" spans="1:6" x14ac:dyDescent="0.2">
      <c r="A88">
        <v>64</v>
      </c>
      <c r="B88">
        <v>1138.3601785354178</v>
      </c>
      <c r="C88">
        <v>-322.6601785354178</v>
      </c>
      <c r="E88">
        <v>92.028985507246375</v>
      </c>
      <c r="F88">
        <v>3548</v>
      </c>
    </row>
    <row r="89" spans="1:6" x14ac:dyDescent="0.2">
      <c r="A89">
        <v>65</v>
      </c>
      <c r="B89">
        <v>999.83218235137474</v>
      </c>
      <c r="C89">
        <v>720.16781764862526</v>
      </c>
      <c r="E89">
        <v>93.478260869565219</v>
      </c>
      <c r="F89">
        <v>3954</v>
      </c>
    </row>
    <row r="90" spans="1:6" x14ac:dyDescent="0.2">
      <c r="A90">
        <v>66</v>
      </c>
      <c r="B90">
        <v>833.59858693052297</v>
      </c>
      <c r="C90">
        <v>635.40141306947703</v>
      </c>
      <c r="E90">
        <v>94.927536231884062</v>
      </c>
      <c r="F90">
        <v>4290</v>
      </c>
    </row>
    <row r="91" spans="1:6" x14ac:dyDescent="0.2">
      <c r="A91">
        <v>67</v>
      </c>
      <c r="B91">
        <v>528.8369953256281</v>
      </c>
      <c r="C91">
        <v>515.1630046743719</v>
      </c>
      <c r="E91">
        <v>96.376811594202906</v>
      </c>
      <c r="F91">
        <v>4559</v>
      </c>
    </row>
    <row r="92" spans="1:6" x14ac:dyDescent="0.2">
      <c r="A92">
        <v>68</v>
      </c>
      <c r="B92">
        <v>418.01459837839354</v>
      </c>
      <c r="C92">
        <v>-8.4145983783935208</v>
      </c>
      <c r="E92">
        <v>97.826086956521735</v>
      </c>
      <c r="F92">
        <v>4700</v>
      </c>
    </row>
    <row r="93" spans="1:6" ht="16" thickBot="1" x14ac:dyDescent="0.25">
      <c r="A93" s="29">
        <v>69</v>
      </c>
      <c r="B93" s="29">
        <v>337.66836059164854</v>
      </c>
      <c r="C93" s="29">
        <v>-30.468360591648548</v>
      </c>
      <c r="E93" s="29">
        <v>99.275362318840578</v>
      </c>
      <c r="F93" s="29">
        <v>7324</v>
      </c>
    </row>
  </sheetData>
  <sortState xmlns:xlrd2="http://schemas.microsoft.com/office/spreadsheetml/2017/richdata2" ref="F25:F93">
    <sortCondition ref="F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C063-CC35-9544-BD74-29D72DC14423}">
  <dimension ref="A1:I93"/>
  <sheetViews>
    <sheetView zoomScale="76" workbookViewId="0">
      <selection activeCell="N56" sqref="N56"/>
    </sheetView>
  </sheetViews>
  <sheetFormatPr baseColWidth="10" defaultRowHeight="15" x14ac:dyDescent="0.2"/>
  <cols>
    <col min="1" max="1" width="22.83203125" bestFit="1" customWidth="1"/>
    <col min="2" max="2" width="25.5" bestFit="1" customWidth="1"/>
    <col min="3" max="3" width="19.83203125" bestFit="1" customWidth="1"/>
    <col min="4" max="4" width="13.5" bestFit="1" customWidth="1"/>
    <col min="5" max="5" width="18.83203125" bestFit="1" customWidth="1"/>
    <col min="6" max="6" width="13" bestFit="1" customWidth="1"/>
    <col min="7" max="7" width="12.6640625" bestFit="1" customWidth="1"/>
    <col min="8" max="9" width="13.1640625" bestFit="1" customWidth="1"/>
  </cols>
  <sheetData>
    <row r="1" spans="1:9" x14ac:dyDescent="0.2">
      <c r="A1" t="s">
        <v>115</v>
      </c>
    </row>
    <row r="2" spans="1:9" ht="16" thickBot="1" x14ac:dyDescent="0.25"/>
    <row r="3" spans="1:9" x14ac:dyDescent="0.2">
      <c r="A3" s="57" t="s">
        <v>116</v>
      </c>
      <c r="B3" s="57"/>
    </row>
    <row r="4" spans="1:9" x14ac:dyDescent="0.2">
      <c r="A4" s="54" t="s">
        <v>117</v>
      </c>
      <c r="B4" s="54">
        <v>0.79479956439068022</v>
      </c>
    </row>
    <row r="5" spans="1:9" x14ac:dyDescent="0.2">
      <c r="A5" s="54" t="s">
        <v>118</v>
      </c>
      <c r="B5" s="54">
        <v>0.63170634755561506</v>
      </c>
    </row>
    <row r="6" spans="1:9" x14ac:dyDescent="0.2">
      <c r="A6" s="54" t="s">
        <v>119</v>
      </c>
      <c r="B6" s="54">
        <v>0.62620942736987806</v>
      </c>
    </row>
    <row r="7" spans="1:9" x14ac:dyDescent="0.2">
      <c r="A7" s="54" t="s">
        <v>120</v>
      </c>
      <c r="B7" s="54">
        <v>823.10315120139171</v>
      </c>
    </row>
    <row r="8" spans="1:9" ht="16" thickBot="1" x14ac:dyDescent="0.25">
      <c r="A8" s="55" t="s">
        <v>121</v>
      </c>
      <c r="B8" s="55">
        <v>69</v>
      </c>
    </row>
    <row r="10" spans="1:9" ht="16" thickBot="1" x14ac:dyDescent="0.25">
      <c r="A10" t="s">
        <v>122</v>
      </c>
    </row>
    <row r="11" spans="1:9" x14ac:dyDescent="0.2">
      <c r="A11" s="56"/>
      <c r="B11" s="56" t="s">
        <v>127</v>
      </c>
      <c r="C11" s="56" t="s">
        <v>128</v>
      </c>
      <c r="D11" s="56" t="s">
        <v>129</v>
      </c>
      <c r="E11" s="56" t="s">
        <v>130</v>
      </c>
      <c r="F11" s="56" t="s">
        <v>131</v>
      </c>
    </row>
    <row r="12" spans="1:9" x14ac:dyDescent="0.2">
      <c r="A12" s="54" t="s">
        <v>123</v>
      </c>
      <c r="B12" s="54">
        <v>1</v>
      </c>
      <c r="C12" s="54">
        <v>77858196.297571748</v>
      </c>
      <c r="D12" s="54">
        <v>77858196.297571748</v>
      </c>
      <c r="E12" s="54">
        <v>114.92005090317836</v>
      </c>
      <c r="F12" s="54">
        <v>3.5557726313953678E-16</v>
      </c>
    </row>
    <row r="13" spans="1:9" x14ac:dyDescent="0.2">
      <c r="A13" s="54" t="s">
        <v>124</v>
      </c>
      <c r="B13" s="54">
        <v>67</v>
      </c>
      <c r="C13" s="54">
        <v>45392419.433683299</v>
      </c>
      <c r="D13" s="54">
        <v>677498.79751766112</v>
      </c>
      <c r="E13" s="54"/>
      <c r="F13" s="54"/>
    </row>
    <row r="14" spans="1:9" ht="16" thickBot="1" x14ac:dyDescent="0.25">
      <c r="A14" s="55" t="s">
        <v>125</v>
      </c>
      <c r="B14" s="55">
        <v>68</v>
      </c>
      <c r="C14" s="55">
        <v>123250615.73125505</v>
      </c>
      <c r="D14" s="55"/>
      <c r="E14" s="55"/>
      <c r="F14" s="55"/>
    </row>
    <row r="15" spans="1:9" ht="16" thickBot="1" x14ac:dyDescent="0.25"/>
    <row r="16" spans="1:9" x14ac:dyDescent="0.2">
      <c r="A16" s="56"/>
      <c r="B16" s="56" t="s">
        <v>132</v>
      </c>
      <c r="C16" s="56" t="s">
        <v>120</v>
      </c>
      <c r="D16" s="56" t="s">
        <v>133</v>
      </c>
      <c r="E16" s="56" t="s">
        <v>134</v>
      </c>
      <c r="F16" s="56" t="s">
        <v>135</v>
      </c>
      <c r="G16" s="56" t="s">
        <v>136</v>
      </c>
      <c r="H16" s="56" t="s">
        <v>137</v>
      </c>
      <c r="I16" s="56" t="s">
        <v>138</v>
      </c>
    </row>
    <row r="17" spans="1:9" x14ac:dyDescent="0.2">
      <c r="A17" s="54" t="s">
        <v>126</v>
      </c>
      <c r="B17" s="54">
        <v>-854.48636639261872</v>
      </c>
      <c r="C17" s="54">
        <v>238.78707453228952</v>
      </c>
      <c r="D17" s="54">
        <v>-3.5784448051314959</v>
      </c>
      <c r="E17" s="54">
        <v>6.4818251689825583E-4</v>
      </c>
      <c r="F17" s="54">
        <v>-1331.1073619923297</v>
      </c>
      <c r="G17" s="54">
        <v>-377.86537079290775</v>
      </c>
      <c r="H17" s="54">
        <v>-1331.1073619923297</v>
      </c>
      <c r="I17" s="54">
        <v>-377.86537079290775</v>
      </c>
    </row>
    <row r="18" spans="1:9" ht="16" thickBot="1" x14ac:dyDescent="0.25">
      <c r="A18" s="55" t="s">
        <v>6</v>
      </c>
      <c r="B18" s="55">
        <v>11.361816974059016</v>
      </c>
      <c r="C18" s="55">
        <v>1.0598633734819549</v>
      </c>
      <c r="D18" s="55">
        <v>10.720077000804539</v>
      </c>
      <c r="E18" s="55">
        <v>3.5557726313953171E-16</v>
      </c>
      <c r="F18" s="55">
        <v>9.2463208264636005</v>
      </c>
      <c r="G18" s="55">
        <v>13.477313121654431</v>
      </c>
      <c r="H18" s="55">
        <v>9.2463208264636005</v>
      </c>
      <c r="I18" s="55">
        <v>13.477313121654431</v>
      </c>
    </row>
    <row r="22" spans="1:9" x14ac:dyDescent="0.2">
      <c r="A22" t="s">
        <v>139</v>
      </c>
      <c r="E22" t="s">
        <v>143</v>
      </c>
    </row>
    <row r="23" spans="1:9" ht="16" thickBot="1" x14ac:dyDescent="0.25"/>
    <row r="24" spans="1:9" x14ac:dyDescent="0.2">
      <c r="A24" s="56" t="s">
        <v>140</v>
      </c>
      <c r="B24" s="56" t="s">
        <v>141</v>
      </c>
      <c r="C24" s="56" t="s">
        <v>142</v>
      </c>
      <c r="E24" s="56" t="s">
        <v>144</v>
      </c>
      <c r="F24" s="56" t="s">
        <v>2</v>
      </c>
    </row>
    <row r="25" spans="1:9" x14ac:dyDescent="0.2">
      <c r="A25" s="54">
        <v>1</v>
      </c>
      <c r="B25" s="54">
        <v>4258.3312719339383</v>
      </c>
      <c r="C25" s="54">
        <v>3065.6687280660617</v>
      </c>
      <c r="E25" s="54">
        <v>0.72463768115942029</v>
      </c>
      <c r="F25" s="54">
        <v>62.87</v>
      </c>
    </row>
    <row r="26" spans="1:9" x14ac:dyDescent="0.2">
      <c r="A26" s="54">
        <v>2</v>
      </c>
      <c r="B26" s="54">
        <v>2781.2950653062662</v>
      </c>
      <c r="C26" s="54">
        <v>1918.7049346937338</v>
      </c>
      <c r="E26" s="54">
        <v>2.1739130434782608</v>
      </c>
      <c r="F26" s="54">
        <v>94.31</v>
      </c>
    </row>
    <row r="27" spans="1:9" x14ac:dyDescent="0.2">
      <c r="A27" s="54">
        <v>3</v>
      </c>
      <c r="B27" s="54">
        <v>2781.2950653062662</v>
      </c>
      <c r="C27" s="54">
        <v>1508.7049346937338</v>
      </c>
      <c r="E27" s="54">
        <v>3.6231884057971016</v>
      </c>
      <c r="F27" s="54">
        <v>173.3</v>
      </c>
    </row>
    <row r="28" spans="1:9" x14ac:dyDescent="0.2">
      <c r="A28" s="54">
        <v>4</v>
      </c>
      <c r="B28" s="54">
        <v>2383.6314712142007</v>
      </c>
      <c r="C28" s="54">
        <v>1570.3685287857993</v>
      </c>
      <c r="E28" s="54">
        <v>5.0724637681159415</v>
      </c>
      <c r="F28" s="54">
        <v>178.2</v>
      </c>
    </row>
    <row r="29" spans="1:9" x14ac:dyDescent="0.2">
      <c r="A29" s="54">
        <v>5</v>
      </c>
      <c r="B29" s="54">
        <v>2383.6314712142007</v>
      </c>
      <c r="C29" s="54">
        <v>1164.3685287857993</v>
      </c>
      <c r="E29" s="54">
        <v>6.5217391304347823</v>
      </c>
      <c r="F29" s="54">
        <v>198.1</v>
      </c>
    </row>
    <row r="30" spans="1:9" x14ac:dyDescent="0.2">
      <c r="A30" s="54">
        <v>6</v>
      </c>
      <c r="B30" s="54">
        <v>1645.1133679003647</v>
      </c>
      <c r="C30" s="54">
        <v>1192.8866320996353</v>
      </c>
      <c r="E30" s="54">
        <v>7.9710144927536231</v>
      </c>
      <c r="F30" s="54">
        <v>266.10000000000002</v>
      </c>
    </row>
    <row r="31" spans="1:9" x14ac:dyDescent="0.2">
      <c r="A31" s="54">
        <v>7</v>
      </c>
      <c r="B31" s="54">
        <v>1417.8770284191844</v>
      </c>
      <c r="C31" s="54">
        <v>843.1229715808156</v>
      </c>
      <c r="E31" s="54">
        <v>9.420289855072463</v>
      </c>
      <c r="F31" s="54">
        <v>307.2</v>
      </c>
    </row>
    <row r="32" spans="1:9" x14ac:dyDescent="0.2">
      <c r="A32" s="54">
        <v>8</v>
      </c>
      <c r="B32" s="54">
        <v>1020.2134343271189</v>
      </c>
      <c r="C32" s="54">
        <v>990.78656567288112</v>
      </c>
      <c r="E32" s="54">
        <v>10.869565217391305</v>
      </c>
      <c r="F32" s="54">
        <v>313.2</v>
      </c>
    </row>
    <row r="33" spans="1:6" x14ac:dyDescent="0.2">
      <c r="A33" s="54">
        <v>9</v>
      </c>
      <c r="B33" s="54">
        <v>452.1225856241681</v>
      </c>
      <c r="C33" s="54">
        <v>671.8774143758319</v>
      </c>
      <c r="E33" s="54">
        <v>12.318840579710145</v>
      </c>
      <c r="F33" s="54">
        <v>385.5</v>
      </c>
    </row>
    <row r="34" spans="1:6" x14ac:dyDescent="0.2">
      <c r="A34" s="54">
        <v>10</v>
      </c>
      <c r="B34" s="54">
        <v>4258.3312719339383</v>
      </c>
      <c r="C34" s="54">
        <v>-903.3312719339383</v>
      </c>
      <c r="E34" s="54">
        <v>13.768115942028984</v>
      </c>
      <c r="F34" s="54">
        <v>391.7</v>
      </c>
    </row>
    <row r="35" spans="1:6" x14ac:dyDescent="0.2">
      <c r="A35" s="54">
        <v>11</v>
      </c>
      <c r="B35" s="54">
        <v>3122.1495745280367</v>
      </c>
      <c r="C35" s="54">
        <v>-194.14957452803674</v>
      </c>
      <c r="E35" s="54">
        <v>15.217391304347826</v>
      </c>
      <c r="F35" s="54">
        <v>409.6</v>
      </c>
    </row>
    <row r="36" spans="1:6" x14ac:dyDescent="0.2">
      <c r="A36" s="54">
        <v>12</v>
      </c>
      <c r="B36" s="54">
        <v>3122.1495745280367</v>
      </c>
      <c r="C36" s="54">
        <v>-326.14957452803674</v>
      </c>
      <c r="E36" s="54">
        <v>16.666666666666668</v>
      </c>
      <c r="F36" s="54">
        <v>430.8</v>
      </c>
    </row>
    <row r="37" spans="1:6" x14ac:dyDescent="0.2">
      <c r="A37" s="54">
        <v>13</v>
      </c>
      <c r="B37" s="54">
        <v>3122.1495745280367</v>
      </c>
      <c r="C37" s="54">
        <v>-864.14957452803674</v>
      </c>
      <c r="E37" s="54">
        <v>18.115942028985508</v>
      </c>
      <c r="F37" s="54">
        <v>430.8</v>
      </c>
    </row>
    <row r="38" spans="1:6" x14ac:dyDescent="0.2">
      <c r="A38" s="54">
        <v>14</v>
      </c>
      <c r="B38" s="54">
        <v>2440.4405560844957</v>
      </c>
      <c r="C38" s="54">
        <v>-505.44055608449571</v>
      </c>
      <c r="E38" s="54">
        <v>19.565217391304348</v>
      </c>
      <c r="F38" s="54">
        <v>452.5</v>
      </c>
    </row>
    <row r="39" spans="1:6" x14ac:dyDescent="0.2">
      <c r="A39" s="54">
        <v>15</v>
      </c>
      <c r="B39" s="54">
        <v>1645.1133679003647</v>
      </c>
      <c r="C39" s="54">
        <v>120.88663209963534</v>
      </c>
      <c r="E39" s="54">
        <v>21.014492753623191</v>
      </c>
      <c r="F39" s="54">
        <v>460.8</v>
      </c>
    </row>
    <row r="40" spans="1:6" x14ac:dyDescent="0.2">
      <c r="A40" s="54">
        <v>16</v>
      </c>
      <c r="B40" s="54">
        <v>1417.8770284191844</v>
      </c>
      <c r="C40" s="54">
        <v>-45.877028419184398</v>
      </c>
      <c r="E40" s="54">
        <v>22.463768115942031</v>
      </c>
      <c r="F40" s="54">
        <v>534.5</v>
      </c>
    </row>
    <row r="41" spans="1:6" x14ac:dyDescent="0.2">
      <c r="A41" s="54">
        <v>17</v>
      </c>
      <c r="B41" s="54">
        <v>1077.0225191974139</v>
      </c>
      <c r="C41" s="54">
        <v>-130.82251919741384</v>
      </c>
      <c r="E41" s="54">
        <v>23.913043478260871</v>
      </c>
      <c r="F41" s="54">
        <v>569.1</v>
      </c>
    </row>
    <row r="42" spans="1:6" x14ac:dyDescent="0.2">
      <c r="A42" s="54">
        <v>18</v>
      </c>
      <c r="B42" s="54">
        <v>622.54984023505335</v>
      </c>
      <c r="C42" s="54">
        <v>172.05015976494667</v>
      </c>
      <c r="E42" s="54">
        <v>25.362318840579711</v>
      </c>
      <c r="F42" s="54">
        <v>578.29999999999995</v>
      </c>
    </row>
    <row r="43" spans="1:6" x14ac:dyDescent="0.2">
      <c r="A43" s="54">
        <v>19</v>
      </c>
      <c r="B43" s="54">
        <v>1985.9678771221352</v>
      </c>
      <c r="C43" s="54">
        <v>-810.96787712213518</v>
      </c>
      <c r="E43" s="54">
        <v>26.811594202898551</v>
      </c>
      <c r="F43" s="54">
        <v>582.79999999999995</v>
      </c>
    </row>
    <row r="44" spans="1:6" x14ac:dyDescent="0.2">
      <c r="A44" s="54">
        <v>20</v>
      </c>
      <c r="B44" s="54">
        <v>1985.9678771221352</v>
      </c>
      <c r="C44" s="54">
        <v>-971.96787712213518</v>
      </c>
      <c r="E44" s="54">
        <v>28.260869565217394</v>
      </c>
      <c r="F44" s="54">
        <v>639.70000000000005</v>
      </c>
    </row>
    <row r="45" spans="1:6" x14ac:dyDescent="0.2">
      <c r="A45" s="54">
        <v>21</v>
      </c>
      <c r="B45" s="54">
        <v>1588.3042830300697</v>
      </c>
      <c r="C45" s="54">
        <v>-696.30428303006966</v>
      </c>
      <c r="E45" s="54">
        <v>29.710144927536234</v>
      </c>
      <c r="F45" s="54">
        <v>639.70000000000005</v>
      </c>
    </row>
    <row r="46" spans="1:6" x14ac:dyDescent="0.2">
      <c r="A46" s="54">
        <v>22</v>
      </c>
      <c r="B46" s="54">
        <v>1588.3042830300697</v>
      </c>
      <c r="C46" s="54">
        <v>-766.5042830300697</v>
      </c>
      <c r="E46" s="54">
        <v>31.159420289855074</v>
      </c>
      <c r="F46" s="54">
        <v>649.70000000000005</v>
      </c>
    </row>
    <row r="47" spans="1:6" x14ac:dyDescent="0.2">
      <c r="A47" s="54">
        <v>23</v>
      </c>
      <c r="B47" s="54">
        <v>1133.8316040677091</v>
      </c>
      <c r="C47" s="54">
        <v>-484.13160406770908</v>
      </c>
      <c r="E47" s="54">
        <v>32.608695652173914</v>
      </c>
      <c r="F47" s="54">
        <v>675.1</v>
      </c>
    </row>
    <row r="48" spans="1:6" x14ac:dyDescent="0.2">
      <c r="A48" s="54">
        <v>24</v>
      </c>
      <c r="B48" s="54">
        <v>1133.8316040677091</v>
      </c>
      <c r="C48" s="54">
        <v>-494.13160406770908</v>
      </c>
      <c r="E48" s="54">
        <v>34.057971014492757</v>
      </c>
      <c r="F48" s="54">
        <v>781.6</v>
      </c>
    </row>
    <row r="49" spans="1:6" x14ac:dyDescent="0.2">
      <c r="A49" s="54">
        <v>25</v>
      </c>
      <c r="B49" s="54">
        <v>963.40434945682387</v>
      </c>
      <c r="C49" s="54">
        <v>-323.70434945682382</v>
      </c>
      <c r="E49" s="54">
        <v>35.507246376811594</v>
      </c>
      <c r="F49" s="54">
        <v>794.6</v>
      </c>
    </row>
    <row r="50" spans="1:6" x14ac:dyDescent="0.2">
      <c r="A50" s="54">
        <v>26</v>
      </c>
      <c r="B50" s="54">
        <v>2315.4605693698468</v>
      </c>
      <c r="C50" s="54">
        <v>-1854.6605693698468</v>
      </c>
      <c r="E50" s="54">
        <v>36.956521739130437</v>
      </c>
      <c r="F50" s="54">
        <v>806.1</v>
      </c>
    </row>
    <row r="51" spans="1:6" x14ac:dyDescent="0.2">
      <c r="A51" s="54">
        <v>27</v>
      </c>
      <c r="B51" s="54">
        <v>565.74075536475823</v>
      </c>
      <c r="C51" s="54">
        <v>-134.94075536475822</v>
      </c>
      <c r="E51" s="54">
        <v>38.405797101449274</v>
      </c>
      <c r="F51" s="54">
        <v>815.7</v>
      </c>
    </row>
    <row r="52" spans="1:6" x14ac:dyDescent="0.2">
      <c r="A52" s="54">
        <v>28</v>
      </c>
      <c r="B52" s="54">
        <v>508.93167049446316</v>
      </c>
      <c r="C52" s="54">
        <v>-78.131670494463151</v>
      </c>
      <c r="E52" s="54">
        <v>39.855072463768117</v>
      </c>
      <c r="F52" s="54">
        <v>821.8</v>
      </c>
    </row>
    <row r="53" spans="1:6" x14ac:dyDescent="0.2">
      <c r="A53" s="54">
        <v>29</v>
      </c>
      <c r="B53" s="54">
        <v>281.69533101328284</v>
      </c>
      <c r="C53" s="54">
        <v>110.00466898671715</v>
      </c>
      <c r="E53" s="54">
        <v>41.304347826086961</v>
      </c>
      <c r="F53" s="54">
        <v>821.8</v>
      </c>
    </row>
    <row r="54" spans="1:6" x14ac:dyDescent="0.2">
      <c r="A54" s="54">
        <v>30</v>
      </c>
      <c r="B54" s="54">
        <v>-2.3500933381925346</v>
      </c>
      <c r="C54" s="54">
        <v>268.45009333819257</v>
      </c>
      <c r="E54" s="54">
        <v>42.753623188405797</v>
      </c>
      <c r="F54" s="54">
        <v>822.8</v>
      </c>
    </row>
    <row r="55" spans="1:6" x14ac:dyDescent="0.2">
      <c r="A55" s="54">
        <v>31</v>
      </c>
      <c r="B55" s="54">
        <v>-2.3500933381925346</v>
      </c>
      <c r="C55" s="54">
        <v>180.55009333819251</v>
      </c>
      <c r="E55" s="54">
        <v>44.20289855072464</v>
      </c>
      <c r="F55" s="54">
        <v>847.1</v>
      </c>
    </row>
    <row r="56" spans="1:6" x14ac:dyDescent="0.2">
      <c r="A56" s="54">
        <v>32</v>
      </c>
      <c r="B56" s="54">
        <v>1985.9678771221352</v>
      </c>
      <c r="C56" s="54">
        <v>-923.96787712213518</v>
      </c>
      <c r="E56" s="54">
        <v>45.652173913043477</v>
      </c>
      <c r="F56" s="54">
        <v>892</v>
      </c>
    </row>
    <row r="57" spans="1:6" x14ac:dyDescent="0.2">
      <c r="A57" s="54">
        <v>33</v>
      </c>
      <c r="B57" s="54">
        <v>1190.6406889380041</v>
      </c>
      <c r="C57" s="54">
        <v>-367.84068893800418</v>
      </c>
      <c r="E57" s="54">
        <v>47.10144927536232</v>
      </c>
      <c r="F57" s="54">
        <v>894.4</v>
      </c>
    </row>
    <row r="58" spans="1:6" x14ac:dyDescent="0.2">
      <c r="A58" s="54">
        <v>34</v>
      </c>
      <c r="B58" s="54">
        <v>1190.6406889380041</v>
      </c>
      <c r="C58" s="54">
        <v>-409.04068893800411</v>
      </c>
      <c r="E58" s="54">
        <v>48.550724637681164</v>
      </c>
      <c r="F58" s="54">
        <v>946.2</v>
      </c>
    </row>
    <row r="59" spans="1:6" x14ac:dyDescent="0.2">
      <c r="A59" s="54">
        <v>35</v>
      </c>
      <c r="B59" s="54">
        <v>849.78617971623362</v>
      </c>
      <c r="C59" s="54">
        <v>-271.48617971623366</v>
      </c>
      <c r="E59" s="54">
        <v>50</v>
      </c>
      <c r="F59" s="54">
        <v>983</v>
      </c>
    </row>
    <row r="60" spans="1:6" x14ac:dyDescent="0.2">
      <c r="A60" s="54">
        <v>36</v>
      </c>
      <c r="B60" s="54">
        <v>508.93167049446316</v>
      </c>
      <c r="C60" s="54">
        <v>-123.43167049446316</v>
      </c>
      <c r="E60" s="54">
        <v>51.449275362318843</v>
      </c>
      <c r="F60" s="54">
        <v>1014</v>
      </c>
    </row>
    <row r="61" spans="1:6" x14ac:dyDescent="0.2">
      <c r="A61" s="54">
        <v>37</v>
      </c>
      <c r="B61" s="54">
        <v>-2.3500933381925346</v>
      </c>
      <c r="C61" s="54">
        <v>200.45009333819252</v>
      </c>
      <c r="E61" s="54">
        <v>52.89855072463768</v>
      </c>
      <c r="F61" s="54">
        <v>1044</v>
      </c>
    </row>
    <row r="62" spans="1:6" x14ac:dyDescent="0.2">
      <c r="A62" s="54">
        <v>38</v>
      </c>
      <c r="B62" s="54">
        <v>-2.3500933381925346</v>
      </c>
      <c r="C62" s="54">
        <v>175.65009333819253</v>
      </c>
      <c r="E62" s="54">
        <v>54.347826086956523</v>
      </c>
      <c r="F62" s="54">
        <v>1062</v>
      </c>
    </row>
    <row r="63" spans="1:6" x14ac:dyDescent="0.2">
      <c r="A63" s="54">
        <v>39</v>
      </c>
      <c r="B63" s="54">
        <v>-513.63185717084821</v>
      </c>
      <c r="C63" s="54">
        <v>607.94185717084815</v>
      </c>
      <c r="E63" s="54">
        <v>55.797101449275367</v>
      </c>
      <c r="F63" s="54">
        <v>1101</v>
      </c>
    </row>
    <row r="64" spans="1:6" x14ac:dyDescent="0.2">
      <c r="A64" s="54">
        <v>40</v>
      </c>
      <c r="B64" s="54">
        <v>-513.63185717084821</v>
      </c>
      <c r="C64" s="54">
        <v>576.50185717084821</v>
      </c>
      <c r="E64" s="54">
        <v>57.246376811594203</v>
      </c>
      <c r="F64" s="54">
        <v>1124</v>
      </c>
    </row>
    <row r="65" spans="1:6" x14ac:dyDescent="0.2">
      <c r="A65" s="54">
        <v>41</v>
      </c>
      <c r="B65" s="54">
        <v>3178.9586593983317</v>
      </c>
      <c r="C65" s="54">
        <v>1380.0413406016683</v>
      </c>
      <c r="E65" s="54">
        <v>58.695652173913047</v>
      </c>
      <c r="F65" s="54">
        <v>1175</v>
      </c>
    </row>
    <row r="66" spans="1:6" x14ac:dyDescent="0.2">
      <c r="A66" s="54">
        <v>42</v>
      </c>
      <c r="B66" s="54">
        <v>2724.4859804359712</v>
      </c>
      <c r="C66" s="54">
        <v>501.51401956402879</v>
      </c>
      <c r="E66" s="54">
        <v>60.144927536231883</v>
      </c>
      <c r="F66" s="54">
        <v>1188</v>
      </c>
    </row>
    <row r="67" spans="1:6" x14ac:dyDescent="0.2">
      <c r="A67" s="54">
        <v>43</v>
      </c>
      <c r="B67" s="54">
        <v>2133.6714977849024</v>
      </c>
      <c r="C67" s="54">
        <v>631.32850221509761</v>
      </c>
      <c r="E67" s="54">
        <v>61.594202898550726</v>
      </c>
      <c r="F67" s="54">
        <v>1372</v>
      </c>
    </row>
    <row r="68" spans="1:6" x14ac:dyDescent="0.2">
      <c r="A68" s="54">
        <v>44</v>
      </c>
      <c r="B68" s="54">
        <v>1929.1587922518402</v>
      </c>
      <c r="C68" s="54">
        <v>697.84120774815983</v>
      </c>
      <c r="E68" s="54">
        <v>63.04347826086957</v>
      </c>
      <c r="F68" s="54">
        <v>1394</v>
      </c>
    </row>
    <row r="69" spans="1:6" x14ac:dyDescent="0.2">
      <c r="A69" s="54">
        <v>45</v>
      </c>
      <c r="B69" s="54">
        <v>1304.2588586785944</v>
      </c>
      <c r="C69" s="54">
        <v>718.74114132140562</v>
      </c>
      <c r="E69" s="54">
        <v>64.492753623188406</v>
      </c>
      <c r="F69" s="54">
        <v>1409</v>
      </c>
    </row>
    <row r="70" spans="1:6" x14ac:dyDescent="0.2">
      <c r="A70" s="54">
        <v>46</v>
      </c>
      <c r="B70" s="54">
        <v>1020.2134343271189</v>
      </c>
      <c r="C70" s="54">
        <v>388.78656567288112</v>
      </c>
      <c r="E70" s="54">
        <v>65.94202898550725</v>
      </c>
      <c r="F70" s="54">
        <v>1469</v>
      </c>
    </row>
    <row r="71" spans="1:6" x14ac:dyDescent="0.2">
      <c r="A71" s="54">
        <v>47</v>
      </c>
      <c r="B71" s="54">
        <v>2951.7223199171517</v>
      </c>
      <c r="C71" s="54">
        <v>-1016.7223199171517</v>
      </c>
      <c r="E71" s="54">
        <v>67.391304347826093</v>
      </c>
      <c r="F71" s="54">
        <v>1720</v>
      </c>
    </row>
    <row r="72" spans="1:6" x14ac:dyDescent="0.2">
      <c r="A72" s="54">
        <v>48</v>
      </c>
      <c r="B72" s="54">
        <v>2554.0587258250862</v>
      </c>
      <c r="C72" s="54">
        <v>-491.05872582508619</v>
      </c>
      <c r="E72" s="54">
        <v>68.840579710144922</v>
      </c>
      <c r="F72" s="54">
        <v>1766</v>
      </c>
    </row>
    <row r="73" spans="1:6" x14ac:dyDescent="0.2">
      <c r="A73" s="54">
        <v>49</v>
      </c>
      <c r="B73" s="54">
        <v>2554.0587258250862</v>
      </c>
      <c r="C73" s="54">
        <v>-697.05872582508619</v>
      </c>
      <c r="E73" s="54">
        <v>70.289855072463766</v>
      </c>
      <c r="F73" s="54">
        <v>1857</v>
      </c>
    </row>
    <row r="74" spans="1:6" x14ac:dyDescent="0.2">
      <c r="A74" s="54">
        <v>50</v>
      </c>
      <c r="B74" s="54">
        <v>1985.9678771221352</v>
      </c>
      <c r="C74" s="54">
        <v>-591.96787712213518</v>
      </c>
      <c r="E74" s="54">
        <v>71.739130434782609</v>
      </c>
      <c r="F74" s="54">
        <v>1935</v>
      </c>
    </row>
    <row r="75" spans="1:6" x14ac:dyDescent="0.2">
      <c r="A75" s="54">
        <v>51</v>
      </c>
      <c r="B75" s="54">
        <v>1985.9678771221352</v>
      </c>
      <c r="C75" s="54">
        <v>-884.96787712213518</v>
      </c>
      <c r="E75" s="54">
        <v>73.188405797101453</v>
      </c>
      <c r="F75" s="54">
        <v>1935</v>
      </c>
    </row>
    <row r="76" spans="1:6" x14ac:dyDescent="0.2">
      <c r="A76" s="54">
        <v>52</v>
      </c>
      <c r="B76" s="54">
        <v>1758.7315376409549</v>
      </c>
      <c r="C76" s="54">
        <v>-570.73153764095491</v>
      </c>
      <c r="E76" s="54">
        <v>74.637681159420296</v>
      </c>
      <c r="F76" s="54">
        <v>2011</v>
      </c>
    </row>
    <row r="77" spans="1:6" x14ac:dyDescent="0.2">
      <c r="A77" s="54">
        <v>53</v>
      </c>
      <c r="B77" s="54">
        <v>1133.8316040677091</v>
      </c>
      <c r="C77" s="54">
        <v>-239.43160406770915</v>
      </c>
      <c r="E77" s="54">
        <v>76.086956521739125</v>
      </c>
      <c r="F77" s="54">
        <v>2023</v>
      </c>
    </row>
    <row r="78" spans="1:6" x14ac:dyDescent="0.2">
      <c r="A78" s="54">
        <v>54</v>
      </c>
      <c r="B78" s="54">
        <v>1190.6406889380041</v>
      </c>
      <c r="C78" s="54">
        <v>-343.54068893800411</v>
      </c>
      <c r="E78" s="54">
        <v>77.536231884057969</v>
      </c>
      <c r="F78" s="54">
        <v>2063</v>
      </c>
    </row>
    <row r="79" spans="1:6" x14ac:dyDescent="0.2">
      <c r="A79" s="54">
        <v>55</v>
      </c>
      <c r="B79" s="54">
        <v>963.40434945682387</v>
      </c>
      <c r="C79" s="54">
        <v>-157.30434945682384</v>
      </c>
      <c r="E79" s="54">
        <v>78.985507246376812</v>
      </c>
      <c r="F79" s="54">
        <v>2258</v>
      </c>
    </row>
    <row r="80" spans="1:6" x14ac:dyDescent="0.2">
      <c r="A80" s="54">
        <v>56</v>
      </c>
      <c r="B80" s="54">
        <v>645.2734741831714</v>
      </c>
      <c r="C80" s="54">
        <v>-62.473474183171447</v>
      </c>
      <c r="E80" s="54">
        <v>80.434782608695656</v>
      </c>
      <c r="F80" s="54">
        <v>2261</v>
      </c>
    </row>
    <row r="81" spans="1:6" x14ac:dyDescent="0.2">
      <c r="A81" s="54">
        <v>57</v>
      </c>
      <c r="B81" s="54">
        <v>361.22804983169596</v>
      </c>
      <c r="C81" s="54">
        <v>173.27195016830404</v>
      </c>
      <c r="E81" s="54">
        <v>81.884057971014499</v>
      </c>
      <c r="F81" s="54">
        <v>2627</v>
      </c>
    </row>
    <row r="82" spans="1:6" x14ac:dyDescent="0.2">
      <c r="A82" s="54">
        <v>58</v>
      </c>
      <c r="B82" s="54">
        <v>-252.31006676749089</v>
      </c>
      <c r="C82" s="54">
        <v>565.51006676749091</v>
      </c>
      <c r="E82" s="54">
        <v>83.333333333333329</v>
      </c>
      <c r="F82" s="54">
        <v>2765</v>
      </c>
    </row>
    <row r="83" spans="1:6" x14ac:dyDescent="0.2">
      <c r="A83" s="54">
        <v>59</v>
      </c>
      <c r="B83" s="54">
        <v>1701.9224527706599</v>
      </c>
      <c r="C83" s="54">
        <v>-880.12245277065995</v>
      </c>
      <c r="E83" s="54">
        <v>84.782608695652172</v>
      </c>
      <c r="F83" s="54">
        <v>2796</v>
      </c>
    </row>
    <row r="84" spans="1:6" x14ac:dyDescent="0.2">
      <c r="A84" s="54">
        <v>60</v>
      </c>
      <c r="B84" s="54">
        <v>1190.6406889380041</v>
      </c>
      <c r="C84" s="54">
        <v>-515.54068893800411</v>
      </c>
      <c r="E84" s="54">
        <v>86.231884057971016</v>
      </c>
      <c r="F84" s="54">
        <v>2838</v>
      </c>
    </row>
    <row r="85" spans="1:6" x14ac:dyDescent="0.2">
      <c r="A85" s="54">
        <v>61</v>
      </c>
      <c r="B85" s="54">
        <v>849.78617971623362</v>
      </c>
      <c r="C85" s="54">
        <v>-280.6861797162336</v>
      </c>
      <c r="E85" s="54">
        <v>87.681159420289859</v>
      </c>
      <c r="F85" s="54">
        <v>2928</v>
      </c>
    </row>
    <row r="86" spans="1:6" x14ac:dyDescent="0.2">
      <c r="A86" s="54">
        <v>62</v>
      </c>
      <c r="B86" s="54">
        <v>622.54984023505335</v>
      </c>
      <c r="C86" s="54">
        <v>-170.04984023505335</v>
      </c>
      <c r="E86" s="54">
        <v>89.130434782608702</v>
      </c>
      <c r="F86" s="54">
        <v>3226</v>
      </c>
    </row>
    <row r="87" spans="1:6" x14ac:dyDescent="0.2">
      <c r="A87" s="54">
        <v>63</v>
      </c>
      <c r="B87" s="54">
        <v>2497.2496409547907</v>
      </c>
      <c r="C87" s="54">
        <v>-1514.2496409547907</v>
      </c>
      <c r="E87" s="54">
        <v>90.579710144927532</v>
      </c>
      <c r="F87" s="54">
        <v>3355</v>
      </c>
    </row>
    <row r="88" spans="1:6" x14ac:dyDescent="0.2">
      <c r="A88" s="54">
        <v>64</v>
      </c>
      <c r="B88" s="54">
        <v>1531.4951981597746</v>
      </c>
      <c r="C88" s="54">
        <v>-715.7951981597746</v>
      </c>
      <c r="E88" s="54">
        <v>92.028985507246375</v>
      </c>
      <c r="F88" s="54">
        <v>3548</v>
      </c>
    </row>
    <row r="89" spans="1:6" x14ac:dyDescent="0.2">
      <c r="A89" s="54">
        <v>65</v>
      </c>
      <c r="B89" s="54">
        <v>1701.9224527706599</v>
      </c>
      <c r="C89" s="54">
        <v>18.077547229340098</v>
      </c>
      <c r="E89" s="54">
        <v>93.478260869565219</v>
      </c>
      <c r="F89" s="54">
        <v>3954</v>
      </c>
    </row>
    <row r="90" spans="1:6" x14ac:dyDescent="0.2">
      <c r="A90" s="54">
        <v>66</v>
      </c>
      <c r="B90" s="54">
        <v>1701.9224527706599</v>
      </c>
      <c r="C90" s="54">
        <v>-232.9224527706599</v>
      </c>
      <c r="E90" s="54">
        <v>94.927536231884062</v>
      </c>
      <c r="F90" s="54">
        <v>4290</v>
      </c>
    </row>
    <row r="91" spans="1:6" x14ac:dyDescent="0.2">
      <c r="A91" s="54">
        <v>67</v>
      </c>
      <c r="B91" s="54">
        <v>1133.8316040677091</v>
      </c>
      <c r="C91" s="54">
        <v>-89.831604067709122</v>
      </c>
      <c r="E91" s="54">
        <v>96.376811594202906</v>
      </c>
      <c r="F91" s="54">
        <v>4559</v>
      </c>
    </row>
    <row r="92" spans="1:6" x14ac:dyDescent="0.2">
      <c r="A92" s="54">
        <v>68</v>
      </c>
      <c r="B92" s="54">
        <v>-2.3500933381925346</v>
      </c>
      <c r="C92" s="54">
        <v>411.95009333819257</v>
      </c>
      <c r="E92" s="54">
        <v>97.826086956521735</v>
      </c>
      <c r="F92" s="54">
        <v>4700</v>
      </c>
    </row>
    <row r="93" spans="1:6" ht="16" thickBot="1" x14ac:dyDescent="0.25">
      <c r="A93" s="55">
        <v>69</v>
      </c>
      <c r="B93" s="55">
        <v>-2.3500933381925346</v>
      </c>
      <c r="C93" s="55">
        <v>309.55009333819254</v>
      </c>
      <c r="E93" s="55">
        <v>99.275362318840578</v>
      </c>
      <c r="F93" s="55">
        <v>7324</v>
      </c>
    </row>
  </sheetData>
  <sortState xmlns:xlrd2="http://schemas.microsoft.com/office/spreadsheetml/2017/richdata2" ref="F25:F93">
    <sortCondition ref="F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"/>
  <sheetViews>
    <sheetView zoomScale="133" zoomScaleNormal="178" workbookViewId="0">
      <selection activeCell="G10" sqref="G10"/>
    </sheetView>
  </sheetViews>
  <sheetFormatPr baseColWidth="10" defaultColWidth="8.83203125" defaultRowHeight="15" x14ac:dyDescent="0.2"/>
  <cols>
    <col min="1" max="1" width="5.1640625" bestFit="1" customWidth="1"/>
    <col min="2" max="2" width="4.6640625" customWidth="1"/>
    <col min="3" max="3" width="19.1640625" bestFit="1" customWidth="1"/>
    <col min="4" max="4" width="12" bestFit="1" customWidth="1"/>
    <col min="5" max="5" width="10.6640625" bestFit="1" customWidth="1"/>
    <col min="6" max="7" width="12.1640625" bestFit="1" customWidth="1"/>
    <col min="8" max="8" width="13" bestFit="1" customWidth="1"/>
    <col min="9" max="9" width="11.83203125" bestFit="1" customWidth="1"/>
    <col min="12" max="12" width="12.1640625" bestFit="1" customWidth="1"/>
    <col min="13" max="14" width="21" bestFit="1" customWidth="1"/>
  </cols>
  <sheetData>
    <row r="1" spans="1:9" ht="16" x14ac:dyDescent="0.2">
      <c r="A1" s="52" t="s">
        <v>97</v>
      </c>
      <c r="B1" s="52" t="s">
        <v>98</v>
      </c>
      <c r="C1" s="52" t="s">
        <v>99</v>
      </c>
      <c r="D1" s="52" t="s">
        <v>108</v>
      </c>
      <c r="E1" s="52"/>
      <c r="F1" s="52" t="s">
        <v>109</v>
      </c>
      <c r="G1" s="52"/>
      <c r="H1" s="52" t="s">
        <v>110</v>
      </c>
      <c r="I1" s="52"/>
    </row>
    <row r="2" spans="1:9" ht="18" x14ac:dyDescent="0.25">
      <c r="A2" s="52"/>
      <c r="B2" s="52"/>
      <c r="C2" s="52"/>
      <c r="D2" s="27" t="s">
        <v>100</v>
      </c>
      <c r="E2" s="19" t="s">
        <v>101</v>
      </c>
      <c r="F2" s="20" t="s">
        <v>103</v>
      </c>
      <c r="G2" s="20" t="s">
        <v>104</v>
      </c>
      <c r="H2" s="20" t="s">
        <v>105</v>
      </c>
      <c r="I2" s="20" t="s">
        <v>106</v>
      </c>
    </row>
    <row r="3" spans="1:9" ht="16" x14ac:dyDescent="0.2">
      <c r="A3" s="21">
        <v>2016</v>
      </c>
      <c r="B3" s="21">
        <v>1</v>
      </c>
      <c r="C3" s="22">
        <v>431.6</v>
      </c>
      <c r="D3" s="19" t="s">
        <v>102</v>
      </c>
      <c r="E3" s="19" t="s">
        <v>102</v>
      </c>
      <c r="F3" s="20" t="s">
        <v>102</v>
      </c>
      <c r="G3" s="20" t="s">
        <v>102</v>
      </c>
      <c r="H3" s="20" t="s">
        <v>102</v>
      </c>
      <c r="I3" s="20" t="s">
        <v>102</v>
      </c>
    </row>
    <row r="4" spans="1:9" ht="16" x14ac:dyDescent="0.2">
      <c r="A4" s="21">
        <v>2017</v>
      </c>
      <c r="B4" s="21">
        <v>2</v>
      </c>
      <c r="C4" s="22">
        <v>747.32199999999989</v>
      </c>
      <c r="D4" s="22">
        <f>C4-$C$3</f>
        <v>315.72199999999987</v>
      </c>
      <c r="E4" s="22">
        <f>C4-C3</f>
        <v>315.72199999999987</v>
      </c>
      <c r="F4" s="22">
        <f>C4/$C$3</f>
        <v>1.7315152919369783</v>
      </c>
      <c r="G4" s="22">
        <f>C4/C3</f>
        <v>1.7315152919369783</v>
      </c>
      <c r="H4" s="22">
        <f>F4-1</f>
        <v>0.73151529193697828</v>
      </c>
      <c r="I4" s="22">
        <f>G4-1</f>
        <v>0.73151529193697828</v>
      </c>
    </row>
    <row r="5" spans="1:9" ht="16" x14ac:dyDescent="0.2">
      <c r="A5" s="21">
        <v>2018</v>
      </c>
      <c r="B5" s="21">
        <v>3</v>
      </c>
      <c r="C5" s="22">
        <v>905.56666666666661</v>
      </c>
      <c r="D5" s="22">
        <f t="shared" ref="D5:D11" si="0">C5-$C$3</f>
        <v>473.96666666666658</v>
      </c>
      <c r="E5" s="22">
        <f t="shared" ref="E5:E11" si="1">C5-C4</f>
        <v>158.24466666666672</v>
      </c>
      <c r="F5" s="22">
        <f t="shared" ref="F5:F11" si="2">C5/$C$3</f>
        <v>2.0981618782823599</v>
      </c>
      <c r="G5" s="22">
        <f t="shared" ref="G5:G11" si="3">C5/C4</f>
        <v>1.2117489738916649</v>
      </c>
      <c r="H5" s="22">
        <f t="shared" ref="H5:H11" si="4">F5-1</f>
        <v>1.0981618782823599</v>
      </c>
      <c r="I5" s="22">
        <f t="shared" ref="I5:I12" si="5">G5-1</f>
        <v>0.21174897389166492</v>
      </c>
    </row>
    <row r="6" spans="1:9" ht="16" x14ac:dyDescent="0.2">
      <c r="A6" s="21">
        <v>2019</v>
      </c>
      <c r="B6" s="21">
        <v>4</v>
      </c>
      <c r="C6" s="22">
        <v>587.06666666666672</v>
      </c>
      <c r="D6" s="22">
        <f t="shared" si="0"/>
        <v>155.4666666666667</v>
      </c>
      <c r="E6" s="22">
        <f t="shared" si="1"/>
        <v>-318.49999999999989</v>
      </c>
      <c r="F6" s="22">
        <f t="shared" si="2"/>
        <v>1.3602100710534446</v>
      </c>
      <c r="G6" s="22">
        <f t="shared" si="3"/>
        <v>0.64828652409172904</v>
      </c>
      <c r="H6" s="22">
        <f t="shared" si="4"/>
        <v>0.3602100710534446</v>
      </c>
      <c r="I6" s="22">
        <f t="shared" si="5"/>
        <v>-0.35171347590827096</v>
      </c>
    </row>
    <row r="7" spans="1:9" ht="16" x14ac:dyDescent="0.2">
      <c r="A7" s="21">
        <v>2020</v>
      </c>
      <c r="B7" s="21">
        <v>5</v>
      </c>
      <c r="C7" s="22">
        <v>1951.3444444444442</v>
      </c>
      <c r="D7" s="22">
        <f t="shared" si="0"/>
        <v>1519.7444444444441</v>
      </c>
      <c r="E7" s="22">
        <f t="shared" si="1"/>
        <v>1364.2777777777774</v>
      </c>
      <c r="F7" s="22">
        <f t="shared" si="2"/>
        <v>4.5211873133559877</v>
      </c>
      <c r="G7" s="22">
        <f t="shared" si="3"/>
        <v>3.3238890150654847</v>
      </c>
      <c r="H7" s="22">
        <f t="shared" si="4"/>
        <v>3.5211873133559877</v>
      </c>
      <c r="I7" s="22">
        <f t="shared" si="5"/>
        <v>2.3238890150654847</v>
      </c>
    </row>
    <row r="8" spans="1:9" ht="16" x14ac:dyDescent="0.2">
      <c r="A8" s="21">
        <v>2021</v>
      </c>
      <c r="B8" s="21">
        <v>6</v>
      </c>
      <c r="C8" s="22">
        <v>1188.1385714285714</v>
      </c>
      <c r="D8" s="22">
        <f t="shared" si="0"/>
        <v>756.53857142857134</v>
      </c>
      <c r="E8" s="22">
        <f t="shared" si="1"/>
        <v>-763.20587301587284</v>
      </c>
      <c r="F8" s="22">
        <f t="shared" si="2"/>
        <v>2.7528697206408048</v>
      </c>
      <c r="G8" s="22">
        <f t="shared" si="3"/>
        <v>0.60888203249367356</v>
      </c>
      <c r="H8" s="22">
        <f t="shared" si="4"/>
        <v>1.7528697206408048</v>
      </c>
      <c r="I8" s="22">
        <f t="shared" si="5"/>
        <v>-0.39111796750632644</v>
      </c>
    </row>
    <row r="9" spans="1:9" ht="16" x14ac:dyDescent="0.2">
      <c r="A9" s="21">
        <v>2022</v>
      </c>
      <c r="B9" s="21">
        <v>7</v>
      </c>
      <c r="C9" s="22">
        <v>1980.3777777777775</v>
      </c>
      <c r="D9" s="22">
        <f t="shared" si="0"/>
        <v>1548.7777777777774</v>
      </c>
      <c r="E9" s="22">
        <f t="shared" si="1"/>
        <v>792.23920634920614</v>
      </c>
      <c r="F9" s="22">
        <f t="shared" si="2"/>
        <v>4.5884563896612081</v>
      </c>
      <c r="G9" s="22">
        <f t="shared" si="3"/>
        <v>1.6667902426538082</v>
      </c>
      <c r="H9" s="22">
        <f t="shared" si="4"/>
        <v>3.5884563896612081</v>
      </c>
      <c r="I9" s="22">
        <f t="shared" si="5"/>
        <v>0.66679024265380815</v>
      </c>
    </row>
    <row r="10" spans="1:9" ht="16" x14ac:dyDescent="0.2">
      <c r="A10" s="21">
        <v>2023</v>
      </c>
      <c r="B10" s="21">
        <v>7</v>
      </c>
      <c r="C10" s="22">
        <v>2322.875</v>
      </c>
      <c r="D10" s="22">
        <f t="shared" si="0"/>
        <v>1891.2750000000001</v>
      </c>
      <c r="E10" s="22">
        <f t="shared" si="1"/>
        <v>342.49722222222249</v>
      </c>
      <c r="F10" s="22">
        <f t="shared" si="2"/>
        <v>5.3820088044485628</v>
      </c>
      <c r="G10" s="22">
        <f t="shared" si="3"/>
        <v>1.1729453976233493</v>
      </c>
      <c r="H10" s="22">
        <f t="shared" si="4"/>
        <v>4.3820088044485628</v>
      </c>
      <c r="I10" s="22">
        <f t="shared" si="5"/>
        <v>0.17294539762334926</v>
      </c>
    </row>
    <row r="11" spans="1:9" ht="16" x14ac:dyDescent="0.2">
      <c r="A11" s="21">
        <v>2024</v>
      </c>
      <c r="B11" s="21">
        <v>8</v>
      </c>
      <c r="C11" s="22">
        <v>2988.5</v>
      </c>
      <c r="D11" s="22">
        <f t="shared" si="0"/>
        <v>2556.9</v>
      </c>
      <c r="E11" s="22">
        <f t="shared" si="1"/>
        <v>665.625</v>
      </c>
      <c r="F11" s="22">
        <f t="shared" si="2"/>
        <v>6.9242354031510658</v>
      </c>
      <c r="G11" s="22">
        <f t="shared" si="3"/>
        <v>1.2865522251520207</v>
      </c>
      <c r="H11" s="22">
        <f t="shared" si="4"/>
        <v>5.9242354031510658</v>
      </c>
      <c r="I11" s="22">
        <f t="shared" si="5"/>
        <v>0.28655222515202072</v>
      </c>
    </row>
    <row r="12" spans="1:9" ht="16" x14ac:dyDescent="0.2">
      <c r="D12" s="18" t="s">
        <v>111</v>
      </c>
      <c r="E12" s="18">
        <f>AVERAGE(E4:E11)</f>
        <v>319.61249999999995</v>
      </c>
      <c r="F12" s="18" t="s">
        <v>112</v>
      </c>
      <c r="G12" s="18">
        <f>GEOMEAN(G4:G11)</f>
        <v>1.273639378094571</v>
      </c>
      <c r="H12" s="18" t="s">
        <v>113</v>
      </c>
      <c r="I12" s="18">
        <f t="shared" si="5"/>
        <v>0.27363937809457095</v>
      </c>
    </row>
  </sheetData>
  <mergeCells count="6">
    <mergeCell ref="H1:I1"/>
    <mergeCell ref="A1:A2"/>
    <mergeCell ref="B1:B2"/>
    <mergeCell ref="C1:C2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Л1 Данные</vt:lpstr>
      <vt:lpstr>Л2 Сводка</vt:lpstr>
      <vt:lpstr>Л3 Дисперсия</vt:lpstr>
      <vt:lpstr>Л3 Дисперсия расчёты</vt:lpstr>
      <vt:lpstr>Л4 График регрессии</vt:lpstr>
      <vt:lpstr>Л4 Регрессионый анализ 1</vt:lpstr>
      <vt:lpstr>Л4 Регрессионный анализ 2</vt:lpstr>
      <vt:lpstr>Л5 Динамические данные</vt:lpstr>
      <vt:lpstr>'Л1 Данные'!_ФильтрБазыДанных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dc:description/>
  <cp:lastModifiedBy>Кринкин Олег Алексеевич</cp:lastModifiedBy>
  <cp:revision>8</cp:revision>
  <dcterms:created xsi:type="dcterms:W3CDTF">2023-10-10T12:47:36Z</dcterms:created>
  <dcterms:modified xsi:type="dcterms:W3CDTF">2024-12-25T02:15:02Z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