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filterPrivacy="1"/>
  <xr:revisionPtr revIDLastSave="0" documentId="13_ncr:1_{ECA2F868-FF0B-0345-909A-5D6D439C9096}" xr6:coauthVersionLast="47" xr6:coauthVersionMax="47" xr10:uidLastSave="{00000000-0000-0000-0000-000000000000}"/>
  <bookViews>
    <workbookView xWindow="0" yWindow="500" windowWidth="33600" windowHeight="20500" activeTab="3" xr2:uid="{00000000-000D-0000-FFFF-FFFF00000000}"/>
  </bookViews>
  <sheets>
    <sheet name="Шеннон" sheetId="1" r:id="rId1"/>
    <sheet name="Хаффман" sheetId="2" r:id="rId2"/>
    <sheet name="Устойчивый" sheetId="4" r:id="rId3"/>
    <sheet name="Матричный Устойчивый" sheetId="3" r:id="rId4"/>
    <sheet name="Хемминг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2" l="1"/>
  <c r="F56" i="2"/>
  <c r="E56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2" i="2"/>
  <c r="AQ38" i="2"/>
  <c r="AQ39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2" i="2"/>
  <c r="F38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7" i="2"/>
  <c r="F2" i="1" l="1"/>
  <c r="G2" i="1"/>
  <c r="F3" i="1"/>
  <c r="G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L34" i="1"/>
  <c r="F35" i="1"/>
  <c r="G35" i="1"/>
  <c r="H35" i="1"/>
  <c r="I35" i="1"/>
  <c r="J35" i="1"/>
  <c r="K35" i="1"/>
  <c r="L35" i="1"/>
  <c r="F36" i="1"/>
  <c r="G36" i="1"/>
  <c r="H36" i="1"/>
  <c r="I36" i="1"/>
  <c r="J36" i="1"/>
  <c r="K36" i="1"/>
  <c r="L36" i="1"/>
  <c r="M36" i="1"/>
  <c r="F37" i="1"/>
  <c r="G37" i="1"/>
  <c r="H37" i="1"/>
  <c r="I37" i="1"/>
  <c r="J37" i="1"/>
  <c r="K37" i="1"/>
  <c r="L37" i="1"/>
  <c r="M37" i="1"/>
  <c r="F38" i="1"/>
  <c r="G38" i="1"/>
  <c r="H38" i="1"/>
  <c r="I38" i="1"/>
  <c r="J38" i="1"/>
  <c r="K38" i="1"/>
  <c r="L38" i="1"/>
  <c r="M38" i="1"/>
  <c r="F39" i="1"/>
  <c r="G39" i="1"/>
  <c r="H39" i="1"/>
  <c r="I39" i="1"/>
  <c r="J39" i="1"/>
  <c r="K39" i="1"/>
  <c r="L39" i="1"/>
  <c r="M39" i="1"/>
  <c r="D55" i="1"/>
  <c r="E50" i="1"/>
  <c r="E49" i="1"/>
  <c r="E43" i="1"/>
  <c r="E41" i="1"/>
  <c r="E42" i="1"/>
  <c r="E39" i="1"/>
  <c r="E40" i="1"/>
  <c r="E44" i="1"/>
  <c r="E45" i="1"/>
  <c r="E46" i="1"/>
  <c r="E47" i="1"/>
  <c r="E48" i="1"/>
  <c r="E51" i="1"/>
  <c r="E52" i="1"/>
  <c r="E53" i="1"/>
  <c r="E54" i="1"/>
  <c r="AK7" i="2" l="1"/>
  <c r="AJ8" i="2"/>
  <c r="AJ6" i="2"/>
  <c r="AI7" i="2"/>
  <c r="AI5" i="2"/>
  <c r="AH10" i="2"/>
  <c r="AH6" i="2"/>
  <c r="AH4" i="2"/>
  <c r="AG10" i="2"/>
  <c r="AG9" i="2"/>
  <c r="AG5" i="2"/>
  <c r="AG3" i="2"/>
  <c r="AF11" i="2"/>
  <c r="AF9" i="2"/>
  <c r="AF8" i="2"/>
  <c r="AF4" i="2"/>
  <c r="AF2" i="2"/>
  <c r="AE10" i="2"/>
  <c r="AE8" i="2"/>
  <c r="AE7" i="2"/>
  <c r="AE3" i="2"/>
  <c r="AE2" i="2"/>
  <c r="AD9" i="2"/>
  <c r="AD7" i="2"/>
  <c r="AD6" i="2"/>
  <c r="AD3" i="2"/>
  <c r="AD2" i="2"/>
  <c r="AC15" i="2"/>
  <c r="AC14" i="2"/>
  <c r="AC8" i="2"/>
  <c r="AC6" i="2"/>
  <c r="AC5" i="2"/>
  <c r="AC3" i="2"/>
  <c r="AC2" i="2"/>
  <c r="AB15" i="2"/>
  <c r="AB14" i="2"/>
  <c r="AB13" i="2"/>
  <c r="AB7" i="2"/>
  <c r="AB5" i="2"/>
  <c r="AB4" i="2"/>
  <c r="AB3" i="2"/>
  <c r="AB2" i="2"/>
  <c r="AA14" i="2"/>
  <c r="AA13" i="2"/>
  <c r="AA12" i="2"/>
  <c r="AA6" i="2"/>
  <c r="AA5" i="2"/>
  <c r="AA4" i="2"/>
  <c r="AA3" i="2"/>
  <c r="AA2" i="2"/>
  <c r="Z18" i="2"/>
  <c r="Z17" i="2"/>
  <c r="Z13" i="2"/>
  <c r="Z12" i="2"/>
  <c r="Z11" i="2"/>
  <c r="Z6" i="2"/>
  <c r="Z5" i="2"/>
  <c r="Z4" i="2"/>
  <c r="Z3" i="2"/>
  <c r="Z2" i="2"/>
  <c r="Y19" i="2"/>
  <c r="Y18" i="2"/>
  <c r="Y17" i="2"/>
  <c r="Y16" i="2"/>
  <c r="Y12" i="2"/>
  <c r="Y11" i="2"/>
  <c r="Y10" i="2"/>
  <c r="Y6" i="2"/>
  <c r="Y5" i="2"/>
  <c r="Y4" i="2"/>
  <c r="Y3" i="2"/>
  <c r="Y2" i="2"/>
  <c r="X20" i="2"/>
  <c r="X18" i="2"/>
  <c r="X17" i="2"/>
  <c r="X16" i="2"/>
  <c r="X15" i="2"/>
  <c r="X11" i="2"/>
  <c r="X10" i="2"/>
  <c r="X9" i="2"/>
  <c r="X6" i="2"/>
  <c r="X5" i="2"/>
  <c r="X4" i="2"/>
  <c r="X3" i="2"/>
  <c r="X2" i="2"/>
  <c r="W19" i="2"/>
  <c r="W17" i="2"/>
  <c r="W16" i="2"/>
  <c r="W15" i="2"/>
  <c r="W14" i="2"/>
  <c r="W10" i="2"/>
  <c r="W9" i="2"/>
  <c r="W8" i="2"/>
  <c r="W6" i="2"/>
  <c r="W5" i="2"/>
  <c r="W4" i="2"/>
  <c r="W3" i="2"/>
  <c r="W2" i="2"/>
  <c r="V18" i="2"/>
  <c r="V16" i="2"/>
  <c r="V15" i="2"/>
  <c r="V14" i="2"/>
  <c r="V13" i="2"/>
  <c r="V9" i="2"/>
  <c r="V8" i="2"/>
  <c r="V7" i="2"/>
  <c r="V6" i="2"/>
  <c r="V5" i="2"/>
  <c r="V4" i="2"/>
  <c r="V3" i="2"/>
  <c r="V2" i="2"/>
  <c r="U17" i="2"/>
  <c r="U15" i="2"/>
  <c r="U14" i="2"/>
  <c r="U13" i="2"/>
  <c r="U12" i="2"/>
  <c r="U9" i="2"/>
  <c r="U8" i="2"/>
  <c r="U7" i="2"/>
  <c r="U6" i="2"/>
  <c r="U5" i="2"/>
  <c r="U4" i="2"/>
  <c r="U3" i="2"/>
  <c r="U2" i="2"/>
  <c r="T24" i="2"/>
  <c r="T23" i="2"/>
  <c r="T16" i="2"/>
  <c r="T14" i="2"/>
  <c r="T13" i="2"/>
  <c r="T12" i="2"/>
  <c r="T11" i="2"/>
  <c r="T9" i="2"/>
  <c r="T8" i="2"/>
  <c r="T7" i="2"/>
  <c r="T6" i="2"/>
  <c r="T5" i="2"/>
  <c r="T4" i="2"/>
  <c r="T3" i="2"/>
  <c r="T2" i="2"/>
  <c r="S24" i="2"/>
  <c r="S23" i="2"/>
  <c r="S22" i="2"/>
  <c r="S15" i="2"/>
  <c r="S13" i="2"/>
  <c r="S12" i="2"/>
  <c r="S11" i="2"/>
  <c r="S10" i="2"/>
  <c r="S9" i="2"/>
  <c r="S8" i="2"/>
  <c r="S7" i="2"/>
  <c r="S6" i="2"/>
  <c r="S5" i="2"/>
  <c r="S4" i="2"/>
  <c r="S3" i="2"/>
  <c r="S2" i="2"/>
  <c r="R25" i="2"/>
  <c r="R23" i="2"/>
  <c r="R22" i="2"/>
  <c r="R21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Q27" i="2"/>
  <c r="Q26" i="2"/>
  <c r="Q24" i="2"/>
  <c r="Q22" i="2"/>
  <c r="Q21" i="2"/>
  <c r="Q20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P28" i="2"/>
  <c r="P27" i="2"/>
  <c r="P26" i="2"/>
  <c r="P25" i="2"/>
  <c r="P23" i="2"/>
  <c r="P21" i="2"/>
  <c r="P20" i="2"/>
  <c r="P19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W20" i="2" l="1"/>
  <c r="AC10" i="2"/>
  <c r="AD10" i="2"/>
  <c r="AH8" i="2"/>
  <c r="AE11" i="2"/>
  <c r="R15" i="2"/>
  <c r="V20" i="2"/>
  <c r="AE12" i="2"/>
  <c r="AD4" i="2"/>
  <c r="R16" i="2"/>
  <c r="W21" i="2"/>
  <c r="X7" i="2" s="1"/>
  <c r="T18" i="2"/>
  <c r="U19" i="2"/>
  <c r="X14" i="2"/>
  <c r="Y15" i="2"/>
  <c r="Q15" i="2"/>
  <c r="S16" i="2"/>
  <c r="V19" i="2"/>
  <c r="AD11" i="2"/>
  <c r="AF12" i="2"/>
  <c r="AJ5" i="2" s="1"/>
  <c r="AI9" i="2"/>
  <c r="S17" i="2"/>
  <c r="T17" i="2"/>
  <c r="U18" i="2"/>
  <c r="V12" i="2"/>
  <c r="AB8" i="2"/>
  <c r="AC9" i="2"/>
  <c r="Z16" i="2"/>
  <c r="AA8" i="2"/>
  <c r="AB9" i="2"/>
  <c r="AF6" i="2"/>
  <c r="AA17" i="2"/>
  <c r="U11" i="2"/>
  <c r="W13" i="2"/>
  <c r="Z7" i="2"/>
  <c r="AA7" i="2" s="1"/>
  <c r="AG7" i="2"/>
  <c r="AE5" i="2"/>
  <c r="O29" i="2"/>
  <c r="O28" i="2"/>
  <c r="O27" i="2"/>
  <c r="O26" i="2"/>
  <c r="O25" i="2"/>
  <c r="O24" i="2"/>
  <c r="O22" i="2"/>
  <c r="O20" i="2"/>
  <c r="O19" i="2"/>
  <c r="O18" i="2"/>
  <c r="O16" i="2"/>
  <c r="O15" i="2"/>
  <c r="O14" i="2"/>
  <c r="O13" i="2"/>
  <c r="O12" i="2"/>
  <c r="O10" i="2"/>
  <c r="O9" i="2"/>
  <c r="O8" i="2"/>
  <c r="O7" i="2"/>
  <c r="O6" i="2"/>
  <c r="O5" i="2"/>
  <c r="O3" i="2"/>
  <c r="O2" i="2"/>
  <c r="N29" i="2"/>
  <c r="N28" i="2"/>
  <c r="N27" i="2"/>
  <c r="N26" i="2"/>
  <c r="N25" i="2"/>
  <c r="N24" i="2"/>
  <c r="N23" i="2"/>
  <c r="N21" i="2"/>
  <c r="N19" i="2"/>
  <c r="N18" i="2"/>
  <c r="N17" i="2"/>
  <c r="N15" i="2"/>
  <c r="N14" i="2"/>
  <c r="N13" i="2"/>
  <c r="N12" i="2"/>
  <c r="N11" i="2"/>
  <c r="N10" i="2"/>
  <c r="N9" i="2"/>
  <c r="N8" i="2"/>
  <c r="N6" i="2"/>
  <c r="N5" i="2"/>
  <c r="N4" i="2"/>
  <c r="N3" i="2"/>
  <c r="N2" i="2"/>
  <c r="M31" i="2"/>
  <c r="M30" i="2"/>
  <c r="M28" i="2"/>
  <c r="M27" i="2"/>
  <c r="M26" i="2"/>
  <c r="M25" i="2"/>
  <c r="M24" i="2"/>
  <c r="M23" i="2"/>
  <c r="M22" i="2"/>
  <c r="M20" i="2"/>
  <c r="M18" i="2"/>
  <c r="M17" i="2"/>
  <c r="M16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2" i="2"/>
  <c r="L31" i="2"/>
  <c r="L30" i="2"/>
  <c r="L29" i="2"/>
  <c r="L27" i="2"/>
  <c r="L26" i="2"/>
  <c r="L25" i="2"/>
  <c r="L24" i="2"/>
  <c r="L23" i="2"/>
  <c r="L22" i="2"/>
  <c r="L21" i="2"/>
  <c r="L19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33" i="2"/>
  <c r="K32" i="2"/>
  <c r="K31" i="2"/>
  <c r="K30" i="2"/>
  <c r="K29" i="2"/>
  <c r="K28" i="2"/>
  <c r="K26" i="2"/>
  <c r="K25" i="2"/>
  <c r="K24" i="2"/>
  <c r="K23" i="2"/>
  <c r="K22" i="2"/>
  <c r="K21" i="2"/>
  <c r="K20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34" i="2"/>
  <c r="J32" i="2"/>
  <c r="J31" i="2"/>
  <c r="J30" i="2"/>
  <c r="J29" i="2"/>
  <c r="J28" i="2"/>
  <c r="J27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35" i="2"/>
  <c r="I33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36" i="2"/>
  <c r="H35" i="2"/>
  <c r="H34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39" i="2"/>
  <c r="E38" i="2"/>
  <c r="F36" i="2" s="1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M19" i="2" l="1"/>
  <c r="Y8" i="2"/>
  <c r="AB11" i="2"/>
  <c r="AA10" i="2"/>
  <c r="AC12" i="2"/>
  <c r="AD13" i="2"/>
  <c r="Z9" i="2"/>
  <c r="AK6" i="2"/>
  <c r="AL2" i="2" s="1"/>
  <c r="Q23" i="2"/>
  <c r="R24" i="2"/>
  <c r="S25" i="2"/>
  <c r="T10" i="2" s="1"/>
  <c r="P22" i="2"/>
  <c r="U21" i="2"/>
  <c r="T20" i="2"/>
  <c r="P16" i="2"/>
  <c r="V22" i="2"/>
  <c r="S19" i="2"/>
  <c r="Q17" i="2"/>
  <c r="R18" i="2"/>
  <c r="P17" i="2"/>
  <c r="U22" i="2"/>
  <c r="V10" i="2" s="1"/>
  <c r="T21" i="2"/>
  <c r="S20" i="2"/>
  <c r="R19" i="2"/>
  <c r="Q18" i="2"/>
  <c r="AH3" i="2"/>
  <c r="P18" i="2"/>
  <c r="U23" i="2"/>
  <c r="T22" i="2"/>
  <c r="S21" i="2"/>
  <c r="R20" i="2"/>
  <c r="Q19" i="2"/>
  <c r="AI4" i="2"/>
  <c r="O21" i="2"/>
  <c r="I32" i="2"/>
  <c r="G36" i="2"/>
  <c r="N20" i="2"/>
  <c r="N7" i="2"/>
  <c r="O4" i="2"/>
  <c r="J33" i="2"/>
  <c r="G37" i="2"/>
  <c r="L18" i="2"/>
  <c r="M15" i="2"/>
  <c r="E7" i="1"/>
  <c r="O7" i="1" s="1"/>
  <c r="E19" i="1"/>
  <c r="N19" i="1" s="1"/>
  <c r="E10" i="1"/>
  <c r="N10" i="1" s="1"/>
  <c r="E22" i="1"/>
  <c r="N22" i="1" s="1"/>
  <c r="E15" i="1"/>
  <c r="E5" i="1"/>
  <c r="E27" i="1"/>
  <c r="E28" i="1"/>
  <c r="N28" i="1" s="1"/>
  <c r="E6" i="1"/>
  <c r="N6" i="1" s="1"/>
  <c r="E29" i="1"/>
  <c r="N29" i="1" s="1"/>
  <c r="E11" i="1"/>
  <c r="N11" i="1" s="1"/>
  <c r="E9" i="1"/>
  <c r="N9" i="1" s="1"/>
  <c r="E12" i="1"/>
  <c r="E4" i="1"/>
  <c r="E3" i="1"/>
  <c r="E20" i="1"/>
  <c r="E14" i="1"/>
  <c r="E13" i="1"/>
  <c r="N13" i="1" s="1"/>
  <c r="E8" i="1"/>
  <c r="N8" i="1" s="1"/>
  <c r="E16" i="1"/>
  <c r="N16" i="1" s="1"/>
  <c r="E30" i="1"/>
  <c r="E21" i="1"/>
  <c r="E26" i="1"/>
  <c r="E31" i="1"/>
  <c r="O31" i="1" s="1"/>
  <c r="E23" i="1"/>
  <c r="O23" i="1" s="1"/>
  <c r="E35" i="1"/>
  <c r="E24" i="1"/>
  <c r="N24" i="1" s="1"/>
  <c r="E18" i="1"/>
  <c r="N18" i="1" s="1"/>
  <c r="E36" i="1"/>
  <c r="E33" i="1"/>
  <c r="E17" i="1"/>
  <c r="E37" i="1"/>
  <c r="N37" i="1" s="1"/>
  <c r="E38" i="1"/>
  <c r="N38" i="1" s="1"/>
  <c r="E32" i="1"/>
  <c r="E25" i="1"/>
  <c r="N25" i="1" s="1"/>
  <c r="E34" i="1"/>
  <c r="O39" i="1"/>
  <c r="E2" i="1"/>
  <c r="N17" i="1" l="1"/>
  <c r="N20" i="1"/>
  <c r="N33" i="1"/>
  <c r="N26" i="1"/>
  <c r="N3" i="1"/>
  <c r="N27" i="1"/>
  <c r="N35" i="1"/>
  <c r="N36" i="1"/>
  <c r="N21" i="1"/>
  <c r="N4" i="1"/>
  <c r="N5" i="1"/>
  <c r="N32" i="1"/>
  <c r="N14" i="1"/>
  <c r="N34" i="1"/>
  <c r="O30" i="1"/>
  <c r="N12" i="1"/>
  <c r="O15" i="1"/>
  <c r="N7" i="1"/>
  <c r="N31" i="1"/>
  <c r="O22" i="1"/>
  <c r="O38" i="1"/>
  <c r="O14" i="1"/>
  <c r="O6" i="1"/>
  <c r="N39" i="1"/>
  <c r="D58" i="1"/>
  <c r="N23" i="1"/>
  <c r="N30" i="1"/>
  <c r="O37" i="1"/>
  <c r="O29" i="1"/>
  <c r="O21" i="1"/>
  <c r="O13" i="1"/>
  <c r="O5" i="1"/>
  <c r="P24" i="2"/>
  <c r="Q25" i="2"/>
  <c r="R26" i="2"/>
  <c r="O36" i="1"/>
  <c r="O28" i="1"/>
  <c r="O20" i="1"/>
  <c r="O12" i="1"/>
  <c r="O4" i="1"/>
  <c r="U10" i="2"/>
  <c r="V11" i="2"/>
  <c r="Z15" i="2"/>
  <c r="Y14" i="2"/>
  <c r="AA16" i="2"/>
  <c r="X13" i="2"/>
  <c r="W12" i="2"/>
  <c r="O35" i="1"/>
  <c r="O27" i="1"/>
  <c r="O19" i="1"/>
  <c r="O11" i="1"/>
  <c r="O3" i="1"/>
  <c r="AN4" i="2"/>
  <c r="AM3" i="2"/>
  <c r="N15" i="1"/>
  <c r="O34" i="1"/>
  <c r="O26" i="1"/>
  <c r="O18" i="1"/>
  <c r="O10" i="1"/>
  <c r="O33" i="1"/>
  <c r="O25" i="1"/>
  <c r="O17" i="1"/>
  <c r="O9" i="1"/>
  <c r="O2" i="1"/>
  <c r="O32" i="1"/>
  <c r="O24" i="1"/>
  <c r="O16" i="1"/>
  <c r="O8" i="1"/>
  <c r="Y13" i="2"/>
  <c r="W11" i="2"/>
  <c r="X12" i="2"/>
  <c r="AB16" i="2"/>
  <c r="AA15" i="2"/>
  <c r="Z14" i="2"/>
  <c r="N2" i="1"/>
  <c r="I34" i="2"/>
  <c r="M29" i="2" s="1"/>
  <c r="L20" i="2"/>
  <c r="M21" i="2"/>
  <c r="K19" i="2"/>
  <c r="F1" i="2"/>
  <c r="H33" i="2"/>
  <c r="H1" i="2" s="1"/>
  <c r="N22" i="2"/>
  <c r="G1" i="2"/>
  <c r="O23" i="2"/>
  <c r="O11" i="2"/>
  <c r="N16" i="2"/>
  <c r="E57" i="1" l="1"/>
  <c r="L28" i="2"/>
  <c r="L1" i="2" s="1"/>
  <c r="I1" i="2"/>
  <c r="M1" i="2"/>
  <c r="N30" i="2"/>
  <c r="T19" i="2" s="1"/>
  <c r="AE6" i="2"/>
  <c r="AC4" i="2"/>
  <c r="AG8" i="2"/>
  <c r="AF7" i="2"/>
  <c r="AH9" i="2"/>
  <c r="AD5" i="2"/>
  <c r="F57" i="1"/>
  <c r="AF10" i="2"/>
  <c r="AD8" i="2"/>
  <c r="AE9" i="2"/>
  <c r="AB6" i="2"/>
  <c r="AG11" i="2"/>
  <c r="AC7" i="2"/>
  <c r="S14" i="2"/>
  <c r="U16" i="2"/>
  <c r="T15" i="2"/>
  <c r="X19" i="2"/>
  <c r="W18" i="2"/>
  <c r="V17" i="2"/>
  <c r="K27" i="2"/>
  <c r="K1" i="2" s="1"/>
  <c r="J26" i="2"/>
  <c r="J1" i="2" s="1"/>
  <c r="O17" i="2" l="1"/>
  <c r="O1" i="2" s="1"/>
  <c r="S18" i="2"/>
  <c r="S1" i="2" s="1"/>
  <c r="U20" i="2"/>
  <c r="U1" i="2" s="1"/>
  <c r="G57" i="1"/>
  <c r="N1" i="2"/>
  <c r="P15" i="2"/>
  <c r="P1" i="2" s="1"/>
  <c r="Q16" i="2"/>
  <c r="Q1" i="2" s="1"/>
  <c r="R17" i="2"/>
  <c r="R1" i="2" s="1"/>
  <c r="V21" i="2"/>
  <c r="Z10" i="2" s="1"/>
  <c r="AL5" i="2"/>
  <c r="AJ3" i="2"/>
  <c r="AK4" i="2"/>
  <c r="AK5" i="2"/>
  <c r="AI3" i="2"/>
  <c r="AJ4" i="2"/>
  <c r="AL6" i="2"/>
  <c r="AE13" i="2"/>
  <c r="AC11" i="2"/>
  <c r="AB10" i="2"/>
  <c r="AA9" i="2"/>
  <c r="Z8" i="2"/>
  <c r="AD12" i="2"/>
  <c r="Y7" i="2"/>
  <c r="AB12" i="2"/>
  <c r="AA11" i="2"/>
  <c r="T1" i="2"/>
  <c r="V1" i="2"/>
  <c r="AB1" i="2" l="1"/>
  <c r="AC13" i="2"/>
  <c r="AC1" i="2" s="1"/>
  <c r="Y9" i="2"/>
  <c r="Y1" i="2" s="1"/>
  <c r="AD14" i="2"/>
  <c r="AH7" i="2" s="1"/>
  <c r="Z1" i="2"/>
  <c r="X8" i="2"/>
  <c r="X1" i="2" s="1"/>
  <c r="W7" i="2"/>
  <c r="W1" i="2" s="1"/>
  <c r="AA1" i="2"/>
  <c r="AJ7" i="2"/>
  <c r="AI6" i="2"/>
  <c r="AH5" i="2"/>
  <c r="AG4" i="2"/>
  <c r="AN3" i="2"/>
  <c r="AO2" i="2" s="1"/>
  <c r="AE4" i="2" l="1"/>
  <c r="AF3" i="2" s="1"/>
  <c r="AG2" i="2" s="1"/>
  <c r="AH2" i="2" s="1"/>
  <c r="AI2" i="2" s="1"/>
  <c r="AF5" i="2"/>
  <c r="AI8" i="2"/>
  <c r="AJ2" i="2" s="1"/>
  <c r="AJ1" i="2" s="1"/>
  <c r="AD1" i="2"/>
  <c r="AG6" i="2"/>
  <c r="AK2" i="2"/>
  <c r="AM2" i="2" s="1"/>
  <c r="AL3" i="2"/>
  <c r="AM4" i="2"/>
  <c r="AL4" i="2"/>
  <c r="AM5" i="2"/>
  <c r="AF1" i="2" l="1"/>
  <c r="AG1" i="2"/>
  <c r="AH1" i="2"/>
  <c r="AE1" i="2"/>
  <c r="AN2" i="2"/>
  <c r="AN1" i="2" s="1"/>
  <c r="AK3" i="2"/>
  <c r="AK1" i="2" s="1"/>
  <c r="AO3" i="2"/>
  <c r="AP2" i="2" s="1"/>
  <c r="AI1" i="2"/>
  <c r="AL1" i="2"/>
  <c r="AM1" i="2"/>
  <c r="AP1" i="2" l="1"/>
  <c r="AO1" i="2"/>
</calcChain>
</file>

<file path=xl/sharedStrings.xml><?xml version="1.0" encoding="utf-8"?>
<sst xmlns="http://schemas.openxmlformats.org/spreadsheetml/2006/main" count="239" uniqueCount="156">
  <si>
    <t>Текст</t>
  </si>
  <si>
    <t>Кто такой Клод Шеннон? В математических кругах Шеннон был популярной фигурой. Он считается "отцом информационного века". В 21 год он опубликовал важную магистерскую работу, которая заложила основу для будущих цифровых компьютеров. И это еще не все. Шеннон является основоположником теории информации, нашедшей применение в современных высокотехнологических системах связи. Он также предложил использовать слово "бит" для обозначения наименьшей единицы информации. Однако Клод Шеннон был не только гениальным теоретиком, но и веселым и изобретательным человеком.</t>
  </si>
  <si>
    <t>Символы</t>
  </si>
  <si>
    <t>(пробел)</t>
  </si>
  <si>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</si>
  <si>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</si>
  <si>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</si>
  <si>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</si>
  <si>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</si>
  <si>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</si>
  <si>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</si>
  <si>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</si>
  <si>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</si>
  <si>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</si>
  <si>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</si>
  <si>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</si>
  <si>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</si>
  <si>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</si>
  <si>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</si>
  <si>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</si>
  <si>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</si>
  <si>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</si>
  <si>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</si>
  <si>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</si>
  <si>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</si>
  <si>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</si>
  <si>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</si>
  <si>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</si>
  <si>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</si>
  <si>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</si>
  <si>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</si>
  <si>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ь</t>
  </si>
  <si>
    <t>ы</t>
  </si>
  <si>
    <t>ъ</t>
  </si>
  <si>
    <t>э</t>
  </si>
  <si>
    <t>ю</t>
  </si>
  <si>
    <t>я</t>
  </si>
  <si>
    <t>"</t>
  </si>
  <si>
    <t>.</t>
  </si>
  <si>
    <t>,</t>
  </si>
  <si>
    <t>?</t>
  </si>
  <si>
    <t>!</t>
  </si>
  <si>
    <t>:</t>
  </si>
  <si>
    <t>;</t>
  </si>
  <si>
    <t>-</t>
  </si>
  <si>
    <t>#</t>
  </si>
  <si>
    <t>$</t>
  </si>
  <si>
    <t>Кол-во символов</t>
  </si>
  <si>
    <t>Итого</t>
  </si>
  <si>
    <t>Проверка</t>
  </si>
  <si>
    <t>Вероятность</t>
  </si>
  <si>
    <t>Кодовая комбинация</t>
  </si>
  <si>
    <t>0111</t>
  </si>
  <si>
    <t>111</t>
  </si>
  <si>
    <t>110</t>
  </si>
  <si>
    <t>1011</t>
  </si>
  <si>
    <t>1010</t>
  </si>
  <si>
    <t>1001</t>
  </si>
  <si>
    <t>1000</t>
  </si>
  <si>
    <t>01101</t>
  </si>
  <si>
    <t>01100</t>
  </si>
  <si>
    <t>01011</t>
  </si>
  <si>
    <t>01010</t>
  </si>
  <si>
    <t>01001</t>
  </si>
  <si>
    <t>01000</t>
  </si>
  <si>
    <t>001111</t>
  </si>
  <si>
    <t>001110</t>
  </si>
  <si>
    <t>00110</t>
  </si>
  <si>
    <t>001011</t>
  </si>
  <si>
    <t>001010</t>
  </si>
  <si>
    <t>001001</t>
  </si>
  <si>
    <t>0010001</t>
  </si>
  <si>
    <t>0010000</t>
  </si>
  <si>
    <t>000111</t>
  </si>
  <si>
    <t>000110</t>
  </si>
  <si>
    <t>0001011</t>
  </si>
  <si>
    <t>0001010</t>
  </si>
  <si>
    <t>0001001</t>
  </si>
  <si>
    <t>0001000</t>
  </si>
  <si>
    <t>000011</t>
  </si>
  <si>
    <t>0000101</t>
  </si>
  <si>
    <t>0000100</t>
  </si>
  <si>
    <t>0000011</t>
  </si>
  <si>
    <t>0000010</t>
  </si>
  <si>
    <t>00000011</t>
  </si>
  <si>
    <t>00000010</t>
  </si>
  <si>
    <t>000000011</t>
  </si>
  <si>
    <t>000000010</t>
  </si>
  <si>
    <t>000000001</t>
  </si>
  <si>
    <t>000000000</t>
  </si>
  <si>
    <t>H(z)</t>
  </si>
  <si>
    <t>pi*log(pi)</t>
  </si>
  <si>
    <t>ki*pi</t>
  </si>
  <si>
    <t>lср</t>
  </si>
  <si>
    <t>Условие теоремы</t>
  </si>
  <si>
    <t>Код символа</t>
  </si>
  <si>
    <t>010</t>
  </si>
  <si>
    <t>1110</t>
  </si>
  <si>
    <t>1101</t>
  </si>
  <si>
    <t>0001</t>
  </si>
  <si>
    <t>0000</t>
  </si>
  <si>
    <t>11111</t>
  </si>
  <si>
    <t>10101</t>
  </si>
  <si>
    <t>10100</t>
  </si>
  <si>
    <t>01111</t>
  </si>
  <si>
    <t>01110</t>
  </si>
  <si>
    <t>011011</t>
  </si>
  <si>
    <t>001101</t>
  </si>
  <si>
    <t>001100</t>
  </si>
  <si>
    <t>001000</t>
  </si>
  <si>
    <t>1111011</t>
  </si>
  <si>
    <t>1111010</t>
  </si>
  <si>
    <t>1100101</t>
  </si>
  <si>
    <t>1100100</t>
  </si>
  <si>
    <t>0110100</t>
  </si>
  <si>
    <t>01101010</t>
  </si>
  <si>
    <t>001010111</t>
  </si>
  <si>
    <t>001010110</t>
  </si>
  <si>
    <t>001000101</t>
  </si>
  <si>
    <t>001000100</t>
  </si>
  <si>
    <t>01101011</t>
  </si>
  <si>
    <t>110011</t>
  </si>
  <si>
    <t>110001</t>
  </si>
  <si>
    <t>110000</t>
  </si>
  <si>
    <t>1111001</t>
  </si>
  <si>
    <t>В=10101011110001000011</t>
  </si>
  <si>
    <t>С= 10000011110011110001</t>
  </si>
  <si>
    <t>A=11000110001110100000</t>
  </si>
  <si>
    <t>A</t>
  </si>
  <si>
    <t>B</t>
  </si>
  <si>
    <t>C</t>
  </si>
  <si>
    <t>A (ошибка)</t>
  </si>
  <si>
    <t>B (ошибка)</t>
  </si>
  <si>
    <t>C (ошибка)</t>
  </si>
  <si>
    <t>Число</t>
  </si>
  <si>
    <t>Контрольный разряд</t>
  </si>
  <si>
    <t>Число (ошибка)</t>
  </si>
  <si>
    <t>A=11000110000110100000</t>
  </si>
  <si>
    <t>В=10101011110001001011</t>
  </si>
  <si>
    <t>1 - ошибка</t>
  </si>
  <si>
    <t>Двоичное число</t>
  </si>
  <si>
    <t>m</t>
  </si>
  <si>
    <t>k</t>
  </si>
  <si>
    <t>m4</t>
  </si>
  <si>
    <t>m3</t>
  </si>
  <si>
    <t>m2</t>
  </si>
  <si>
    <t>k3</t>
  </si>
  <si>
    <t>m1</t>
  </si>
  <si>
    <t>k2</t>
  </si>
  <si>
    <t>k1</t>
  </si>
  <si>
    <t>r1</t>
  </si>
  <si>
    <t>r2</t>
  </si>
  <si>
    <t>r3</t>
  </si>
  <si>
    <t>m5</t>
  </si>
  <si>
    <t>m6</t>
  </si>
  <si>
    <t>С=10000011110011110001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</si>
</sst>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343B4C"/>
      <name val="Times New Roman"/>
      <family val="1"/>
      <charset val="204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B756E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32">
    <xf numFmtId="0" fontId="0" fillId="0" borderId="0" xfId="0"/>
    <xf numFmtId="0" fontId="2" fillId="0" borderId="0" xfId="1" applyAlignment="1">
      <alignment horizontal="right"/>
    </xf>
    <xf numFmtId="0" fontId="2" fillId="0" borderId="3" xfId="1" applyBorder="1"/>
    <xf numFmtId="0" fontId="2" fillId="0" borderId="2" xfId="1" applyBorder="1"/>
    <xf numFmtId="0" fontId="2" fillId="0" borderId="0" xfId="1"/>
    <xf numFmtId="0" fontId="2" fillId="0" borderId="4" xfId="1" applyBorder="1"/>
    <xf numFmtId="0" fontId="2" fillId="0" borderId="5" xfId="1" applyBorder="1" applyAlignment="1">
      <alignment wrapText="1"/>
    </xf>
    <xf numFmtId="0" fontId="2" fillId="0" borderId="2" xfId="1" applyBorder="1" applyAlignment="1">
      <alignment horizontal="right"/>
    </xf>
    <xf numFmtId="0" fontId="2" fillId="0" borderId="3" xfId="1" applyBorder="1" applyAlignment="1">
      <alignment wrapText="1"/>
    </xf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0" borderId="5" xfId="0" applyBorder="1"/>
    <xf numFmtId="0" fontId="5" fillId="2" borderId="2" xfId="0" applyFont="1" applyFill="1" applyBorder="1"/>
    <xf numFmtId="0" fontId="0" fillId="2" borderId="5" xfId="0" applyFill="1" applyBorder="1"/>
    <xf numFmtId="0" fontId="0" fillId="2" borderId="1" xfId="0" applyFill="1" applyBorder="1"/>
    <xf numFmtId="0" fontId="5" fillId="2" borderId="5" xfId="0" applyFont="1" applyFill="1" applyBorder="1"/>
    <xf numFmtId="0" fontId="0" fillId="3" borderId="5" xfId="0" applyFill="1" applyBorder="1"/>
    <xf numFmtId="0" fontId="3" fillId="0" borderId="2" xfId="0" applyFont="1" applyBorder="1"/>
    <xf numFmtId="0" fontId="1" fillId="0" borderId="5" xfId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3" fillId="0" borderId="0" xfId="1" applyFont="1" applyAlignment="1">
      <alignment horizontal="center"/>
    </xf>
    <xf numFmtId="0" fontId="3" fillId="0" borderId="2" xfId="1" applyFont="1" applyBorder="1" applyAlignment="1">
      <alignment horizontal="center"/>
    </xf>
    <xf numFmtId="0" fontId="2" fillId="0" borderId="0" xfId="1" applyAlignment="1">
      <alignment horizontal="center"/>
    </xf>
    <xf numFmtId="0" fontId="4" fillId="0" borderId="0" xfId="1" applyFont="1" applyAlignment="1">
      <alignment horizontal="center"/>
    </xf>
    <xf numFmtId="0" fontId="2" fillId="0" borderId="2" xfId="1" applyBorder="1" applyAlignment="1">
      <alignment horizontal="center"/>
    </xf>
    <xf numFmtId="0" fontId="0" fillId="0" borderId="4" xfId="0" applyBorder="1"/>
    <xf numFmtId="0" fontId="3" fillId="0" borderId="6" xfId="0" applyFont="1" applyBorder="1"/>
    <xf numFmtId="0" fontId="0" fillId="0" borderId="11" xfId="0" applyBorder="1"/>
    <xf numFmtId="0" fontId="2" fillId="0" borderId="1" xfId="1" applyBorder="1" applyAlignment="1">
      <alignment horizontal="right"/>
    </xf>
    <xf numFmtId="0" fontId="2" fillId="0" borderId="1" xfId="1" applyBorder="1"/>
    <xf numFmtId="0" fontId="0" fillId="0" borderId="1" xfId="0" applyBorder="1"/>
    <xf numFmtId="0" fontId="3" fillId="0" borderId="1" xfId="0" applyFont="1" applyBorder="1"/>
    <xf numFmtId="49" fontId="3" fillId="0" borderId="1" xfId="0" applyNumberFormat="1" applyFont="1" applyBorder="1"/>
    <xf numFmtId="0" fontId="3" fillId="0" borderId="12" xfId="0" applyFont="1" applyBorder="1"/>
    <xf numFmtId="0" fontId="3" fillId="0" borderId="11" xfId="0" applyFont="1" applyBorder="1"/>
    <xf numFmtId="49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3" borderId="1" xfId="0" applyFill="1" applyBorder="1"/>
    <xf numFmtId="0" fontId="0" fillId="12" borderId="1" xfId="0" applyFill="1" applyBorder="1"/>
    <xf numFmtId="0" fontId="0" fillId="27" borderId="1" xfId="0" applyFill="1" applyBorder="1"/>
    <xf numFmtId="0" fontId="0" fillId="26" borderId="1" xfId="0" applyFill="1" applyBorder="1"/>
    <xf numFmtId="0" fontId="0" fillId="14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15" borderId="1" xfId="0" applyFill="1" applyBorder="1"/>
    <xf numFmtId="0" fontId="5" fillId="25" borderId="1" xfId="0" applyFont="1" applyFill="1" applyBorder="1"/>
    <xf numFmtId="0" fontId="0" fillId="28" borderId="12" xfId="0" applyFill="1" applyBorder="1"/>
    <xf numFmtId="0" fontId="0" fillId="5" borderId="0" xfId="0" applyFill="1"/>
    <xf numFmtId="0" fontId="0" fillId="23" borderId="0" xfId="0" applyFill="1"/>
    <xf numFmtId="0" fontId="0" fillId="12" borderId="0" xfId="0" applyFill="1"/>
    <xf numFmtId="0" fontId="0" fillId="27" borderId="0" xfId="0" applyFill="1"/>
    <xf numFmtId="0" fontId="0" fillId="26" borderId="0" xfId="0" applyFill="1"/>
    <xf numFmtId="0" fontId="0" fillId="14" borderId="0" xfId="0" applyFill="1"/>
    <xf numFmtId="0" fontId="0" fillId="8" borderId="0" xfId="0" applyFill="1"/>
    <xf numFmtId="0" fontId="0" fillId="4" borderId="0" xfId="0" applyFill="1"/>
    <xf numFmtId="0" fontId="0" fillId="15" borderId="0" xfId="0" applyFill="1"/>
    <xf numFmtId="0" fontId="0" fillId="20" borderId="0" xfId="0" applyFill="1"/>
    <xf numFmtId="0" fontId="0" fillId="16" borderId="0" xfId="0" applyFill="1"/>
    <xf numFmtId="0" fontId="0" fillId="13" borderId="0" xfId="0" applyFill="1"/>
    <xf numFmtId="0" fontId="0" fillId="29" borderId="0" xfId="0" applyFill="1"/>
    <xf numFmtId="0" fontId="0" fillId="21" borderId="0" xfId="0" applyFill="1"/>
    <xf numFmtId="0" fontId="0" fillId="11" borderId="0" xfId="0" applyFill="1"/>
    <xf numFmtId="0" fontId="0" fillId="17" borderId="0" xfId="0" applyFill="1"/>
    <xf numFmtId="0" fontId="0" fillId="25" borderId="0" xfId="0" applyFill="1"/>
    <xf numFmtId="0" fontId="0" fillId="6" borderId="0" xfId="0" applyFill="1"/>
    <xf numFmtId="0" fontId="0" fillId="2" borderId="0" xfId="0" applyFill="1"/>
    <xf numFmtId="0" fontId="0" fillId="24" borderId="0" xfId="0" applyFill="1"/>
    <xf numFmtId="0" fontId="0" fillId="10" borderId="0" xfId="0" applyFill="1"/>
    <xf numFmtId="0" fontId="0" fillId="22" borderId="0" xfId="0" applyFill="1"/>
    <xf numFmtId="0" fontId="0" fillId="7" borderId="0" xfId="0" applyFill="1"/>
    <xf numFmtId="0" fontId="0" fillId="9" borderId="0" xfId="0" applyFill="1"/>
    <xf numFmtId="0" fontId="0" fillId="19" borderId="0" xfId="0" applyFill="1"/>
    <xf numFmtId="0" fontId="0" fillId="18" borderId="0" xfId="0" applyFill="1"/>
    <xf numFmtId="49" fontId="0" fillId="0" borderId="12" xfId="0" applyNumberFormat="1" applyBorder="1"/>
    <xf numFmtId="49" fontId="0" fillId="0" borderId="7" xfId="0" applyNumberFormat="1" applyBorder="1"/>
    <xf numFmtId="49" fontId="0" fillId="0" borderId="1" xfId="0" applyNumberFormat="1" applyBorder="1"/>
    <xf numFmtId="0" fontId="0" fillId="0" borderId="12" xfId="0" applyBorder="1"/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0" borderId="0" xfId="0" applyFill="1" applyAlignment="1">
      <alignment horizontal="center"/>
    </xf>
    <xf numFmtId="0" fontId="0" fillId="0" borderId="11" xfId="0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0" borderId="1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0" borderId="2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2" fillId="0" borderId="5" xfId="1" applyBorder="1" applyAlignment="1">
      <alignment horizontal="center" vertical="center" wrapText="1"/>
    </xf>
    <xf numFmtId="0" fontId="2" fillId="0" borderId="4" xfId="1" applyBorder="1" applyAlignment="1">
      <alignment vertical="center"/>
    </xf>
    <xf numFmtId="0" fontId="1" fillId="0" borderId="5" xfId="1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11" xfId="1" applyFont="1" applyBorder="1" applyAlignment="1">
      <alignment wrapText="1"/>
    </xf>
    <xf numFmtId="0" fontId="2" fillId="0" borderId="1" xfId="1" applyBorder="1" applyAlignment="1">
      <alignment horizontal="center"/>
    </xf>
    <xf numFmtId="0" fontId="3" fillId="0" borderId="1" xfId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3" borderId="0" xfId="0" applyFill="1"/>
    <xf numFmtId="0" fontId="5" fillId="2" borderId="0" xfId="0" applyFont="1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colors>
    <mruColors>
      <color rgb="FFFB756E"/>
      <color rgb="FF73B149"/>
      <color rgb="FF6AA343"/>
      <color rgb="FF62983E"/>
      <color rgb="FF5E913B"/>
      <color rgb="FF517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topLeftCell="A52" zoomScale="163" zoomScaleNormal="84" workbookViewId="0">
      <selection activeCell="F57" sqref="F57"/>
    </sheetView>
  </sheetViews>
  <sheetFormatPr baseColWidth="10" defaultColWidth="8.83203125" defaultRowHeight="15" x14ac:dyDescent="0.2"/>
  <cols>
    <col min="3" max="3" width="10.5" customWidth="1"/>
    <col min="4" max="4" width="18" bestFit="1" customWidth="1"/>
    <col min="5" max="6" width="12.83203125" customWidth="1"/>
    <col min="7" max="7" width="17.5" bestFit="1" customWidth="1"/>
    <col min="8" max="12" width="12.83203125" customWidth="1"/>
    <col min="13" max="13" width="20.5" bestFit="1" customWidth="1"/>
    <col min="14" max="14" width="9.5" bestFit="1" customWidth="1"/>
  </cols>
  <sheetData>
    <row r="1" spans="1:15" ht="32.25" customHeight="1" thickBot="1" x14ac:dyDescent="0.25">
      <c r="A1" s="118" t="s">
        <v>0</v>
      </c>
      <c r="B1" s="119" t="s">
        <v>2</v>
      </c>
      <c r="C1" s="117" t="s">
        <v>47</v>
      </c>
      <c r="D1" s="120" t="s">
        <v>51</v>
      </c>
      <c r="E1" s="120" t="s">
        <v>50</v>
      </c>
      <c r="F1" s="120"/>
      <c r="G1" s="120"/>
      <c r="H1" s="120"/>
      <c r="I1" s="120"/>
      <c r="J1" s="120"/>
      <c r="K1" s="120"/>
      <c r="L1" s="120"/>
      <c r="M1" s="120"/>
      <c r="N1" s="120" t="s">
        <v>91</v>
      </c>
      <c r="O1" s="121" t="s">
        <v>92</v>
      </c>
    </row>
    <row r="2" spans="1:15" ht="16.5" customHeight="1" thickBot="1" x14ac:dyDescent="0.25">
      <c r="A2" s="122" t="s">
        <v>1</v>
      </c>
      <c r="B2" s="123" t="s">
        <v>3</v>
      </c>
      <c r="C2" s="124">
        <v>72</v>
      </c>
      <c r="D2" s="125" t="s">
        <v>53</v>
      </c>
      <c r="E2" s="15">
        <f t="shared" ref="E2:E33" si="0">C2/$C$57</f>
        <v>0.12834224598930483</v>
      </c>
      <c r="F2" s="15">
        <f t="shared" ref="F2:F39" si="1">C2/$C$57</f>
        <v>0.12834224598930483</v>
      </c>
      <c r="G2" s="16">
        <f t="shared" ref="G2:G39" si="2">C2/$C$57</f>
        <v>0.12834224598930483</v>
      </c>
      <c r="H2" s="35"/>
      <c r="I2" s="35"/>
      <c r="J2" s="35"/>
      <c r="K2" s="35"/>
      <c r="L2" s="35"/>
      <c r="M2" s="35"/>
      <c r="N2" s="35">
        <f t="shared" ref="N2:N39" si="3">E2*LOG(E2,2)</f>
        <v>-0.38014100010692803</v>
      </c>
      <c r="O2" s="79">
        <f t="shared" ref="O2:O39" si="4">LEN(D2)*E2</f>
        <v>0.38502673796791448</v>
      </c>
    </row>
    <row r="3" spans="1:15" ht="16" thickBot="1" x14ac:dyDescent="0.25">
      <c r="A3" s="2"/>
      <c r="B3" s="27" t="s">
        <v>19</v>
      </c>
      <c r="C3" s="25">
        <v>64</v>
      </c>
      <c r="D3" s="126" t="s">
        <v>54</v>
      </c>
      <c r="E3" s="71">
        <f t="shared" si="0"/>
        <v>0.1140819964349376</v>
      </c>
      <c r="F3" s="10">
        <f t="shared" si="1"/>
        <v>0.1140819964349376</v>
      </c>
      <c r="G3" s="17">
        <f t="shared" si="2"/>
        <v>0.1140819964349376</v>
      </c>
      <c r="H3" s="9"/>
      <c r="N3">
        <f t="shared" si="3"/>
        <v>-0.35728849461490686</v>
      </c>
      <c r="O3" s="80">
        <f t="shared" si="4"/>
        <v>0.34224598930481281</v>
      </c>
    </row>
    <row r="4" spans="1:15" ht="16" thickBot="1" x14ac:dyDescent="0.25">
      <c r="A4" s="2"/>
      <c r="B4" s="27" t="s">
        <v>18</v>
      </c>
      <c r="C4" s="25">
        <v>43</v>
      </c>
      <c r="D4" s="126" t="s">
        <v>55</v>
      </c>
      <c r="E4" s="71">
        <f t="shared" si="0"/>
        <v>7.6648841354723704E-2</v>
      </c>
      <c r="F4" s="127">
        <f t="shared" si="1"/>
        <v>7.6648841354723704E-2</v>
      </c>
      <c r="G4" s="71">
        <f t="shared" si="2"/>
        <v>7.6648841354723704E-2</v>
      </c>
      <c r="H4" s="10">
        <f t="shared" ref="H4:H39" si="5">C4/$C$57</f>
        <v>7.6648841354723704E-2</v>
      </c>
      <c r="N4">
        <f t="shared" si="3"/>
        <v>-0.28402934911584293</v>
      </c>
      <c r="O4" s="80">
        <f t="shared" si="4"/>
        <v>0.30659536541889482</v>
      </c>
    </row>
    <row r="5" spans="1:15" ht="16" thickBot="1" x14ac:dyDescent="0.25">
      <c r="A5" s="2"/>
      <c r="B5" s="27" t="s">
        <v>9</v>
      </c>
      <c r="C5" s="25">
        <v>42</v>
      </c>
      <c r="D5" s="126" t="s">
        <v>56</v>
      </c>
      <c r="E5" s="71">
        <f t="shared" si="0"/>
        <v>7.4866310160427801E-2</v>
      </c>
      <c r="F5" s="127">
        <f t="shared" si="1"/>
        <v>7.4866310160427801E-2</v>
      </c>
      <c r="G5" s="10">
        <f t="shared" si="2"/>
        <v>7.4866310160427801E-2</v>
      </c>
      <c r="H5" s="17">
        <f t="shared" si="5"/>
        <v>7.4866310160427801E-2</v>
      </c>
      <c r="N5">
        <f t="shared" si="3"/>
        <v>-0.27996552689636606</v>
      </c>
      <c r="O5" s="80">
        <f t="shared" si="4"/>
        <v>0.29946524064171121</v>
      </c>
    </row>
    <row r="6" spans="1:15" ht="16" thickBot="1" x14ac:dyDescent="0.25">
      <c r="A6" s="2"/>
      <c r="B6" s="27" t="s">
        <v>13</v>
      </c>
      <c r="C6" s="25">
        <v>39</v>
      </c>
      <c r="D6" s="126" t="s">
        <v>57</v>
      </c>
      <c r="E6" s="71">
        <f t="shared" si="0"/>
        <v>6.9518716577540107E-2</v>
      </c>
      <c r="F6" s="127">
        <f t="shared" si="1"/>
        <v>6.9518716577540107E-2</v>
      </c>
      <c r="G6" s="127">
        <f t="shared" si="2"/>
        <v>6.9518716577540107E-2</v>
      </c>
      <c r="H6" s="14">
        <f t="shared" si="5"/>
        <v>6.9518716577540107E-2</v>
      </c>
      <c r="N6">
        <f t="shared" si="3"/>
        <v>-0.26740059701981328</v>
      </c>
      <c r="O6" s="80">
        <f t="shared" si="4"/>
        <v>0.27807486631016043</v>
      </c>
    </row>
    <row r="7" spans="1:15" ht="16" thickBot="1" x14ac:dyDescent="0.25">
      <c r="A7" s="2"/>
      <c r="B7" s="27" t="s">
        <v>4</v>
      </c>
      <c r="C7" s="25">
        <v>25</v>
      </c>
      <c r="D7" s="126" t="s">
        <v>58</v>
      </c>
      <c r="E7" s="10">
        <f t="shared" si="0"/>
        <v>4.4563279857397504E-2</v>
      </c>
      <c r="F7" s="11">
        <f t="shared" si="1"/>
        <v>4.4563279857397504E-2</v>
      </c>
      <c r="G7" s="11">
        <f t="shared" si="2"/>
        <v>4.4563279857397504E-2</v>
      </c>
      <c r="H7" s="11">
        <f t="shared" si="5"/>
        <v>4.4563279857397504E-2</v>
      </c>
      <c r="N7">
        <f t="shared" si="3"/>
        <v>-0.20000003435089431</v>
      </c>
      <c r="O7" s="80">
        <f t="shared" si="4"/>
        <v>0.17825311942959002</v>
      </c>
    </row>
    <row r="8" spans="1:15" ht="16" thickBot="1" x14ac:dyDescent="0.25">
      <c r="A8" s="2"/>
      <c r="B8" s="27" t="s">
        <v>23</v>
      </c>
      <c r="C8" s="25">
        <v>24</v>
      </c>
      <c r="D8" s="126" t="s">
        <v>52</v>
      </c>
      <c r="E8" s="127">
        <f t="shared" si="0"/>
        <v>4.2780748663101602E-2</v>
      </c>
      <c r="F8" s="128">
        <f t="shared" si="1"/>
        <v>4.2780748663101602E-2</v>
      </c>
      <c r="G8" s="71">
        <f t="shared" si="2"/>
        <v>4.2780748663101602E-2</v>
      </c>
      <c r="H8" s="14">
        <f t="shared" si="5"/>
        <v>4.2780748663101602E-2</v>
      </c>
      <c r="I8" s="9"/>
      <c r="N8">
        <f t="shared" si="3"/>
        <v>-0.19451954908610208</v>
      </c>
      <c r="O8" s="80">
        <f t="shared" si="4"/>
        <v>0.17112299465240641</v>
      </c>
    </row>
    <row r="9" spans="1:15" ht="16" thickBot="1" x14ac:dyDescent="0.25">
      <c r="A9" s="2"/>
      <c r="B9" s="27" t="s">
        <v>16</v>
      </c>
      <c r="C9" s="25">
        <v>23</v>
      </c>
      <c r="D9" s="126" t="s">
        <v>59</v>
      </c>
      <c r="E9" s="127">
        <f t="shared" si="0"/>
        <v>4.0998217468805706E-2</v>
      </c>
      <c r="F9" s="128">
        <f t="shared" si="1"/>
        <v>4.0998217468805706E-2</v>
      </c>
      <c r="G9" s="71">
        <f t="shared" si="2"/>
        <v>4.0998217468805706E-2</v>
      </c>
      <c r="H9" s="127">
        <f t="shared" si="5"/>
        <v>4.0998217468805706E-2</v>
      </c>
      <c r="I9" s="10">
        <f t="shared" ref="I9:I39" si="6">C9/$C$57</f>
        <v>4.0998217468805706E-2</v>
      </c>
      <c r="N9">
        <f t="shared" si="3"/>
        <v>-0.18893188075702488</v>
      </c>
      <c r="O9" s="80">
        <f t="shared" si="4"/>
        <v>0.20499108734402854</v>
      </c>
    </row>
    <row r="10" spans="1:15" ht="16" thickBot="1" x14ac:dyDescent="0.25">
      <c r="A10" s="2"/>
      <c r="B10" s="27" t="s">
        <v>6</v>
      </c>
      <c r="C10" s="25">
        <v>19</v>
      </c>
      <c r="D10" s="126" t="s">
        <v>60</v>
      </c>
      <c r="E10" s="127">
        <f t="shared" si="0"/>
        <v>3.3868092691622102E-2</v>
      </c>
      <c r="F10" s="128">
        <f t="shared" si="1"/>
        <v>3.3868092691622102E-2</v>
      </c>
      <c r="G10" s="10">
        <f t="shared" si="2"/>
        <v>3.3868092691622102E-2</v>
      </c>
      <c r="H10" s="11">
        <f t="shared" si="5"/>
        <v>3.3868092691622102E-2</v>
      </c>
      <c r="I10" s="11">
        <f t="shared" si="6"/>
        <v>3.3868092691622102E-2</v>
      </c>
      <c r="N10">
        <f t="shared" si="3"/>
        <v>-0.16540937521593393</v>
      </c>
      <c r="O10" s="80">
        <f t="shared" si="4"/>
        <v>0.16934046345811052</v>
      </c>
    </row>
    <row r="11" spans="1:15" ht="16" thickBot="1" x14ac:dyDescent="0.25">
      <c r="A11" s="2"/>
      <c r="B11" s="27" t="s">
        <v>15</v>
      </c>
      <c r="C11" s="25">
        <v>19</v>
      </c>
      <c r="D11" s="126" t="s">
        <v>61</v>
      </c>
      <c r="E11" s="127">
        <f t="shared" si="0"/>
        <v>3.3868092691622102E-2</v>
      </c>
      <c r="F11" s="128">
        <f t="shared" si="1"/>
        <v>3.3868092691622102E-2</v>
      </c>
      <c r="G11" s="127">
        <f t="shared" si="2"/>
        <v>3.3868092691622102E-2</v>
      </c>
      <c r="H11" s="71">
        <f t="shared" si="5"/>
        <v>3.3868092691622102E-2</v>
      </c>
      <c r="I11" s="14">
        <f t="shared" si="6"/>
        <v>3.3868092691622102E-2</v>
      </c>
      <c r="N11">
        <f t="shared" si="3"/>
        <v>-0.16540937521593393</v>
      </c>
      <c r="O11" s="80">
        <f t="shared" si="4"/>
        <v>0.16934046345811052</v>
      </c>
    </row>
    <row r="12" spans="1:15" ht="16" thickBot="1" x14ac:dyDescent="0.25">
      <c r="A12" s="2"/>
      <c r="B12" s="27" t="s">
        <v>17</v>
      </c>
      <c r="C12" s="25">
        <v>18</v>
      </c>
      <c r="D12" s="126" t="s">
        <v>62</v>
      </c>
      <c r="E12" s="127">
        <f t="shared" si="0"/>
        <v>3.2085561497326207E-2</v>
      </c>
      <c r="F12" s="128">
        <f t="shared" si="1"/>
        <v>3.2085561497326207E-2</v>
      </c>
      <c r="G12" s="127">
        <f t="shared" si="2"/>
        <v>3.2085561497326207E-2</v>
      </c>
      <c r="H12" s="10">
        <f t="shared" si="5"/>
        <v>3.2085561497326207E-2</v>
      </c>
      <c r="I12" s="17">
        <f t="shared" si="6"/>
        <v>3.2085561497326207E-2</v>
      </c>
      <c r="N12">
        <f t="shared" si="3"/>
        <v>-0.15920637302138441</v>
      </c>
      <c r="O12" s="80">
        <f t="shared" si="4"/>
        <v>0.16042780748663105</v>
      </c>
    </row>
    <row r="13" spans="1:15" ht="16" thickBot="1" x14ac:dyDescent="0.25">
      <c r="A13" s="2"/>
      <c r="B13" s="27" t="s">
        <v>22</v>
      </c>
      <c r="C13" s="25">
        <v>18</v>
      </c>
      <c r="D13" s="126" t="s">
        <v>63</v>
      </c>
      <c r="E13" s="127">
        <f t="shared" si="0"/>
        <v>3.2085561497326207E-2</v>
      </c>
      <c r="F13" s="128">
        <f t="shared" si="1"/>
        <v>3.2085561497326207E-2</v>
      </c>
      <c r="G13" s="127">
        <f t="shared" si="2"/>
        <v>3.2085561497326207E-2</v>
      </c>
      <c r="H13" s="127">
        <f t="shared" si="5"/>
        <v>3.2085561497326207E-2</v>
      </c>
      <c r="I13" s="10">
        <f t="shared" si="6"/>
        <v>3.2085561497326207E-2</v>
      </c>
      <c r="N13">
        <f t="shared" si="3"/>
        <v>-0.15920637302138441</v>
      </c>
      <c r="O13" s="80">
        <f t="shared" si="4"/>
        <v>0.16042780748663105</v>
      </c>
    </row>
    <row r="14" spans="1:15" ht="16" thickBot="1" x14ac:dyDescent="0.25">
      <c r="A14" s="2"/>
      <c r="B14" s="27" t="s">
        <v>21</v>
      </c>
      <c r="C14" s="25">
        <v>17</v>
      </c>
      <c r="D14" s="126" t="s">
        <v>64</v>
      </c>
      <c r="E14" s="127">
        <f t="shared" si="0"/>
        <v>3.0303030303030304E-2</v>
      </c>
      <c r="F14" s="13">
        <f t="shared" si="1"/>
        <v>3.0303030303030304E-2</v>
      </c>
      <c r="G14" s="11">
        <f t="shared" si="2"/>
        <v>3.0303030303030304E-2</v>
      </c>
      <c r="H14" s="11">
        <f t="shared" si="5"/>
        <v>3.0303030303030304E-2</v>
      </c>
      <c r="I14" s="11">
        <f t="shared" si="6"/>
        <v>3.0303030303030304E-2</v>
      </c>
      <c r="J14" s="9"/>
      <c r="N14">
        <f t="shared" si="3"/>
        <v>-0.15286042785934709</v>
      </c>
      <c r="O14" s="80">
        <f t="shared" si="4"/>
        <v>0.15151515151515152</v>
      </c>
    </row>
    <row r="15" spans="1:15" ht="16" thickBot="1" x14ac:dyDescent="0.25">
      <c r="A15" s="2"/>
      <c r="B15" s="27" t="s">
        <v>8</v>
      </c>
      <c r="C15" s="25">
        <v>10</v>
      </c>
      <c r="D15" s="126" t="s">
        <v>65</v>
      </c>
      <c r="E15" s="127">
        <f t="shared" si="0"/>
        <v>1.7825311942959002E-2</v>
      </c>
      <c r="F15" s="127">
        <f t="shared" si="1"/>
        <v>1.7825311942959002E-2</v>
      </c>
      <c r="G15" s="71">
        <f t="shared" si="2"/>
        <v>1.7825311942959002E-2</v>
      </c>
      <c r="H15" s="15">
        <f t="shared" si="5"/>
        <v>1.7825311942959002E-2</v>
      </c>
      <c r="I15" s="71">
        <f t="shared" si="6"/>
        <v>1.7825311942959002E-2</v>
      </c>
      <c r="J15" s="10">
        <f>C15/$C$57</f>
        <v>1.7825311942959002E-2</v>
      </c>
      <c r="N15">
        <f t="shared" si="3"/>
        <v>-0.10356379439788647</v>
      </c>
      <c r="O15" s="80">
        <f t="shared" si="4"/>
        <v>0.10695187165775402</v>
      </c>
    </row>
    <row r="16" spans="1:15" ht="16" thickBot="1" x14ac:dyDescent="0.25">
      <c r="A16" s="2"/>
      <c r="B16" s="27" t="s">
        <v>24</v>
      </c>
      <c r="C16" s="25">
        <v>10</v>
      </c>
      <c r="D16" s="126" t="s">
        <v>66</v>
      </c>
      <c r="E16" s="127">
        <f t="shared" si="0"/>
        <v>1.7825311942959002E-2</v>
      </c>
      <c r="F16" s="127">
        <f t="shared" si="1"/>
        <v>1.7825311942959002E-2</v>
      </c>
      <c r="G16" s="71">
        <f t="shared" si="2"/>
        <v>1.7825311942959002E-2</v>
      </c>
      <c r="H16" s="71">
        <f t="shared" si="5"/>
        <v>1.7825311942959002E-2</v>
      </c>
      <c r="I16" s="10">
        <f t="shared" si="6"/>
        <v>1.7825311942959002E-2</v>
      </c>
      <c r="J16" s="17">
        <f>C16/$C$57</f>
        <v>1.7825311942959002E-2</v>
      </c>
      <c r="N16">
        <f t="shared" si="3"/>
        <v>-0.10356379439788647</v>
      </c>
      <c r="O16" s="80">
        <f t="shared" si="4"/>
        <v>0.10695187165775402</v>
      </c>
    </row>
    <row r="17" spans="1:15" ht="16" thickBot="1" x14ac:dyDescent="0.25">
      <c r="A17" s="2"/>
      <c r="B17" s="27" t="s">
        <v>36</v>
      </c>
      <c r="C17" s="25">
        <v>10</v>
      </c>
      <c r="D17" s="126" t="s">
        <v>67</v>
      </c>
      <c r="E17" s="127">
        <f t="shared" si="0"/>
        <v>1.7825311942959002E-2</v>
      </c>
      <c r="F17" s="127">
        <f t="shared" si="1"/>
        <v>1.7825311942959002E-2</v>
      </c>
      <c r="G17" s="71">
        <f t="shared" si="2"/>
        <v>1.7825311942959002E-2</v>
      </c>
      <c r="H17" s="10">
        <f t="shared" si="5"/>
        <v>1.7825311942959002E-2</v>
      </c>
      <c r="I17" s="11">
        <f t="shared" si="6"/>
        <v>1.7825311942959002E-2</v>
      </c>
      <c r="J17" s="9"/>
      <c r="N17">
        <f t="shared" si="3"/>
        <v>-0.10356379439788647</v>
      </c>
      <c r="O17" s="80">
        <f t="shared" si="4"/>
        <v>8.9126559714795009E-2</v>
      </c>
    </row>
    <row r="18" spans="1:15" x14ac:dyDescent="0.2">
      <c r="A18" s="2"/>
      <c r="B18" s="27" t="s">
        <v>32</v>
      </c>
      <c r="C18" s="25">
        <v>9</v>
      </c>
      <c r="D18" s="126" t="s">
        <v>68</v>
      </c>
      <c r="E18" s="127">
        <f t="shared" si="0"/>
        <v>1.6042780748663103E-2</v>
      </c>
      <c r="F18" s="127">
        <f t="shared" si="1"/>
        <v>1.6042780748663103E-2</v>
      </c>
      <c r="G18" s="71">
        <f t="shared" si="2"/>
        <v>1.6042780748663103E-2</v>
      </c>
      <c r="H18" s="127">
        <f t="shared" si="5"/>
        <v>1.6042780748663103E-2</v>
      </c>
      <c r="I18" s="15">
        <f t="shared" si="6"/>
        <v>1.6042780748663103E-2</v>
      </c>
      <c r="J18" s="71">
        <f t="shared" ref="J18:J39" si="7">C18/$C$57</f>
        <v>1.6042780748663103E-2</v>
      </c>
      <c r="N18">
        <f t="shared" si="3"/>
        <v>-9.5645967259355313E-2</v>
      </c>
      <c r="O18" s="80">
        <f t="shared" si="4"/>
        <v>9.625668449197862E-2</v>
      </c>
    </row>
    <row r="19" spans="1:15" ht="16" thickBot="1" x14ac:dyDescent="0.25">
      <c r="A19" s="2"/>
      <c r="B19" s="27" t="s">
        <v>5</v>
      </c>
      <c r="C19" s="25">
        <v>8</v>
      </c>
      <c r="D19" s="126" t="s">
        <v>69</v>
      </c>
      <c r="E19" s="127">
        <f t="shared" si="0"/>
        <v>1.4260249554367201E-2</v>
      </c>
      <c r="F19" s="127">
        <f t="shared" si="1"/>
        <v>1.4260249554367201E-2</v>
      </c>
      <c r="G19" s="71">
        <f t="shared" si="2"/>
        <v>1.4260249554367201E-2</v>
      </c>
      <c r="H19" s="127">
        <f t="shared" si="5"/>
        <v>1.4260249554367201E-2</v>
      </c>
      <c r="I19" s="10">
        <f t="shared" si="6"/>
        <v>1.4260249554367201E-2</v>
      </c>
      <c r="J19" s="11">
        <f t="shared" si="7"/>
        <v>1.4260249554367201E-2</v>
      </c>
      <c r="N19">
        <f t="shared" si="3"/>
        <v>-8.7441810489964966E-2</v>
      </c>
      <c r="O19" s="80">
        <f t="shared" si="4"/>
        <v>8.5561497326203204E-2</v>
      </c>
    </row>
    <row r="20" spans="1:15" ht="16" thickBot="1" x14ac:dyDescent="0.25">
      <c r="A20" s="2"/>
      <c r="B20" s="27" t="s">
        <v>20</v>
      </c>
      <c r="C20" s="25">
        <v>8</v>
      </c>
      <c r="D20" s="126" t="s">
        <v>70</v>
      </c>
      <c r="E20" s="127">
        <f t="shared" si="0"/>
        <v>1.4260249554367201E-2</v>
      </c>
      <c r="F20" s="127">
        <f t="shared" si="1"/>
        <v>1.4260249554367201E-2</v>
      </c>
      <c r="G20" s="71">
        <f t="shared" si="2"/>
        <v>1.4260249554367201E-2</v>
      </c>
      <c r="H20" s="127">
        <f t="shared" si="5"/>
        <v>1.4260249554367201E-2</v>
      </c>
      <c r="I20" s="127">
        <f t="shared" si="6"/>
        <v>1.4260249554367201E-2</v>
      </c>
      <c r="J20" s="16">
        <f t="shared" si="7"/>
        <v>1.4260249554367201E-2</v>
      </c>
      <c r="K20" s="9"/>
      <c r="N20">
        <f t="shared" si="3"/>
        <v>-8.7441810489964966E-2</v>
      </c>
      <c r="O20" s="80">
        <f t="shared" si="4"/>
        <v>8.5561497326203204E-2</v>
      </c>
    </row>
    <row r="21" spans="1:15" ht="16" thickBot="1" x14ac:dyDescent="0.25">
      <c r="A21" s="2"/>
      <c r="B21" s="27" t="s">
        <v>26</v>
      </c>
      <c r="C21" s="25">
        <v>8</v>
      </c>
      <c r="D21" s="126" t="s">
        <v>71</v>
      </c>
      <c r="E21" s="127">
        <f t="shared" si="0"/>
        <v>1.4260249554367201E-2</v>
      </c>
      <c r="F21" s="127">
        <f t="shared" si="1"/>
        <v>1.4260249554367201E-2</v>
      </c>
      <c r="G21" s="71">
        <f t="shared" si="2"/>
        <v>1.4260249554367201E-2</v>
      </c>
      <c r="H21" s="127">
        <f t="shared" si="5"/>
        <v>1.4260249554367201E-2</v>
      </c>
      <c r="I21" s="127">
        <f t="shared" si="6"/>
        <v>1.4260249554367201E-2</v>
      </c>
      <c r="J21" s="127">
        <f t="shared" si="7"/>
        <v>1.4260249554367201E-2</v>
      </c>
      <c r="K21" s="10">
        <f>C21/$C$57</f>
        <v>1.4260249554367201E-2</v>
      </c>
      <c r="N21">
        <f t="shared" si="3"/>
        <v>-8.7441810489964966E-2</v>
      </c>
      <c r="O21" s="80">
        <f t="shared" si="4"/>
        <v>9.9821746880570411E-2</v>
      </c>
    </row>
    <row r="22" spans="1:15" ht="16" thickBot="1" x14ac:dyDescent="0.25">
      <c r="A22" s="2"/>
      <c r="B22" s="27" t="s">
        <v>7</v>
      </c>
      <c r="C22" s="25">
        <v>7</v>
      </c>
      <c r="D22" s="126" t="s">
        <v>72</v>
      </c>
      <c r="E22" s="127">
        <f t="shared" si="0"/>
        <v>1.2477718360071301E-2</v>
      </c>
      <c r="F22" s="127">
        <f t="shared" si="1"/>
        <v>1.2477718360071301E-2</v>
      </c>
      <c r="G22" s="10">
        <f t="shared" si="2"/>
        <v>1.2477718360071301E-2</v>
      </c>
      <c r="H22" s="11">
        <f t="shared" si="5"/>
        <v>1.2477718360071301E-2</v>
      </c>
      <c r="I22" s="11">
        <f t="shared" si="6"/>
        <v>1.2477718360071301E-2</v>
      </c>
      <c r="J22" s="11">
        <f t="shared" si="7"/>
        <v>1.2477718360071301E-2</v>
      </c>
      <c r="K22" s="11">
        <f>C22/$C$57</f>
        <v>1.2477718360071301E-2</v>
      </c>
      <c r="N22">
        <f t="shared" si="3"/>
        <v>-7.8915355204738552E-2</v>
      </c>
      <c r="O22" s="80">
        <f t="shared" si="4"/>
        <v>8.7344028520499106E-2</v>
      </c>
    </row>
    <row r="23" spans="1:15" ht="16" thickBot="1" x14ac:dyDescent="0.25">
      <c r="A23" s="2"/>
      <c r="B23" s="27" t="s">
        <v>29</v>
      </c>
      <c r="C23" s="25">
        <v>7</v>
      </c>
      <c r="D23" s="126" t="s">
        <v>73</v>
      </c>
      <c r="E23" s="127">
        <f t="shared" si="0"/>
        <v>1.2477718360071301E-2</v>
      </c>
      <c r="F23" s="127">
        <f t="shared" si="1"/>
        <v>1.2477718360071301E-2</v>
      </c>
      <c r="G23" s="127">
        <f t="shared" si="2"/>
        <v>1.2477718360071301E-2</v>
      </c>
      <c r="H23" s="71">
        <f t="shared" si="5"/>
        <v>1.2477718360071301E-2</v>
      </c>
      <c r="I23" s="71">
        <f t="shared" si="6"/>
        <v>1.2477718360071301E-2</v>
      </c>
      <c r="J23" s="14">
        <f t="shared" si="7"/>
        <v>1.2477718360071301E-2</v>
      </c>
      <c r="N23">
        <f t="shared" si="3"/>
        <v>-7.8915355204738552E-2</v>
      </c>
      <c r="O23" s="80">
        <f t="shared" si="4"/>
        <v>7.4866310160427801E-2</v>
      </c>
    </row>
    <row r="24" spans="1:15" ht="16" thickBot="1" x14ac:dyDescent="0.25">
      <c r="A24" s="2"/>
      <c r="B24" s="27" t="s">
        <v>31</v>
      </c>
      <c r="C24" s="25">
        <v>7</v>
      </c>
      <c r="D24" s="126" t="s">
        <v>74</v>
      </c>
      <c r="E24" s="127">
        <f t="shared" si="0"/>
        <v>1.2477718360071301E-2</v>
      </c>
      <c r="F24" s="127">
        <f t="shared" si="1"/>
        <v>1.2477718360071301E-2</v>
      </c>
      <c r="G24" s="127">
        <f t="shared" si="2"/>
        <v>1.2477718360071301E-2</v>
      </c>
      <c r="H24" s="71">
        <f t="shared" si="5"/>
        <v>1.2477718360071301E-2</v>
      </c>
      <c r="I24" s="10">
        <f t="shared" si="6"/>
        <v>1.2477718360071301E-2</v>
      </c>
      <c r="J24" s="17">
        <f t="shared" si="7"/>
        <v>1.2477718360071301E-2</v>
      </c>
      <c r="K24" s="9"/>
      <c r="N24">
        <f t="shared" si="3"/>
        <v>-7.8915355204738552E-2</v>
      </c>
      <c r="O24" s="80">
        <f t="shared" si="4"/>
        <v>7.4866310160427801E-2</v>
      </c>
    </row>
    <row r="25" spans="1:15" ht="16" thickBot="1" x14ac:dyDescent="0.25">
      <c r="A25" s="2"/>
      <c r="B25" s="27" t="s">
        <v>38</v>
      </c>
      <c r="C25" s="25">
        <v>7</v>
      </c>
      <c r="D25" s="126" t="s">
        <v>75</v>
      </c>
      <c r="E25" s="127">
        <f t="shared" si="0"/>
        <v>1.2477718360071301E-2</v>
      </c>
      <c r="F25" s="127">
        <f t="shared" si="1"/>
        <v>1.2477718360071301E-2</v>
      </c>
      <c r="G25" s="127">
        <f t="shared" si="2"/>
        <v>1.2477718360071301E-2</v>
      </c>
      <c r="H25" s="71">
        <f t="shared" si="5"/>
        <v>1.2477718360071301E-2</v>
      </c>
      <c r="I25" s="127">
        <f t="shared" si="6"/>
        <v>1.2477718360071301E-2</v>
      </c>
      <c r="J25" s="71">
        <f t="shared" si="7"/>
        <v>1.2477718360071301E-2</v>
      </c>
      <c r="K25" s="10">
        <f>C25/$C$57</f>
        <v>1.2477718360071301E-2</v>
      </c>
      <c r="N25">
        <f t="shared" si="3"/>
        <v>-7.8915355204738552E-2</v>
      </c>
      <c r="O25" s="80">
        <f t="shared" si="4"/>
        <v>8.7344028520499106E-2</v>
      </c>
    </row>
    <row r="26" spans="1:15" ht="16" thickBot="1" x14ac:dyDescent="0.25">
      <c r="A26" s="2"/>
      <c r="B26" s="27" t="s">
        <v>27</v>
      </c>
      <c r="C26" s="25">
        <v>6</v>
      </c>
      <c r="D26" s="126" t="s">
        <v>76</v>
      </c>
      <c r="E26" s="127">
        <f t="shared" si="0"/>
        <v>1.06951871657754E-2</v>
      </c>
      <c r="F26" s="127">
        <f t="shared" si="1"/>
        <v>1.06951871657754E-2</v>
      </c>
      <c r="G26" s="127">
        <f t="shared" si="2"/>
        <v>1.06951871657754E-2</v>
      </c>
      <c r="H26" s="71">
        <f t="shared" si="5"/>
        <v>1.06951871657754E-2</v>
      </c>
      <c r="I26" s="127">
        <f t="shared" si="6"/>
        <v>1.06951871657754E-2</v>
      </c>
      <c r="J26" s="10">
        <f t="shared" si="7"/>
        <v>1.06951871657754E-2</v>
      </c>
      <c r="K26" s="11">
        <f>C26/$C$57</f>
        <v>1.06951871657754E-2</v>
      </c>
      <c r="N26">
        <f t="shared" si="3"/>
        <v>-7.0020261603076325E-2</v>
      </c>
      <c r="O26" s="80">
        <f t="shared" si="4"/>
        <v>7.4866310160427801E-2</v>
      </c>
    </row>
    <row r="27" spans="1:15" ht="16" thickBot="1" x14ac:dyDescent="0.25">
      <c r="A27" s="2"/>
      <c r="B27" s="27" t="s">
        <v>11</v>
      </c>
      <c r="C27" s="25">
        <v>5</v>
      </c>
      <c r="D27" s="126" t="s">
        <v>77</v>
      </c>
      <c r="E27" s="127">
        <f t="shared" si="0"/>
        <v>8.9126559714795012E-3</v>
      </c>
      <c r="F27" s="127">
        <f t="shared" si="1"/>
        <v>8.9126559714795012E-3</v>
      </c>
      <c r="G27" s="127">
        <f t="shared" si="2"/>
        <v>8.9126559714795012E-3</v>
      </c>
      <c r="H27" s="71">
        <f t="shared" si="5"/>
        <v>8.9126559714795012E-3</v>
      </c>
      <c r="I27" s="127">
        <f t="shared" si="6"/>
        <v>8.9126559714795012E-3</v>
      </c>
      <c r="J27" s="127">
        <f t="shared" si="7"/>
        <v>8.9126559714795012E-3</v>
      </c>
      <c r="K27" s="14">
        <f>C27/$C$57</f>
        <v>8.9126559714795012E-3</v>
      </c>
      <c r="N27">
        <f t="shared" si="3"/>
        <v>-6.0694553170422744E-2</v>
      </c>
      <c r="O27" s="80">
        <f t="shared" si="4"/>
        <v>6.238859180035651E-2</v>
      </c>
    </row>
    <row r="28" spans="1:15" ht="16" thickBot="1" x14ac:dyDescent="0.25">
      <c r="A28" s="2"/>
      <c r="B28" s="27" t="s">
        <v>12</v>
      </c>
      <c r="C28" s="25">
        <v>5</v>
      </c>
      <c r="D28" s="126" t="s">
        <v>78</v>
      </c>
      <c r="E28" s="127">
        <f t="shared" si="0"/>
        <v>8.9126559714795012E-3</v>
      </c>
      <c r="F28" s="127">
        <f t="shared" si="1"/>
        <v>8.9126559714795012E-3</v>
      </c>
      <c r="G28" s="127">
        <f t="shared" si="2"/>
        <v>8.9126559714795012E-3</v>
      </c>
      <c r="H28" s="10">
        <f t="shared" si="5"/>
        <v>8.9126559714795012E-3</v>
      </c>
      <c r="I28" s="11">
        <f t="shared" si="6"/>
        <v>8.9126559714795012E-3</v>
      </c>
      <c r="J28" s="11">
        <f t="shared" si="7"/>
        <v>8.9126559714795012E-3</v>
      </c>
      <c r="K28" s="11">
        <f>C28/$C$57</f>
        <v>8.9126559714795012E-3</v>
      </c>
      <c r="N28">
        <f t="shared" si="3"/>
        <v>-6.0694553170422744E-2</v>
      </c>
      <c r="O28" s="80">
        <f t="shared" si="4"/>
        <v>6.238859180035651E-2</v>
      </c>
    </row>
    <row r="29" spans="1:15" ht="16" thickBot="1" x14ac:dyDescent="0.25">
      <c r="A29" s="2"/>
      <c r="B29" s="27" t="s">
        <v>14</v>
      </c>
      <c r="C29" s="25">
        <v>5</v>
      </c>
      <c r="D29" s="126" t="s">
        <v>79</v>
      </c>
      <c r="E29" s="127">
        <f t="shared" si="0"/>
        <v>8.9126559714795012E-3</v>
      </c>
      <c r="F29" s="127">
        <f t="shared" si="1"/>
        <v>8.9126559714795012E-3</v>
      </c>
      <c r="G29" s="127">
        <f t="shared" si="2"/>
        <v>8.9126559714795012E-3</v>
      </c>
      <c r="H29" s="127">
        <f t="shared" si="5"/>
        <v>8.9126559714795012E-3</v>
      </c>
      <c r="I29" s="71">
        <f t="shared" si="6"/>
        <v>8.9126559714795012E-3</v>
      </c>
      <c r="J29" s="14">
        <f t="shared" si="7"/>
        <v>8.9126559714795012E-3</v>
      </c>
      <c r="K29" s="12"/>
      <c r="N29">
        <f t="shared" si="3"/>
        <v>-6.0694553170422744E-2</v>
      </c>
      <c r="O29" s="80">
        <f t="shared" si="4"/>
        <v>5.3475935828877011E-2</v>
      </c>
    </row>
    <row r="30" spans="1:15" ht="16" thickBot="1" x14ac:dyDescent="0.25">
      <c r="A30" s="2"/>
      <c r="B30" s="27" t="s">
        <v>25</v>
      </c>
      <c r="C30" s="25">
        <v>5</v>
      </c>
      <c r="D30" s="126" t="s">
        <v>80</v>
      </c>
      <c r="E30" s="127">
        <f t="shared" si="0"/>
        <v>8.9126559714795012E-3</v>
      </c>
      <c r="F30" s="127">
        <f t="shared" si="1"/>
        <v>8.9126559714795012E-3</v>
      </c>
      <c r="G30" s="127">
        <f t="shared" si="2"/>
        <v>8.9126559714795012E-3</v>
      </c>
      <c r="H30" s="127">
        <f t="shared" si="5"/>
        <v>8.9126559714795012E-3</v>
      </c>
      <c r="I30" s="71">
        <f t="shared" si="6"/>
        <v>8.9126559714795012E-3</v>
      </c>
      <c r="J30" s="127">
        <f t="shared" si="7"/>
        <v>8.9126559714795012E-3</v>
      </c>
      <c r="K30" s="14">
        <f t="shared" ref="K30:K39" si="8">C30/$C$57</f>
        <v>8.9126559714795012E-3</v>
      </c>
      <c r="N30">
        <f t="shared" si="3"/>
        <v>-6.0694553170422744E-2</v>
      </c>
      <c r="O30" s="80">
        <f t="shared" si="4"/>
        <v>6.238859180035651E-2</v>
      </c>
    </row>
    <row r="31" spans="1:15" ht="16" thickBot="1" x14ac:dyDescent="0.25">
      <c r="A31" s="2"/>
      <c r="B31" s="27" t="s">
        <v>28</v>
      </c>
      <c r="C31" s="25">
        <v>5</v>
      </c>
      <c r="D31" s="126" t="s">
        <v>81</v>
      </c>
      <c r="E31" s="127">
        <f t="shared" si="0"/>
        <v>8.9126559714795012E-3</v>
      </c>
      <c r="F31" s="127">
        <f t="shared" si="1"/>
        <v>8.9126559714795012E-3</v>
      </c>
      <c r="G31" s="127">
        <f t="shared" si="2"/>
        <v>8.9126559714795012E-3</v>
      </c>
      <c r="H31" s="127">
        <f t="shared" si="5"/>
        <v>8.9126559714795012E-3</v>
      </c>
      <c r="I31" s="10">
        <f t="shared" si="6"/>
        <v>8.9126559714795012E-3</v>
      </c>
      <c r="J31" s="11">
        <f t="shared" si="7"/>
        <v>8.9126559714795012E-3</v>
      </c>
      <c r="K31" s="11">
        <f t="shared" si="8"/>
        <v>8.9126559714795012E-3</v>
      </c>
      <c r="N31">
        <f t="shared" si="3"/>
        <v>-6.0694553170422744E-2</v>
      </c>
      <c r="O31" s="80">
        <f t="shared" si="4"/>
        <v>6.238859180035651E-2</v>
      </c>
    </row>
    <row r="32" spans="1:15" ht="19" thickBot="1" x14ac:dyDescent="0.25">
      <c r="A32" s="2"/>
      <c r="B32" s="28" t="s">
        <v>37</v>
      </c>
      <c r="C32" s="25">
        <v>4</v>
      </c>
      <c r="D32" s="126" t="s">
        <v>82</v>
      </c>
      <c r="E32" s="127">
        <f t="shared" si="0"/>
        <v>7.1301247771836003E-3</v>
      </c>
      <c r="F32" s="127">
        <f t="shared" si="1"/>
        <v>7.1301247771836003E-3</v>
      </c>
      <c r="G32" s="127">
        <f t="shared" si="2"/>
        <v>7.1301247771836003E-3</v>
      </c>
      <c r="H32" s="127">
        <f t="shared" si="5"/>
        <v>7.1301247771836003E-3</v>
      </c>
      <c r="I32" s="127">
        <f t="shared" si="6"/>
        <v>7.1301247771836003E-3</v>
      </c>
      <c r="J32" s="71">
        <f t="shared" si="7"/>
        <v>7.1301247771836003E-3</v>
      </c>
      <c r="K32" s="14">
        <f t="shared" si="8"/>
        <v>7.1301247771836003E-3</v>
      </c>
      <c r="N32">
        <f t="shared" si="3"/>
        <v>-5.085103002216608E-2</v>
      </c>
      <c r="O32" s="80">
        <f t="shared" si="4"/>
        <v>4.9910873440285206E-2</v>
      </c>
    </row>
    <row r="33" spans="1:15" ht="16" thickBot="1" x14ac:dyDescent="0.25">
      <c r="A33" s="2"/>
      <c r="B33" s="27" t="s">
        <v>35</v>
      </c>
      <c r="C33" s="25">
        <v>3</v>
      </c>
      <c r="D33" s="126" t="s">
        <v>83</v>
      </c>
      <c r="E33" s="127">
        <f t="shared" si="0"/>
        <v>5.3475935828877002E-3</v>
      </c>
      <c r="F33" s="127">
        <f t="shared" si="1"/>
        <v>5.3475935828877002E-3</v>
      </c>
      <c r="G33" s="127">
        <f t="shared" si="2"/>
        <v>5.3475935828877002E-3</v>
      </c>
      <c r="H33" s="127">
        <f t="shared" si="5"/>
        <v>5.3475935828877002E-3</v>
      </c>
      <c r="I33" s="127">
        <f t="shared" si="6"/>
        <v>5.3475935828877002E-3</v>
      </c>
      <c r="J33" s="10">
        <f t="shared" si="7"/>
        <v>5.3475935828877002E-3</v>
      </c>
      <c r="K33" s="11">
        <f t="shared" si="8"/>
        <v>5.3475935828877002E-3</v>
      </c>
      <c r="L33" s="9"/>
      <c r="N33">
        <f t="shared" si="3"/>
        <v>-4.0357724384425864E-2</v>
      </c>
      <c r="O33" s="80">
        <f t="shared" si="4"/>
        <v>3.7433155080213901E-2</v>
      </c>
    </row>
    <row r="34" spans="1:15" ht="16" thickBot="1" x14ac:dyDescent="0.25">
      <c r="A34" s="2"/>
      <c r="B34" s="27" t="s">
        <v>39</v>
      </c>
      <c r="C34" s="25">
        <v>3</v>
      </c>
      <c r="D34" s="126" t="s">
        <v>84</v>
      </c>
      <c r="E34" s="127">
        <f t="shared" ref="E34:E54" si="9">C34/$C$57</f>
        <v>5.3475935828877002E-3</v>
      </c>
      <c r="F34" s="127">
        <f t="shared" si="1"/>
        <v>5.3475935828877002E-3</v>
      </c>
      <c r="G34" s="127">
        <f t="shared" si="2"/>
        <v>5.3475935828877002E-3</v>
      </c>
      <c r="H34" s="127">
        <f t="shared" si="5"/>
        <v>5.3475935828877002E-3</v>
      </c>
      <c r="I34" s="127">
        <f t="shared" si="6"/>
        <v>5.3475935828877002E-3</v>
      </c>
      <c r="J34" s="127">
        <f t="shared" si="7"/>
        <v>5.3475935828877002E-3</v>
      </c>
      <c r="K34" s="15">
        <f t="shared" si="8"/>
        <v>5.3475935828877002E-3</v>
      </c>
      <c r="L34" s="14">
        <f t="shared" ref="L34:L39" si="10">C34/$C$57</f>
        <v>5.3475935828877002E-3</v>
      </c>
      <c r="N34">
        <f t="shared" si="3"/>
        <v>-4.0357724384425864E-2</v>
      </c>
      <c r="O34" s="80">
        <f t="shared" si="4"/>
        <v>4.2780748663101602E-2</v>
      </c>
    </row>
    <row r="35" spans="1:15" ht="16" thickBot="1" x14ac:dyDescent="0.25">
      <c r="A35" s="2"/>
      <c r="B35" s="27" t="s">
        <v>30</v>
      </c>
      <c r="C35" s="25">
        <v>2</v>
      </c>
      <c r="D35" s="126" t="s">
        <v>85</v>
      </c>
      <c r="E35" s="127">
        <f t="shared" si="9"/>
        <v>3.5650623885918001E-3</v>
      </c>
      <c r="F35" s="127">
        <f t="shared" si="1"/>
        <v>3.5650623885918001E-3</v>
      </c>
      <c r="G35" s="127">
        <f t="shared" si="2"/>
        <v>3.5650623885918001E-3</v>
      </c>
      <c r="H35" s="127">
        <f t="shared" si="5"/>
        <v>3.5650623885918001E-3</v>
      </c>
      <c r="I35" s="127">
        <f t="shared" si="6"/>
        <v>3.5650623885918001E-3</v>
      </c>
      <c r="J35" s="127">
        <f t="shared" si="7"/>
        <v>3.5650623885918001E-3</v>
      </c>
      <c r="K35" s="10">
        <f t="shared" si="8"/>
        <v>3.5650623885918001E-3</v>
      </c>
      <c r="L35" s="17">
        <f t="shared" si="10"/>
        <v>3.5650623885918001E-3</v>
      </c>
      <c r="M35" s="9"/>
      <c r="N35">
        <f t="shared" si="3"/>
        <v>-2.8990577399674842E-2</v>
      </c>
      <c r="O35" s="80">
        <f t="shared" si="4"/>
        <v>2.8520499108734401E-2</v>
      </c>
    </row>
    <row r="36" spans="1:15" ht="16" thickBot="1" x14ac:dyDescent="0.25">
      <c r="A36" s="2"/>
      <c r="B36" s="27" t="s">
        <v>34</v>
      </c>
      <c r="C36" s="25">
        <v>1</v>
      </c>
      <c r="D36" s="126" t="s">
        <v>86</v>
      </c>
      <c r="E36" s="127">
        <f t="shared" si="9"/>
        <v>1.7825311942959001E-3</v>
      </c>
      <c r="F36" s="127">
        <f t="shared" si="1"/>
        <v>1.7825311942959001E-3</v>
      </c>
      <c r="G36" s="127">
        <f t="shared" si="2"/>
        <v>1.7825311942959001E-3</v>
      </c>
      <c r="H36" s="127">
        <f t="shared" si="5"/>
        <v>1.7825311942959001E-3</v>
      </c>
      <c r="I36" s="127">
        <f t="shared" si="6"/>
        <v>1.7825311942959001E-3</v>
      </c>
      <c r="J36" s="127">
        <f t="shared" si="7"/>
        <v>1.7825311942959001E-3</v>
      </c>
      <c r="K36" s="127">
        <f t="shared" si="8"/>
        <v>1.7825311942959001E-3</v>
      </c>
      <c r="L36" s="71">
        <f t="shared" si="10"/>
        <v>1.7825311942959001E-3</v>
      </c>
      <c r="M36" s="14">
        <f>C36/$C$57</f>
        <v>1.7825311942959001E-3</v>
      </c>
      <c r="N36">
        <f t="shared" si="3"/>
        <v>-1.6277819894133322E-2</v>
      </c>
      <c r="O36" s="80">
        <f t="shared" si="4"/>
        <v>1.60427807486631E-2</v>
      </c>
    </row>
    <row r="37" spans="1:15" ht="16" thickBot="1" x14ac:dyDescent="0.25">
      <c r="A37" s="2"/>
      <c r="B37" s="27">
        <v>1</v>
      </c>
      <c r="C37" s="25">
        <v>1</v>
      </c>
      <c r="D37" s="126" t="s">
        <v>87</v>
      </c>
      <c r="E37" s="127">
        <f t="shared" si="9"/>
        <v>1.7825311942959001E-3</v>
      </c>
      <c r="F37" s="127">
        <f t="shared" si="1"/>
        <v>1.7825311942959001E-3</v>
      </c>
      <c r="G37" s="127">
        <f t="shared" si="2"/>
        <v>1.7825311942959001E-3</v>
      </c>
      <c r="H37" s="127">
        <f t="shared" si="5"/>
        <v>1.7825311942959001E-3</v>
      </c>
      <c r="I37" s="127">
        <f t="shared" si="6"/>
        <v>1.7825311942959001E-3</v>
      </c>
      <c r="J37" s="127">
        <f t="shared" si="7"/>
        <v>1.7825311942959001E-3</v>
      </c>
      <c r="K37" s="127">
        <f t="shared" si="8"/>
        <v>1.7825311942959001E-3</v>
      </c>
      <c r="L37" s="10">
        <f t="shared" si="10"/>
        <v>1.7825311942959001E-3</v>
      </c>
      <c r="M37" s="11">
        <f>C37/$C$57</f>
        <v>1.7825311942959001E-3</v>
      </c>
      <c r="N37">
        <f t="shared" si="3"/>
        <v>-1.6277819894133322E-2</v>
      </c>
      <c r="O37" s="80">
        <f t="shared" si="4"/>
        <v>1.60427807486631E-2</v>
      </c>
    </row>
    <row r="38" spans="1:15" ht="16" thickBot="1" x14ac:dyDescent="0.25">
      <c r="A38" s="2"/>
      <c r="B38" s="27">
        <v>2</v>
      </c>
      <c r="C38" s="25">
        <v>1</v>
      </c>
      <c r="D38" s="126" t="s">
        <v>88</v>
      </c>
      <c r="E38" s="127">
        <f t="shared" si="9"/>
        <v>1.7825311942959001E-3</v>
      </c>
      <c r="F38" s="127">
        <f t="shared" si="1"/>
        <v>1.7825311942959001E-3</v>
      </c>
      <c r="G38" s="127">
        <f t="shared" si="2"/>
        <v>1.7825311942959001E-3</v>
      </c>
      <c r="H38" s="127">
        <f t="shared" si="5"/>
        <v>1.7825311942959001E-3</v>
      </c>
      <c r="I38" s="127">
        <f t="shared" si="6"/>
        <v>1.7825311942959001E-3</v>
      </c>
      <c r="J38" s="127">
        <f t="shared" si="7"/>
        <v>1.7825311942959001E-3</v>
      </c>
      <c r="K38" s="127">
        <f t="shared" si="8"/>
        <v>1.7825311942959001E-3</v>
      </c>
      <c r="L38" s="127">
        <f t="shared" si="10"/>
        <v>1.7825311942959001E-3</v>
      </c>
      <c r="M38" s="14">
        <f>C38/$C$57</f>
        <v>1.7825311942959001E-3</v>
      </c>
      <c r="N38">
        <f t="shared" si="3"/>
        <v>-1.6277819894133322E-2</v>
      </c>
      <c r="O38" s="80">
        <f t="shared" si="4"/>
        <v>1.60427807486631E-2</v>
      </c>
    </row>
    <row r="39" spans="1:15" x14ac:dyDescent="0.2">
      <c r="A39" s="2"/>
      <c r="B39" s="27" t="s">
        <v>40</v>
      </c>
      <c r="C39" s="25">
        <v>1</v>
      </c>
      <c r="D39" s="126" t="s">
        <v>89</v>
      </c>
      <c r="E39" s="127">
        <f t="shared" si="9"/>
        <v>1.7825311942959001E-3</v>
      </c>
      <c r="F39" s="127">
        <f t="shared" si="1"/>
        <v>1.7825311942959001E-3</v>
      </c>
      <c r="G39" s="127">
        <f t="shared" si="2"/>
        <v>1.7825311942959001E-3</v>
      </c>
      <c r="H39" s="127">
        <f t="shared" si="5"/>
        <v>1.7825311942959001E-3</v>
      </c>
      <c r="I39" s="127">
        <f t="shared" si="6"/>
        <v>1.7825311942959001E-3</v>
      </c>
      <c r="J39" s="127">
        <f t="shared" si="7"/>
        <v>1.7825311942959001E-3</v>
      </c>
      <c r="K39" s="127">
        <f t="shared" si="8"/>
        <v>1.7825311942959001E-3</v>
      </c>
      <c r="L39" s="127">
        <f t="shared" si="10"/>
        <v>1.7825311942959001E-3</v>
      </c>
      <c r="M39" s="127">
        <f>C39/$C$57</f>
        <v>1.7825311942959001E-3</v>
      </c>
      <c r="N39">
        <f t="shared" si="3"/>
        <v>-1.6277819894133322E-2</v>
      </c>
      <c r="O39" s="80">
        <f t="shared" si="4"/>
        <v>1.60427807486631E-2</v>
      </c>
    </row>
    <row r="40" spans="1:15" x14ac:dyDescent="0.2">
      <c r="A40" s="2"/>
      <c r="B40" s="27" t="s">
        <v>10</v>
      </c>
      <c r="C40" s="25">
        <v>0</v>
      </c>
      <c r="E40">
        <f t="shared" si="9"/>
        <v>0</v>
      </c>
      <c r="O40" s="21"/>
    </row>
    <row r="41" spans="1:15" x14ac:dyDescent="0.2">
      <c r="A41" s="2"/>
      <c r="B41" s="27" t="s">
        <v>33</v>
      </c>
      <c r="C41" s="25">
        <v>0</v>
      </c>
      <c r="E41">
        <f t="shared" si="9"/>
        <v>0</v>
      </c>
      <c r="O41" s="21"/>
    </row>
    <row r="42" spans="1:15" x14ac:dyDescent="0.2">
      <c r="A42" s="2"/>
      <c r="B42" s="27">
        <v>0</v>
      </c>
      <c r="C42" s="25">
        <v>0</v>
      </c>
      <c r="E42">
        <f t="shared" si="9"/>
        <v>0</v>
      </c>
      <c r="O42" s="21"/>
    </row>
    <row r="43" spans="1:15" x14ac:dyDescent="0.2">
      <c r="A43" s="2"/>
      <c r="B43" s="27">
        <v>3</v>
      </c>
      <c r="C43" s="25">
        <v>0</v>
      </c>
      <c r="E43">
        <f t="shared" si="9"/>
        <v>0</v>
      </c>
      <c r="O43" s="21"/>
    </row>
    <row r="44" spans="1:15" x14ac:dyDescent="0.2">
      <c r="A44" s="2"/>
      <c r="B44" s="27">
        <v>4</v>
      </c>
      <c r="C44" s="25">
        <v>0</v>
      </c>
      <c r="E44">
        <f t="shared" si="9"/>
        <v>0</v>
      </c>
      <c r="O44" s="21"/>
    </row>
    <row r="45" spans="1:15" x14ac:dyDescent="0.2">
      <c r="A45" s="2"/>
      <c r="B45" s="27">
        <v>5</v>
      </c>
      <c r="C45" s="25">
        <v>0</v>
      </c>
      <c r="E45">
        <f t="shared" si="9"/>
        <v>0</v>
      </c>
      <c r="O45" s="21"/>
    </row>
    <row r="46" spans="1:15" x14ac:dyDescent="0.2">
      <c r="A46" s="2"/>
      <c r="B46" s="27">
        <v>6</v>
      </c>
      <c r="C46" s="25">
        <v>0</v>
      </c>
      <c r="E46">
        <f t="shared" si="9"/>
        <v>0</v>
      </c>
      <c r="O46" s="21"/>
    </row>
    <row r="47" spans="1:15" x14ac:dyDescent="0.2">
      <c r="A47" s="2"/>
      <c r="B47" s="27">
        <v>7</v>
      </c>
      <c r="C47" s="25">
        <v>0</v>
      </c>
      <c r="E47">
        <f t="shared" si="9"/>
        <v>0</v>
      </c>
      <c r="O47" s="21"/>
    </row>
    <row r="48" spans="1:15" x14ac:dyDescent="0.2">
      <c r="A48" s="2"/>
      <c r="B48" s="27">
        <v>8</v>
      </c>
      <c r="C48" s="25">
        <v>0</v>
      </c>
      <c r="E48">
        <f t="shared" si="9"/>
        <v>0</v>
      </c>
      <c r="O48" s="21"/>
    </row>
    <row r="49" spans="1:15" x14ac:dyDescent="0.2">
      <c r="A49" s="2"/>
      <c r="B49" s="27">
        <v>9</v>
      </c>
      <c r="C49" s="25">
        <v>0</v>
      </c>
      <c r="E49">
        <f t="shared" si="9"/>
        <v>0</v>
      </c>
      <c r="O49" s="21"/>
    </row>
    <row r="50" spans="1:15" x14ac:dyDescent="0.2">
      <c r="A50" s="2"/>
      <c r="B50" s="27" t="s">
        <v>41</v>
      </c>
      <c r="C50" s="25">
        <v>0</v>
      </c>
      <c r="E50">
        <f t="shared" si="9"/>
        <v>0</v>
      </c>
      <c r="O50" s="21"/>
    </row>
    <row r="51" spans="1:15" x14ac:dyDescent="0.2">
      <c r="A51" s="2"/>
      <c r="B51" s="27" t="s">
        <v>42</v>
      </c>
      <c r="C51" s="25">
        <v>0</v>
      </c>
      <c r="E51">
        <f t="shared" si="9"/>
        <v>0</v>
      </c>
      <c r="O51" s="21"/>
    </row>
    <row r="52" spans="1:15" x14ac:dyDescent="0.2">
      <c r="A52" s="2"/>
      <c r="B52" s="27" t="s">
        <v>43</v>
      </c>
      <c r="C52" s="25">
        <v>0</v>
      </c>
      <c r="E52">
        <f t="shared" si="9"/>
        <v>0</v>
      </c>
      <c r="O52" s="21"/>
    </row>
    <row r="53" spans="1:15" x14ac:dyDescent="0.2">
      <c r="A53" s="2"/>
      <c r="B53" s="27" t="s">
        <v>44</v>
      </c>
      <c r="C53" s="25">
        <v>0</v>
      </c>
      <c r="E53">
        <f t="shared" si="9"/>
        <v>0</v>
      </c>
      <c r="O53" s="21"/>
    </row>
    <row r="54" spans="1:15" ht="15.75" customHeight="1" x14ac:dyDescent="0.2">
      <c r="A54" s="2"/>
      <c r="B54" s="27" t="s">
        <v>45</v>
      </c>
      <c r="C54" s="25">
        <v>0</v>
      </c>
      <c r="E54">
        <f t="shared" si="9"/>
        <v>0</v>
      </c>
      <c r="O54" s="21"/>
    </row>
    <row r="55" spans="1:15" ht="16.5" customHeight="1" thickBot="1" x14ac:dyDescent="0.25">
      <c r="A55" s="22"/>
      <c r="B55" s="29" t="s">
        <v>46</v>
      </c>
      <c r="C55" s="26">
        <v>0</v>
      </c>
      <c r="D55" s="9">
        <f>C55/$C$57</f>
        <v>0</v>
      </c>
      <c r="H55" s="9"/>
      <c r="I55" s="9"/>
      <c r="J55" s="9"/>
      <c r="K55" s="9"/>
      <c r="L55" s="9"/>
      <c r="M55" s="9"/>
      <c r="N55" s="9"/>
      <c r="O55" s="23"/>
    </row>
    <row r="56" spans="1:15" ht="16" thickBot="1" x14ac:dyDescent="0.25">
      <c r="E56" s="30" t="s">
        <v>90</v>
      </c>
      <c r="F56" s="12" t="s">
        <v>93</v>
      </c>
      <c r="G56" s="31" t="s">
        <v>94</v>
      </c>
    </row>
    <row r="57" spans="1:15" x14ac:dyDescent="0.2">
      <c r="A57" s="32"/>
      <c r="B57" s="33" t="s">
        <v>48</v>
      </c>
      <c r="C57" s="34">
        <v>561</v>
      </c>
      <c r="D57" s="35"/>
      <c r="E57" s="39">
        <f>-SUM(N2:N39)</f>
        <v>4.5378539222461427</v>
      </c>
      <c r="F57" s="37">
        <f>SUM(O2:O39)</f>
        <v>4.5721925133689831</v>
      </c>
      <c r="G57" s="38" t="str">
        <f>IF(E57&lt;=F57,"Выполняется","Не выполняется")</f>
        <v>Выполняется</v>
      </c>
    </row>
    <row r="58" spans="1:15" ht="16" thickBot="1" x14ac:dyDescent="0.25">
      <c r="A58" s="22"/>
      <c r="B58" s="7" t="s">
        <v>49</v>
      </c>
      <c r="C58" s="3">
        <v>561</v>
      </c>
      <c r="D58" s="9">
        <f>SUM(D40:D55)</f>
        <v>0</v>
      </c>
      <c r="E58" s="22"/>
      <c r="F58" s="9"/>
      <c r="G58" s="23"/>
    </row>
  </sheetData>
  <sortState xmlns:xlrd2="http://schemas.microsoft.com/office/spreadsheetml/2017/richdata2" ref="C2:K55">
    <sortCondition descending="1" ref="C2"/>
  </sortState>
  <pageMargins left="0.7" right="0.7" top="0.75" bottom="0.75" header="0.3" footer="0.3"/>
  <pageSetup paperSize="9" orientation="portrait" r:id="rId1"/>
  <ignoredErrors>
    <ignoredError sqref="D2:D3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57"/>
  <sheetViews>
    <sheetView topLeftCell="A51" zoomScale="186" zoomScaleNormal="89" workbookViewId="0">
      <selection activeCell="G69" sqref="G69"/>
    </sheetView>
  </sheetViews>
  <sheetFormatPr baseColWidth="10" defaultColWidth="8.83203125" defaultRowHeight="15" x14ac:dyDescent="0.2"/>
  <cols>
    <col min="3" max="3" width="10" customWidth="1"/>
    <col min="4" max="4" width="11.83203125" bestFit="1" customWidth="1"/>
    <col min="5" max="6" width="12.5" customWidth="1"/>
    <col min="7" max="7" width="15.33203125" bestFit="1" customWidth="1"/>
    <col min="8" max="11" width="12.5" customWidth="1"/>
    <col min="12" max="26" width="12.5" bestFit="1" customWidth="1"/>
    <col min="27" max="27" width="12.5" customWidth="1"/>
    <col min="28" max="39" width="12.5" bestFit="1" customWidth="1"/>
    <col min="40" max="40" width="11.5" bestFit="1" customWidth="1"/>
    <col min="41" max="41" width="11.5" customWidth="1"/>
  </cols>
  <sheetData>
    <row r="1" spans="1:44" ht="33" thickBot="1" x14ac:dyDescent="0.25">
      <c r="A1" s="5" t="s">
        <v>0</v>
      </c>
      <c r="B1" s="19" t="s">
        <v>2</v>
      </c>
      <c r="C1" s="6" t="s">
        <v>47</v>
      </c>
      <c r="D1" s="20" t="s">
        <v>95</v>
      </c>
      <c r="E1" s="9" t="s">
        <v>50</v>
      </c>
      <c r="F1" s="9">
        <f>SUM(F2:F38)</f>
        <v>0.99999999999999989</v>
      </c>
      <c r="G1" s="9">
        <f t="shared" ref="G1:AP1" si="0">SUM(G2:G38)</f>
        <v>0.99999999999999978</v>
      </c>
      <c r="H1" s="9">
        <f t="shared" si="0"/>
        <v>0.99999999999999978</v>
      </c>
      <c r="I1" s="9">
        <f t="shared" si="0"/>
        <v>0.99999999999999978</v>
      </c>
      <c r="J1" s="9">
        <f t="shared" si="0"/>
        <v>0.99999999999999978</v>
      </c>
      <c r="K1" s="9">
        <f t="shared" si="0"/>
        <v>0.99999999999999978</v>
      </c>
      <c r="L1" s="9">
        <f t="shared" si="0"/>
        <v>0.99999999999999978</v>
      </c>
      <c r="M1" s="9">
        <f t="shared" si="0"/>
        <v>0.99999999999999978</v>
      </c>
      <c r="N1" s="9">
        <f t="shared" si="0"/>
        <v>0.99999999999999978</v>
      </c>
      <c r="O1" s="9">
        <f t="shared" si="0"/>
        <v>0.99999999999999978</v>
      </c>
      <c r="P1" s="9">
        <f t="shared" si="0"/>
        <v>0.99999999999999978</v>
      </c>
      <c r="Q1" s="9">
        <f t="shared" si="0"/>
        <v>0.99999999999999978</v>
      </c>
      <c r="R1" s="9">
        <f t="shared" si="0"/>
        <v>0.99999999999999978</v>
      </c>
      <c r="S1" s="9">
        <f t="shared" si="0"/>
        <v>0.99999999999999989</v>
      </c>
      <c r="T1" s="9">
        <f t="shared" si="0"/>
        <v>0.99999999999999989</v>
      </c>
      <c r="U1" s="9">
        <f t="shared" si="0"/>
        <v>0.99999999999999989</v>
      </c>
      <c r="V1" s="9">
        <f t="shared" si="0"/>
        <v>0.99999999999999989</v>
      </c>
      <c r="W1" s="9">
        <f t="shared" si="0"/>
        <v>0.99999999999999989</v>
      </c>
      <c r="X1" s="9">
        <f t="shared" si="0"/>
        <v>0.99999999999999989</v>
      </c>
      <c r="Y1" s="9">
        <f t="shared" si="0"/>
        <v>1</v>
      </c>
      <c r="Z1" s="9">
        <f t="shared" si="0"/>
        <v>0.99999999999999989</v>
      </c>
      <c r="AA1" s="9">
        <f t="shared" si="0"/>
        <v>1</v>
      </c>
      <c r="AB1" s="9">
        <f t="shared" si="0"/>
        <v>1</v>
      </c>
      <c r="AC1" s="9">
        <f t="shared" si="0"/>
        <v>1.0000000000000002</v>
      </c>
      <c r="AD1" s="9">
        <f t="shared" si="0"/>
        <v>1</v>
      </c>
      <c r="AE1" s="9">
        <f t="shared" si="0"/>
        <v>1</v>
      </c>
      <c r="AF1" s="9">
        <f t="shared" si="0"/>
        <v>0.99999999999999989</v>
      </c>
      <c r="AG1" s="9">
        <f t="shared" si="0"/>
        <v>1.0000000000000002</v>
      </c>
      <c r="AH1" s="9">
        <f t="shared" si="0"/>
        <v>1</v>
      </c>
      <c r="AI1" s="9">
        <f t="shared" si="0"/>
        <v>1.0000000000000002</v>
      </c>
      <c r="AJ1" s="9">
        <f t="shared" si="0"/>
        <v>1.0000000000000002</v>
      </c>
      <c r="AK1" s="9">
        <f t="shared" si="0"/>
        <v>1</v>
      </c>
      <c r="AL1" s="9">
        <f t="shared" si="0"/>
        <v>1.0000000000000002</v>
      </c>
      <c r="AM1" s="9">
        <f t="shared" si="0"/>
        <v>1</v>
      </c>
      <c r="AN1" s="9">
        <f t="shared" si="0"/>
        <v>1</v>
      </c>
      <c r="AO1" s="9">
        <f t="shared" si="0"/>
        <v>1</v>
      </c>
      <c r="AP1" s="9">
        <f t="shared" si="0"/>
        <v>1</v>
      </c>
      <c r="AQ1" s="9" t="s">
        <v>91</v>
      </c>
      <c r="AR1" s="9" t="s">
        <v>92</v>
      </c>
    </row>
    <row r="2" spans="1:44" ht="15" customHeight="1" x14ac:dyDescent="0.2">
      <c r="A2" s="8" t="s">
        <v>1</v>
      </c>
      <c r="B2" s="27" t="s">
        <v>3</v>
      </c>
      <c r="C2" s="25">
        <v>72</v>
      </c>
      <c r="D2" s="40">
        <v>100</v>
      </c>
      <c r="E2" s="32">
        <f t="shared" ref="E2:AF2" si="1">$C$2/$C$56</f>
        <v>0.12834224598930483</v>
      </c>
      <c r="F2" s="35">
        <f t="shared" si="1"/>
        <v>0.12834224598930483</v>
      </c>
      <c r="G2" s="35">
        <f t="shared" si="1"/>
        <v>0.12834224598930483</v>
      </c>
      <c r="H2" s="35">
        <f t="shared" si="1"/>
        <v>0.12834224598930483</v>
      </c>
      <c r="I2" s="35">
        <f t="shared" si="1"/>
        <v>0.12834224598930483</v>
      </c>
      <c r="J2" s="35">
        <f t="shared" si="1"/>
        <v>0.12834224598930483</v>
      </c>
      <c r="K2" s="35">
        <f t="shared" si="1"/>
        <v>0.12834224598930483</v>
      </c>
      <c r="L2" s="35">
        <f t="shared" si="1"/>
        <v>0.12834224598930483</v>
      </c>
      <c r="M2" s="35">
        <f t="shared" si="1"/>
        <v>0.12834224598930483</v>
      </c>
      <c r="N2" s="35">
        <f t="shared" si="1"/>
        <v>0.12834224598930483</v>
      </c>
      <c r="O2" s="35">
        <f t="shared" si="1"/>
        <v>0.12834224598930483</v>
      </c>
      <c r="P2" s="35">
        <f t="shared" si="1"/>
        <v>0.12834224598930483</v>
      </c>
      <c r="Q2" s="35">
        <f t="shared" si="1"/>
        <v>0.12834224598930483</v>
      </c>
      <c r="R2" s="35">
        <f t="shared" si="1"/>
        <v>0.12834224598930483</v>
      </c>
      <c r="S2" s="35">
        <f t="shared" si="1"/>
        <v>0.12834224598930483</v>
      </c>
      <c r="T2" s="35">
        <f t="shared" si="1"/>
        <v>0.12834224598930483</v>
      </c>
      <c r="U2" s="35">
        <f t="shared" si="1"/>
        <v>0.12834224598930483</v>
      </c>
      <c r="V2" s="35">
        <f t="shared" si="1"/>
        <v>0.12834224598930483</v>
      </c>
      <c r="W2" s="35">
        <f t="shared" si="1"/>
        <v>0.12834224598930483</v>
      </c>
      <c r="X2" s="35">
        <f t="shared" si="1"/>
        <v>0.12834224598930483</v>
      </c>
      <c r="Y2" s="35">
        <f t="shared" si="1"/>
        <v>0.12834224598930483</v>
      </c>
      <c r="Z2" s="35">
        <f t="shared" si="1"/>
        <v>0.12834224598930483</v>
      </c>
      <c r="AA2" s="35">
        <f t="shared" si="1"/>
        <v>0.12834224598930483</v>
      </c>
      <c r="AB2" s="35">
        <f t="shared" si="1"/>
        <v>0.12834224598930483</v>
      </c>
      <c r="AC2" s="35">
        <f t="shared" si="1"/>
        <v>0.12834224598930483</v>
      </c>
      <c r="AD2" s="35">
        <f t="shared" si="1"/>
        <v>0.12834224598930483</v>
      </c>
      <c r="AE2" s="35">
        <f t="shared" si="1"/>
        <v>0.12834224598930483</v>
      </c>
      <c r="AF2" s="35">
        <f t="shared" si="1"/>
        <v>0.12834224598930483</v>
      </c>
      <c r="AG2" s="43">
        <f>SUM($AF$11:$AF$12)</f>
        <v>0.13725490196078433</v>
      </c>
      <c r="AH2" s="44">
        <f>SUM($AG$10:$AG$11)</f>
        <v>0.14616755793226383</v>
      </c>
      <c r="AI2" s="45">
        <f>SUM($AH$9:$AH$10)</f>
        <v>0.15508021390374332</v>
      </c>
      <c r="AJ2" s="46">
        <f>SUM($AI$8:$AI$9)</f>
        <v>0.19251336898395721</v>
      </c>
      <c r="AK2" s="47">
        <f>SUM($AJ$7:$AJ$8)</f>
        <v>0.24064171122994654</v>
      </c>
      <c r="AL2" s="48">
        <f>SUM($AK$6:$AK$7)</f>
        <v>0.26559714795008915</v>
      </c>
      <c r="AM2" s="49">
        <f>SUM($AL$5:$AL$6)</f>
        <v>0.30124777183600715</v>
      </c>
      <c r="AN2" s="50">
        <f>SUM($AM$4:$AM$5)</f>
        <v>0.43315508021390375</v>
      </c>
      <c r="AO2" s="51">
        <f>SUM($AN$3:$AN$4)</f>
        <v>0.5668449197860963</v>
      </c>
      <c r="AP2" s="52">
        <f>SUM($AO$2:$AO$3)</f>
        <v>1</v>
      </c>
      <c r="AQ2" s="32">
        <f>E2*LOG(E2,2)</f>
        <v>-0.38014100010692803</v>
      </c>
      <c r="AR2" s="79">
        <f>LEN(D2)*E2</f>
        <v>0.38502673796791448</v>
      </c>
    </row>
    <row r="3" spans="1:44" x14ac:dyDescent="0.2">
      <c r="A3" s="2"/>
      <c r="B3" s="27" t="s">
        <v>19</v>
      </c>
      <c r="C3" s="25">
        <v>64</v>
      </c>
      <c r="D3" s="40" t="s">
        <v>96</v>
      </c>
      <c r="E3" s="24">
        <f t="shared" ref="E3:AE3" si="2">$C$3/$C$56</f>
        <v>0.1140819964349376</v>
      </c>
      <c r="F3">
        <f t="shared" si="2"/>
        <v>0.1140819964349376</v>
      </c>
      <c r="G3">
        <f t="shared" si="2"/>
        <v>0.1140819964349376</v>
      </c>
      <c r="H3">
        <f t="shared" si="2"/>
        <v>0.1140819964349376</v>
      </c>
      <c r="I3">
        <f t="shared" si="2"/>
        <v>0.1140819964349376</v>
      </c>
      <c r="J3">
        <f t="shared" si="2"/>
        <v>0.1140819964349376</v>
      </c>
      <c r="K3">
        <f t="shared" si="2"/>
        <v>0.1140819964349376</v>
      </c>
      <c r="L3">
        <f t="shared" si="2"/>
        <v>0.1140819964349376</v>
      </c>
      <c r="M3">
        <f t="shared" si="2"/>
        <v>0.1140819964349376</v>
      </c>
      <c r="N3">
        <f t="shared" si="2"/>
        <v>0.1140819964349376</v>
      </c>
      <c r="O3">
        <f t="shared" si="2"/>
        <v>0.1140819964349376</v>
      </c>
      <c r="P3">
        <f t="shared" si="2"/>
        <v>0.1140819964349376</v>
      </c>
      <c r="Q3">
        <f t="shared" si="2"/>
        <v>0.1140819964349376</v>
      </c>
      <c r="R3">
        <f t="shared" si="2"/>
        <v>0.1140819964349376</v>
      </c>
      <c r="S3">
        <f t="shared" si="2"/>
        <v>0.1140819964349376</v>
      </c>
      <c r="T3">
        <f t="shared" si="2"/>
        <v>0.1140819964349376</v>
      </c>
      <c r="U3">
        <f t="shared" si="2"/>
        <v>0.1140819964349376</v>
      </c>
      <c r="V3">
        <f t="shared" si="2"/>
        <v>0.1140819964349376</v>
      </c>
      <c r="W3">
        <f t="shared" si="2"/>
        <v>0.1140819964349376</v>
      </c>
      <c r="X3">
        <f t="shared" si="2"/>
        <v>0.1140819964349376</v>
      </c>
      <c r="Y3">
        <f t="shared" si="2"/>
        <v>0.1140819964349376</v>
      </c>
      <c r="Z3">
        <f t="shared" si="2"/>
        <v>0.1140819964349376</v>
      </c>
      <c r="AA3">
        <f t="shared" si="2"/>
        <v>0.1140819964349376</v>
      </c>
      <c r="AB3">
        <f t="shared" si="2"/>
        <v>0.1140819964349376</v>
      </c>
      <c r="AC3">
        <f t="shared" si="2"/>
        <v>0.1140819964349376</v>
      </c>
      <c r="AD3">
        <f t="shared" si="2"/>
        <v>0.1140819964349376</v>
      </c>
      <c r="AE3">
        <f t="shared" si="2"/>
        <v>0.1140819964349376</v>
      </c>
      <c r="AF3" s="53">
        <f>SUM($AE$12:$AE$13)</f>
        <v>0.12655971479500894</v>
      </c>
      <c r="AG3">
        <f>$C$2/$C$56</f>
        <v>0.12834224598930483</v>
      </c>
      <c r="AH3" s="54">
        <f>SUM($AF$11:$AF$12)</f>
        <v>0.13725490196078433</v>
      </c>
      <c r="AI3" s="55">
        <f>SUM($AG$10:$AG$11)</f>
        <v>0.14616755793226383</v>
      </c>
      <c r="AJ3" s="56">
        <f>SUM($AH$9:$AH$10)</f>
        <v>0.15508021390374332</v>
      </c>
      <c r="AK3" s="57">
        <f>SUM($AI$8:$AI$9)</f>
        <v>0.19251336898395721</v>
      </c>
      <c r="AL3" s="58">
        <f>SUM($AJ$7:$AJ$8)</f>
        <v>0.24064171122994654</v>
      </c>
      <c r="AM3" s="59">
        <f>SUM($AK$6:$AK$7)</f>
        <v>0.26559714795008915</v>
      </c>
      <c r="AN3" s="60">
        <f>SUM($AL$5:$AL$6)</f>
        <v>0.30124777183600715</v>
      </c>
      <c r="AO3" s="61">
        <f>SUM($AM$4:$AM$5)</f>
        <v>0.43315508021390375</v>
      </c>
      <c r="AP3" s="21"/>
      <c r="AQ3" s="24">
        <f t="shared" ref="AQ3:AQ39" si="3">E3*LOG(E3,2)</f>
        <v>-0.35728849461490686</v>
      </c>
      <c r="AR3" s="80">
        <f t="shared" ref="AR3:AR39" si="4">LEN(D3)*E3</f>
        <v>0.34224598930481281</v>
      </c>
    </row>
    <row r="4" spans="1:44" x14ac:dyDescent="0.2">
      <c r="A4" s="2"/>
      <c r="B4" s="27" t="s">
        <v>18</v>
      </c>
      <c r="C4" s="25">
        <v>43</v>
      </c>
      <c r="D4" s="40" t="s">
        <v>97</v>
      </c>
      <c r="E4" s="24">
        <f t="shared" ref="E4:N4" si="5">$C$4/$C$56</f>
        <v>7.6648841354723704E-2</v>
      </c>
      <c r="F4">
        <f t="shared" si="5"/>
        <v>7.6648841354723704E-2</v>
      </c>
      <c r="G4">
        <f t="shared" si="5"/>
        <v>7.6648841354723704E-2</v>
      </c>
      <c r="H4">
        <f t="shared" si="5"/>
        <v>7.6648841354723704E-2</v>
      </c>
      <c r="I4">
        <f t="shared" si="5"/>
        <v>7.6648841354723704E-2</v>
      </c>
      <c r="J4">
        <f t="shared" si="5"/>
        <v>7.6648841354723704E-2</v>
      </c>
      <c r="K4">
        <f t="shared" si="5"/>
        <v>7.6648841354723704E-2</v>
      </c>
      <c r="L4">
        <f t="shared" si="5"/>
        <v>7.6648841354723704E-2</v>
      </c>
      <c r="M4">
        <f t="shared" si="5"/>
        <v>7.6648841354723704E-2</v>
      </c>
      <c r="N4">
        <f t="shared" si="5"/>
        <v>7.6648841354723704E-2</v>
      </c>
      <c r="O4" s="62">
        <f>SUM($K$32:$K$33)</f>
        <v>1.7825311942959002E-2</v>
      </c>
      <c r="P4">
        <f t="shared" ref="P4:AB4" si="6">$C$4/$C$56</f>
        <v>7.6648841354723704E-2</v>
      </c>
      <c r="Q4">
        <f t="shared" si="6"/>
        <v>7.6648841354723704E-2</v>
      </c>
      <c r="R4">
        <f t="shared" si="6"/>
        <v>7.6648841354723704E-2</v>
      </c>
      <c r="S4">
        <f t="shared" si="6"/>
        <v>7.6648841354723704E-2</v>
      </c>
      <c r="T4">
        <f t="shared" si="6"/>
        <v>7.6648841354723704E-2</v>
      </c>
      <c r="U4">
        <f t="shared" si="6"/>
        <v>7.6648841354723704E-2</v>
      </c>
      <c r="V4">
        <f t="shared" si="6"/>
        <v>7.6648841354723704E-2</v>
      </c>
      <c r="W4">
        <f t="shared" si="6"/>
        <v>7.6648841354723704E-2</v>
      </c>
      <c r="X4">
        <f t="shared" si="6"/>
        <v>7.6648841354723704E-2</v>
      </c>
      <c r="Y4">
        <f t="shared" si="6"/>
        <v>7.6648841354723704E-2</v>
      </c>
      <c r="Z4">
        <f t="shared" si="6"/>
        <v>7.6648841354723704E-2</v>
      </c>
      <c r="AA4">
        <f t="shared" si="6"/>
        <v>7.6648841354723704E-2</v>
      </c>
      <c r="AB4">
        <f t="shared" si="6"/>
        <v>7.6648841354723704E-2</v>
      </c>
      <c r="AC4" s="63">
        <f>SUM($AB$15:$AB$16)</f>
        <v>7.8431372549019607E-2</v>
      </c>
      <c r="AD4" s="64">
        <f>SUM($AC$14:$AC$15)</f>
        <v>8.7344028520499106E-2</v>
      </c>
      <c r="AE4" s="65">
        <f>SUM($AD$13:$AD$14)</f>
        <v>0.10516934046345811</v>
      </c>
      <c r="AF4">
        <f>$C$3/$C$56</f>
        <v>0.1140819964349376</v>
      </c>
      <c r="AG4" s="53">
        <f>SUM($AE$12:$AE$13)</f>
        <v>0.12655971479500894</v>
      </c>
      <c r="AH4">
        <f>$C$2/$C$56</f>
        <v>0.12834224598930483</v>
      </c>
      <c r="AI4" s="54">
        <f>SUM($AF$11:$AF$12)</f>
        <v>0.13725490196078433</v>
      </c>
      <c r="AJ4" s="55">
        <f>SUM($AG$10:$AG$11)</f>
        <v>0.14616755793226383</v>
      </c>
      <c r="AK4" s="56">
        <f>SUM($AH$9:$AH$10)</f>
        <v>0.15508021390374332</v>
      </c>
      <c r="AL4" s="57">
        <f>SUM($AI$8:$AI$9)</f>
        <v>0.19251336898395721</v>
      </c>
      <c r="AM4" s="58">
        <f>SUM($AJ$7:$AJ$8)</f>
        <v>0.24064171122994654</v>
      </c>
      <c r="AN4" s="59">
        <f>SUM($AK$6:$AK$7)</f>
        <v>0.26559714795008915</v>
      </c>
      <c r="AP4" s="21"/>
      <c r="AQ4" s="24">
        <f t="shared" si="3"/>
        <v>-0.28402934911584293</v>
      </c>
      <c r="AR4" s="80">
        <f t="shared" si="4"/>
        <v>0.30659536541889482</v>
      </c>
    </row>
    <row r="5" spans="1:44" x14ac:dyDescent="0.2">
      <c r="A5" s="2"/>
      <c r="B5" s="27" t="s">
        <v>9</v>
      </c>
      <c r="C5" s="25">
        <v>42</v>
      </c>
      <c r="D5" s="40" t="s">
        <v>98</v>
      </c>
      <c r="E5" s="24">
        <f t="shared" ref="E5:N5" si="7">$C$5/$C$56</f>
        <v>7.4866310160427801E-2</v>
      </c>
      <c r="F5">
        <f t="shared" si="7"/>
        <v>7.4866310160427801E-2</v>
      </c>
      <c r="G5">
        <f t="shared" si="7"/>
        <v>7.4866310160427801E-2</v>
      </c>
      <c r="H5">
        <f t="shared" si="7"/>
        <v>7.4866310160427801E-2</v>
      </c>
      <c r="I5">
        <f t="shared" si="7"/>
        <v>7.4866310160427801E-2</v>
      </c>
      <c r="J5">
        <f t="shared" si="7"/>
        <v>7.4866310160427801E-2</v>
      </c>
      <c r="K5">
        <f t="shared" si="7"/>
        <v>7.4866310160427801E-2</v>
      </c>
      <c r="L5">
        <f t="shared" si="7"/>
        <v>7.4866310160427801E-2</v>
      </c>
      <c r="M5">
        <f t="shared" si="7"/>
        <v>7.4866310160427801E-2</v>
      </c>
      <c r="N5">
        <f t="shared" si="7"/>
        <v>7.4866310160427801E-2</v>
      </c>
      <c r="O5">
        <f>$C$4/$C$56</f>
        <v>7.6648841354723704E-2</v>
      </c>
      <c r="P5">
        <f t="shared" ref="P5:AB5" si="8">$C$5/$C$56</f>
        <v>7.4866310160427801E-2</v>
      </c>
      <c r="Q5">
        <f t="shared" si="8"/>
        <v>7.4866310160427801E-2</v>
      </c>
      <c r="R5">
        <f t="shared" si="8"/>
        <v>7.4866310160427801E-2</v>
      </c>
      <c r="S5">
        <f t="shared" si="8"/>
        <v>7.4866310160427801E-2</v>
      </c>
      <c r="T5">
        <f t="shared" si="8"/>
        <v>7.4866310160427801E-2</v>
      </c>
      <c r="U5">
        <f t="shared" si="8"/>
        <v>7.4866310160427801E-2</v>
      </c>
      <c r="V5">
        <f t="shared" si="8"/>
        <v>7.4866310160427801E-2</v>
      </c>
      <c r="W5">
        <f t="shared" si="8"/>
        <v>7.4866310160427801E-2</v>
      </c>
      <c r="X5">
        <f t="shared" si="8"/>
        <v>7.4866310160427801E-2</v>
      </c>
      <c r="Y5">
        <f t="shared" si="8"/>
        <v>7.4866310160427801E-2</v>
      </c>
      <c r="Z5">
        <f t="shared" si="8"/>
        <v>7.4866310160427801E-2</v>
      </c>
      <c r="AA5">
        <f t="shared" si="8"/>
        <v>7.4866310160427801E-2</v>
      </c>
      <c r="AB5">
        <f t="shared" si="8"/>
        <v>7.4866310160427801E-2</v>
      </c>
      <c r="AC5">
        <f>$C$4/$C$56</f>
        <v>7.6648841354723704E-2</v>
      </c>
      <c r="AD5" s="63">
        <f>SUM($AB$15:$AB$16)</f>
        <v>7.8431372549019607E-2</v>
      </c>
      <c r="AE5" s="64">
        <f>SUM($AC$14:$AC$15)</f>
        <v>8.7344028520499106E-2</v>
      </c>
      <c r="AF5" s="65">
        <f>SUM($AD$13:$AD$14)</f>
        <v>0.10516934046345811</v>
      </c>
      <c r="AG5">
        <f>$C$3/$C$56</f>
        <v>0.1140819964349376</v>
      </c>
      <c r="AH5" s="53">
        <f>SUM($AE$12:$AE$13)</f>
        <v>0.12655971479500894</v>
      </c>
      <c r="AI5">
        <f>$C$2/$C$56</f>
        <v>0.12834224598930483</v>
      </c>
      <c r="AJ5" s="54">
        <f>SUM($AF$11:$AF$12)</f>
        <v>0.13725490196078433</v>
      </c>
      <c r="AK5" s="55">
        <f>SUM($AG$10:$AG$11)</f>
        <v>0.14616755793226383</v>
      </c>
      <c r="AL5" s="56">
        <f>SUM($AH$9:$AH$10)</f>
        <v>0.15508021390374332</v>
      </c>
      <c r="AM5" s="57">
        <f>SUM($AI$8:$AI$9)</f>
        <v>0.19251336898395721</v>
      </c>
      <c r="AP5" s="21"/>
      <c r="AQ5" s="24">
        <f t="shared" si="3"/>
        <v>-0.27996552689636606</v>
      </c>
      <c r="AR5" s="80">
        <f t="shared" si="4"/>
        <v>0.29946524064171121</v>
      </c>
    </row>
    <row r="6" spans="1:44" x14ac:dyDescent="0.2">
      <c r="A6" s="2"/>
      <c r="B6" s="27" t="s">
        <v>13</v>
      </c>
      <c r="C6" s="25">
        <v>39</v>
      </c>
      <c r="D6" s="40" t="s">
        <v>55</v>
      </c>
      <c r="E6" s="24">
        <f t="shared" ref="E6:N6" si="9">$C$6/$C$56</f>
        <v>6.9518716577540107E-2</v>
      </c>
      <c r="F6">
        <f t="shared" si="9"/>
        <v>6.9518716577540107E-2</v>
      </c>
      <c r="G6">
        <f t="shared" si="9"/>
        <v>6.9518716577540107E-2</v>
      </c>
      <c r="H6">
        <f t="shared" si="9"/>
        <v>6.9518716577540107E-2</v>
      </c>
      <c r="I6">
        <f t="shared" si="9"/>
        <v>6.9518716577540107E-2</v>
      </c>
      <c r="J6">
        <f t="shared" si="9"/>
        <v>6.9518716577540107E-2</v>
      </c>
      <c r="K6">
        <f t="shared" si="9"/>
        <v>6.9518716577540107E-2</v>
      </c>
      <c r="L6">
        <f t="shared" si="9"/>
        <v>6.9518716577540107E-2</v>
      </c>
      <c r="M6">
        <f t="shared" si="9"/>
        <v>6.9518716577540107E-2</v>
      </c>
      <c r="N6">
        <f t="shared" si="9"/>
        <v>6.9518716577540107E-2</v>
      </c>
      <c r="O6">
        <f>$C$5/$C$56</f>
        <v>7.4866310160427801E-2</v>
      </c>
      <c r="P6">
        <f t="shared" ref="P6:AA6" si="10">$C$6/$C$56</f>
        <v>6.9518716577540107E-2</v>
      </c>
      <c r="Q6">
        <f t="shared" si="10"/>
        <v>6.9518716577540107E-2</v>
      </c>
      <c r="R6">
        <f t="shared" si="10"/>
        <v>6.9518716577540107E-2</v>
      </c>
      <c r="S6">
        <f t="shared" si="10"/>
        <v>6.9518716577540107E-2</v>
      </c>
      <c r="T6">
        <f t="shared" si="10"/>
        <v>6.9518716577540107E-2</v>
      </c>
      <c r="U6">
        <f t="shared" si="10"/>
        <v>6.9518716577540107E-2</v>
      </c>
      <c r="V6">
        <f t="shared" si="10"/>
        <v>6.9518716577540107E-2</v>
      </c>
      <c r="W6">
        <f t="shared" si="10"/>
        <v>6.9518716577540107E-2</v>
      </c>
      <c r="X6">
        <f t="shared" si="10"/>
        <v>6.9518716577540107E-2</v>
      </c>
      <c r="Y6">
        <f t="shared" si="10"/>
        <v>6.9518716577540107E-2</v>
      </c>
      <c r="Z6">
        <f t="shared" si="10"/>
        <v>6.9518716577540107E-2</v>
      </c>
      <c r="AA6">
        <f t="shared" si="10"/>
        <v>6.9518716577540107E-2</v>
      </c>
      <c r="AB6" s="66">
        <f>SUM($AA$16:$AA$17)</f>
        <v>7.130124777183601E-2</v>
      </c>
      <c r="AC6">
        <f>$C$5/$C$56</f>
        <v>7.4866310160427801E-2</v>
      </c>
      <c r="AD6">
        <f>$C$4/$C$56</f>
        <v>7.6648841354723704E-2</v>
      </c>
      <c r="AE6" s="63">
        <f>SUM($AB$15:$AB$16)</f>
        <v>7.8431372549019607E-2</v>
      </c>
      <c r="AF6" s="64">
        <f>SUM($AC$14:$AC$15)</f>
        <v>8.7344028520499106E-2</v>
      </c>
      <c r="AG6" s="65">
        <f>SUM($AD$13:$AD$14)</f>
        <v>0.10516934046345811</v>
      </c>
      <c r="AH6">
        <f>$C$3/$C$56</f>
        <v>0.1140819964349376</v>
      </c>
      <c r="AI6" s="53">
        <f>SUM($AE$12:$AE$13)</f>
        <v>0.12655971479500894</v>
      </c>
      <c r="AJ6">
        <f>$C$2/$C$56</f>
        <v>0.12834224598930483</v>
      </c>
      <c r="AK6" s="54">
        <f>SUM($AF$11:$AF$12)</f>
        <v>0.13725490196078433</v>
      </c>
      <c r="AL6" s="55">
        <f>SUM($AG$10:$AG$11)</f>
        <v>0.14616755793226383</v>
      </c>
      <c r="AP6" s="21"/>
      <c r="AQ6" s="24">
        <f t="shared" si="3"/>
        <v>-0.26740059701981328</v>
      </c>
      <c r="AR6" s="80">
        <f t="shared" si="4"/>
        <v>0.27807486631016043</v>
      </c>
    </row>
    <row r="7" spans="1:44" x14ac:dyDescent="0.2">
      <c r="A7" s="2"/>
      <c r="B7" s="27" t="s">
        <v>4</v>
      </c>
      <c r="C7" s="25">
        <v>25</v>
      </c>
      <c r="D7" s="40" t="s">
        <v>99</v>
      </c>
      <c r="E7" s="24">
        <f t="shared" ref="E7:M7" si="11">$C$7/$C$56</f>
        <v>4.4563279857397504E-2</v>
      </c>
      <c r="F7">
        <f t="shared" si="11"/>
        <v>4.4563279857397504E-2</v>
      </c>
      <c r="G7">
        <f t="shared" si="11"/>
        <v>4.4563279857397504E-2</v>
      </c>
      <c r="H7">
        <f t="shared" si="11"/>
        <v>4.4563279857397504E-2</v>
      </c>
      <c r="I7">
        <f t="shared" si="11"/>
        <v>4.4563279857397504E-2</v>
      </c>
      <c r="J7">
        <f t="shared" si="11"/>
        <v>4.4563279857397504E-2</v>
      </c>
      <c r="K7">
        <f t="shared" si="11"/>
        <v>4.4563279857397504E-2</v>
      </c>
      <c r="L7">
        <f t="shared" si="11"/>
        <v>4.4563279857397504E-2</v>
      </c>
      <c r="M7">
        <f t="shared" si="11"/>
        <v>4.4563279857397504E-2</v>
      </c>
      <c r="N7" s="62">
        <f>SUM($K$32:$K$33)</f>
        <v>1.7825311942959002E-2</v>
      </c>
      <c r="O7">
        <f>$C$6/$C$56</f>
        <v>6.9518716577540107E-2</v>
      </c>
      <c r="P7">
        <f t="shared" ref="P7:V7" si="12">$C$7/$C$56</f>
        <v>4.4563279857397504E-2</v>
      </c>
      <c r="Q7">
        <f t="shared" si="12"/>
        <v>4.4563279857397504E-2</v>
      </c>
      <c r="R7">
        <f t="shared" si="12"/>
        <v>4.4563279857397504E-2</v>
      </c>
      <c r="S7">
        <f t="shared" si="12"/>
        <v>4.4563279857397504E-2</v>
      </c>
      <c r="T7">
        <f t="shared" si="12"/>
        <v>4.4563279857397504E-2</v>
      </c>
      <c r="U7">
        <f t="shared" si="12"/>
        <v>4.4563279857397504E-2</v>
      </c>
      <c r="V7">
        <f t="shared" si="12"/>
        <v>4.4563279857397504E-2</v>
      </c>
      <c r="W7" s="67">
        <f>SUM($V$21:$V$22)</f>
        <v>4.9910873440285206E-2</v>
      </c>
      <c r="X7" s="68">
        <f>SUM($W$20:$W$21)</f>
        <v>5.52584670231729E-2</v>
      </c>
      <c r="Y7" s="60">
        <f>SUM($X$19:$X$20)</f>
        <v>6.238859180035651E-2</v>
      </c>
      <c r="Z7" s="69">
        <f>SUM($Y$18:$Y$19)</f>
        <v>6.4171122994652413E-2</v>
      </c>
      <c r="AA7" s="70">
        <f>SUM($Z$17:$Z$18)</f>
        <v>6.7736185383244205E-2</v>
      </c>
      <c r="AB7">
        <f>$C$6/$C$56</f>
        <v>6.9518716577540107E-2</v>
      </c>
      <c r="AC7" s="66">
        <f>SUM($AA$16:$AA$17)</f>
        <v>7.130124777183601E-2</v>
      </c>
      <c r="AD7">
        <f>$C$5/$C$56</f>
        <v>7.4866310160427801E-2</v>
      </c>
      <c r="AE7">
        <f>$C$4/$C$56</f>
        <v>7.6648841354723704E-2</v>
      </c>
      <c r="AF7" s="63">
        <f>SUM($AB$15:$AB$16)</f>
        <v>7.8431372549019607E-2</v>
      </c>
      <c r="AG7" s="64">
        <f>SUM($AC$14:$AC$15)</f>
        <v>8.7344028520499106E-2</v>
      </c>
      <c r="AH7" s="65">
        <f>SUM($AD$13:$AD$14)</f>
        <v>0.10516934046345811</v>
      </c>
      <c r="AI7">
        <f>$C$3/$C$56</f>
        <v>0.1140819964349376</v>
      </c>
      <c r="AJ7" s="53">
        <f>SUM($AE$12:$AE$13)</f>
        <v>0.12655971479500894</v>
      </c>
      <c r="AK7">
        <f>$C$2/$C$56</f>
        <v>0.12834224598930483</v>
      </c>
      <c r="AP7" s="21"/>
      <c r="AQ7" s="24">
        <f t="shared" si="3"/>
        <v>-0.20000003435089431</v>
      </c>
      <c r="AR7" s="80">
        <f t="shared" si="4"/>
        <v>0.17825311942959002</v>
      </c>
    </row>
    <row r="8" spans="1:44" x14ac:dyDescent="0.2">
      <c r="A8" s="2"/>
      <c r="B8" s="27" t="s">
        <v>23</v>
      </c>
      <c r="C8" s="25">
        <v>24</v>
      </c>
      <c r="D8" s="40" t="s">
        <v>100</v>
      </c>
      <c r="E8" s="24">
        <f t="shared" ref="E8:M8" si="13">$C$8/$C$56</f>
        <v>4.2780748663101602E-2</v>
      </c>
      <c r="F8">
        <f t="shared" si="13"/>
        <v>4.2780748663101602E-2</v>
      </c>
      <c r="G8">
        <f t="shared" si="13"/>
        <v>4.2780748663101602E-2</v>
      </c>
      <c r="H8">
        <f t="shared" si="13"/>
        <v>4.2780748663101602E-2</v>
      </c>
      <c r="I8">
        <f t="shared" si="13"/>
        <v>4.2780748663101602E-2</v>
      </c>
      <c r="J8">
        <f t="shared" si="13"/>
        <v>4.2780748663101602E-2</v>
      </c>
      <c r="K8">
        <f t="shared" si="13"/>
        <v>4.2780748663101602E-2</v>
      </c>
      <c r="L8">
        <f t="shared" si="13"/>
        <v>4.2780748663101602E-2</v>
      </c>
      <c r="M8">
        <f t="shared" si="13"/>
        <v>4.2780748663101602E-2</v>
      </c>
      <c r="N8">
        <f>$C$7/$C$56</f>
        <v>4.4563279857397504E-2</v>
      </c>
      <c r="O8">
        <f>$C$7/$C$56</f>
        <v>4.4563279857397504E-2</v>
      </c>
      <c r="P8">
        <f t="shared" ref="P8:V8" si="14">$C$8/$C$56</f>
        <v>4.2780748663101602E-2</v>
      </c>
      <c r="Q8">
        <f t="shared" si="14"/>
        <v>4.2780748663101602E-2</v>
      </c>
      <c r="R8">
        <f t="shared" si="14"/>
        <v>4.2780748663101602E-2</v>
      </c>
      <c r="S8">
        <f t="shared" si="14"/>
        <v>4.2780748663101602E-2</v>
      </c>
      <c r="T8">
        <f t="shared" si="14"/>
        <v>4.2780748663101602E-2</v>
      </c>
      <c r="U8">
        <f t="shared" si="14"/>
        <v>4.2780748663101602E-2</v>
      </c>
      <c r="V8">
        <f t="shared" si="14"/>
        <v>4.2780748663101602E-2</v>
      </c>
      <c r="W8">
        <f>$C$7/$C$56</f>
        <v>4.4563279857397504E-2</v>
      </c>
      <c r="X8" s="67">
        <f>SUM($V$21:$V$22)</f>
        <v>4.9910873440285206E-2</v>
      </c>
      <c r="Y8" s="68">
        <f>SUM($W$20:$W$21)</f>
        <v>5.52584670231729E-2</v>
      </c>
      <c r="Z8" s="60">
        <f>SUM($X$19:$X$20)</f>
        <v>6.238859180035651E-2</v>
      </c>
      <c r="AA8" s="69">
        <f>SUM($Y$18:$Y$19)</f>
        <v>6.4171122994652413E-2</v>
      </c>
      <c r="AB8" s="70">
        <f>SUM($Z$17:$Z$18)</f>
        <v>6.7736185383244205E-2</v>
      </c>
      <c r="AC8">
        <f>$C$6/$C$56</f>
        <v>6.9518716577540107E-2</v>
      </c>
      <c r="AD8" s="66">
        <f>SUM($AA$16:$AA$17)</f>
        <v>7.130124777183601E-2</v>
      </c>
      <c r="AE8">
        <f>$C$5/$C$56</f>
        <v>7.4866310160427801E-2</v>
      </c>
      <c r="AF8">
        <f>$C$4/$C$56</f>
        <v>7.6648841354723704E-2</v>
      </c>
      <c r="AG8" s="63">
        <f>SUM($AB$15:$AB$16)</f>
        <v>7.8431372549019607E-2</v>
      </c>
      <c r="AH8" s="64">
        <f>SUM($AC$14:$AC$15)</f>
        <v>8.7344028520499106E-2</v>
      </c>
      <c r="AI8" s="65">
        <f>SUM($AD$13:$AD$14)</f>
        <v>0.10516934046345811</v>
      </c>
      <c r="AJ8">
        <f>$C$3/$C$56</f>
        <v>0.1140819964349376</v>
      </c>
      <c r="AP8" s="21"/>
      <c r="AQ8" s="24">
        <f t="shared" si="3"/>
        <v>-0.19451954908610208</v>
      </c>
      <c r="AR8" s="80">
        <f t="shared" si="4"/>
        <v>0.17112299465240641</v>
      </c>
    </row>
    <row r="9" spans="1:44" x14ac:dyDescent="0.2">
      <c r="A9" s="2"/>
      <c r="B9" s="27" t="s">
        <v>16</v>
      </c>
      <c r="C9" s="25">
        <v>23</v>
      </c>
      <c r="D9" s="40" t="s">
        <v>101</v>
      </c>
      <c r="E9" s="24">
        <f t="shared" ref="E9:M9" si="15">$C$9/$C$56</f>
        <v>4.0998217468805706E-2</v>
      </c>
      <c r="F9">
        <f t="shared" si="15"/>
        <v>4.0998217468805706E-2</v>
      </c>
      <c r="G9">
        <f t="shared" si="15"/>
        <v>4.0998217468805706E-2</v>
      </c>
      <c r="H9">
        <f t="shared" si="15"/>
        <v>4.0998217468805706E-2</v>
      </c>
      <c r="I9">
        <f t="shared" si="15"/>
        <v>4.0998217468805706E-2</v>
      </c>
      <c r="J9">
        <f t="shared" si="15"/>
        <v>4.0998217468805706E-2</v>
      </c>
      <c r="K9">
        <f t="shared" si="15"/>
        <v>4.0998217468805706E-2</v>
      </c>
      <c r="L9">
        <f t="shared" si="15"/>
        <v>4.0998217468805706E-2</v>
      </c>
      <c r="M9">
        <f t="shared" si="15"/>
        <v>4.0998217468805706E-2</v>
      </c>
      <c r="N9">
        <f>$C$8/$C$56</f>
        <v>4.2780748663101602E-2</v>
      </c>
      <c r="O9">
        <f>$C$8/$C$56</f>
        <v>4.2780748663101602E-2</v>
      </c>
      <c r="P9">
        <f t="shared" ref="P9:V9" si="16">$C$9/$C$56</f>
        <v>4.0998217468805706E-2</v>
      </c>
      <c r="Q9">
        <f t="shared" si="16"/>
        <v>4.0998217468805706E-2</v>
      </c>
      <c r="R9">
        <f t="shared" si="16"/>
        <v>4.0998217468805706E-2</v>
      </c>
      <c r="S9">
        <f t="shared" si="16"/>
        <v>4.0998217468805706E-2</v>
      </c>
      <c r="T9">
        <f t="shared" si="16"/>
        <v>4.0998217468805706E-2</v>
      </c>
      <c r="U9">
        <f t="shared" si="16"/>
        <v>4.0998217468805706E-2</v>
      </c>
      <c r="V9">
        <f t="shared" si="16"/>
        <v>4.0998217468805706E-2</v>
      </c>
      <c r="W9">
        <f>$C$8/$C$56</f>
        <v>4.2780748663101602E-2</v>
      </c>
      <c r="X9">
        <f>$C$7/$C$56</f>
        <v>4.4563279857397504E-2</v>
      </c>
      <c r="Y9" s="67">
        <f>SUM($V$21:$V$22)</f>
        <v>4.9910873440285206E-2</v>
      </c>
      <c r="Z9" s="68">
        <f>SUM($W$20:$W$21)</f>
        <v>5.52584670231729E-2</v>
      </c>
      <c r="AA9" s="60">
        <f>SUM($X$19:$X$20)</f>
        <v>6.238859180035651E-2</v>
      </c>
      <c r="AB9" s="69">
        <f>SUM($Y$18:$Y$19)</f>
        <v>6.4171122994652413E-2</v>
      </c>
      <c r="AC9" s="70">
        <f>SUM($Z$17:$Z$18)</f>
        <v>6.7736185383244205E-2</v>
      </c>
      <c r="AD9">
        <f>$C$6/$C$56</f>
        <v>6.9518716577540107E-2</v>
      </c>
      <c r="AE9" s="66">
        <f>SUM($AA$16:$AA$17)</f>
        <v>7.130124777183601E-2</v>
      </c>
      <c r="AF9">
        <f>$C$5/$C$56</f>
        <v>7.4866310160427801E-2</v>
      </c>
      <c r="AG9">
        <f>$C$4/$C$56</f>
        <v>7.6648841354723704E-2</v>
      </c>
      <c r="AH9" s="63">
        <f>SUM($AB$15:$AB$16)</f>
        <v>7.8431372549019607E-2</v>
      </c>
      <c r="AI9" s="64">
        <f>SUM($AC$14:$AC$15)</f>
        <v>8.7344028520499106E-2</v>
      </c>
      <c r="AP9" s="21"/>
      <c r="AQ9" s="24">
        <f t="shared" si="3"/>
        <v>-0.18893188075702488</v>
      </c>
      <c r="AR9" s="80">
        <f t="shared" si="4"/>
        <v>0.20499108734402854</v>
      </c>
    </row>
    <row r="10" spans="1:44" x14ac:dyDescent="0.2">
      <c r="A10" s="2"/>
      <c r="B10" s="27" t="s">
        <v>6</v>
      </c>
      <c r="C10" s="25">
        <v>19</v>
      </c>
      <c r="D10" s="40" t="s">
        <v>102</v>
      </c>
      <c r="E10" s="24">
        <f t="shared" ref="E10:M10" si="17">$C$10/$C$56</f>
        <v>3.3868092691622102E-2</v>
      </c>
      <c r="F10">
        <f t="shared" si="17"/>
        <v>3.3868092691622102E-2</v>
      </c>
      <c r="G10">
        <f t="shared" si="17"/>
        <v>3.3868092691622102E-2</v>
      </c>
      <c r="H10">
        <f t="shared" si="17"/>
        <v>3.3868092691622102E-2</v>
      </c>
      <c r="I10">
        <f t="shared" si="17"/>
        <v>3.3868092691622102E-2</v>
      </c>
      <c r="J10">
        <f t="shared" si="17"/>
        <v>3.3868092691622102E-2</v>
      </c>
      <c r="K10">
        <f t="shared" si="17"/>
        <v>3.3868092691622102E-2</v>
      </c>
      <c r="L10">
        <f t="shared" si="17"/>
        <v>3.3868092691622102E-2</v>
      </c>
      <c r="M10">
        <f t="shared" si="17"/>
        <v>3.3868092691622102E-2</v>
      </c>
      <c r="N10">
        <f>$C$9/$C$56</f>
        <v>4.0998217468805706E-2</v>
      </c>
      <c r="O10">
        <f>$C$9/$C$56</f>
        <v>4.0998217468805706E-2</v>
      </c>
      <c r="P10">
        <f>$C$10/$C$56</f>
        <v>3.3868092691622102E-2</v>
      </c>
      <c r="Q10">
        <f>$C$10/$C$56</f>
        <v>3.3868092691622102E-2</v>
      </c>
      <c r="R10">
        <f>$C$10/$C$56</f>
        <v>3.3868092691622102E-2</v>
      </c>
      <c r="S10">
        <f>$C$10/$C$56</f>
        <v>3.3868092691622102E-2</v>
      </c>
      <c r="T10" s="71">
        <f>SUM($S$24:$S$25)</f>
        <v>3.5650623885918005E-2</v>
      </c>
      <c r="U10" s="71">
        <f>SUM($S$24:$S$25)</f>
        <v>3.5650623885918005E-2</v>
      </c>
      <c r="V10" s="72">
        <f>SUM($U$22:$U$23)</f>
        <v>3.7433155080213901E-2</v>
      </c>
      <c r="W10">
        <f>$C$9/$C$56</f>
        <v>4.0998217468805706E-2</v>
      </c>
      <c r="X10">
        <f>$C$8/$C$56</f>
        <v>4.2780748663101602E-2</v>
      </c>
      <c r="Y10">
        <f>$C$7/$C$56</f>
        <v>4.4563279857397504E-2</v>
      </c>
      <c r="Z10" s="67">
        <f>SUM($V$21:$V$22)</f>
        <v>4.9910873440285206E-2</v>
      </c>
      <c r="AA10" s="68">
        <f>SUM($W$20:$W$21)</f>
        <v>5.52584670231729E-2</v>
      </c>
      <c r="AB10" s="60">
        <f>SUM($X$19:$X$20)</f>
        <v>6.238859180035651E-2</v>
      </c>
      <c r="AC10" s="69">
        <f>SUM($Y$18:$Y$19)</f>
        <v>6.4171122994652413E-2</v>
      </c>
      <c r="AD10" s="70">
        <f>SUM($Z$17:$Z$18)</f>
        <v>6.7736185383244205E-2</v>
      </c>
      <c r="AE10">
        <f>$C$6/$C$56</f>
        <v>6.9518716577540107E-2</v>
      </c>
      <c r="AF10" s="66">
        <f>SUM($AA$16:$AA$17)</f>
        <v>7.130124777183601E-2</v>
      </c>
      <c r="AG10">
        <f>$C$5/$C$56</f>
        <v>7.4866310160427801E-2</v>
      </c>
      <c r="AH10">
        <f>$C$4/$C$56</f>
        <v>7.6648841354723704E-2</v>
      </c>
      <c r="AP10" s="21"/>
      <c r="AQ10" s="24">
        <f t="shared" si="3"/>
        <v>-0.16540937521593393</v>
      </c>
      <c r="AR10" s="80">
        <f t="shared" si="4"/>
        <v>0.16934046345811052</v>
      </c>
    </row>
    <row r="11" spans="1:44" x14ac:dyDescent="0.2">
      <c r="A11" s="2"/>
      <c r="B11" s="27" t="s">
        <v>15</v>
      </c>
      <c r="C11" s="25">
        <v>19</v>
      </c>
      <c r="D11" s="40" t="s">
        <v>103</v>
      </c>
      <c r="E11" s="24">
        <f t="shared" ref="E11:M11" si="18">$C$11/$C$56</f>
        <v>3.3868092691622102E-2</v>
      </c>
      <c r="F11">
        <f t="shared" si="18"/>
        <v>3.3868092691622102E-2</v>
      </c>
      <c r="G11">
        <f t="shared" si="18"/>
        <v>3.3868092691622102E-2</v>
      </c>
      <c r="H11">
        <f t="shared" si="18"/>
        <v>3.3868092691622102E-2</v>
      </c>
      <c r="I11">
        <f t="shared" si="18"/>
        <v>3.3868092691622102E-2</v>
      </c>
      <c r="J11">
        <f t="shared" si="18"/>
        <v>3.3868092691622102E-2</v>
      </c>
      <c r="K11">
        <f t="shared" si="18"/>
        <v>3.3868092691622102E-2</v>
      </c>
      <c r="L11">
        <f t="shared" si="18"/>
        <v>3.3868092691622102E-2</v>
      </c>
      <c r="M11">
        <f t="shared" si="18"/>
        <v>3.3868092691622102E-2</v>
      </c>
      <c r="N11">
        <f>$C$10/$C$56</f>
        <v>3.3868092691622102E-2</v>
      </c>
      <c r="O11" s="73">
        <f>SUM($M$30:$M$31)</f>
        <v>1.9607843137254902E-2</v>
      </c>
      <c r="P11">
        <f>$C$11/$C$56</f>
        <v>3.3868092691622102E-2</v>
      </c>
      <c r="Q11">
        <f>$C$11/$C$56</f>
        <v>3.3868092691622102E-2</v>
      </c>
      <c r="R11">
        <f>$C$11/$C$56</f>
        <v>3.3868092691622102E-2</v>
      </c>
      <c r="S11">
        <f>$C$11/$C$56</f>
        <v>3.3868092691622102E-2</v>
      </c>
      <c r="T11">
        <f>$C$10/$C$56</f>
        <v>3.3868092691622102E-2</v>
      </c>
      <c r="U11" s="74">
        <f>SUM($T$23:$T$24)</f>
        <v>3.5650623885918005E-2</v>
      </c>
      <c r="V11" s="71">
        <f>SUM($S$24:$S$25)</f>
        <v>3.5650623885918005E-2</v>
      </c>
      <c r="W11" s="72">
        <f>SUM($U$22:$U$23)</f>
        <v>3.7433155080213901E-2</v>
      </c>
      <c r="X11">
        <f>$C$9/$C$56</f>
        <v>4.0998217468805706E-2</v>
      </c>
      <c r="Y11">
        <f>$C$8/$C$56</f>
        <v>4.2780748663101602E-2</v>
      </c>
      <c r="Z11">
        <f>$C$7/$C$56</f>
        <v>4.4563279857397504E-2</v>
      </c>
      <c r="AA11" s="67">
        <f>SUM($V$21:$V$22)</f>
        <v>4.9910873440285206E-2</v>
      </c>
      <c r="AB11" s="68">
        <f>SUM($W$20:$W$21)</f>
        <v>5.52584670231729E-2</v>
      </c>
      <c r="AC11" s="60">
        <f>SUM($X$19:$X$20)</f>
        <v>6.238859180035651E-2</v>
      </c>
      <c r="AD11" s="69">
        <f>SUM($Y$18:$Y$19)</f>
        <v>6.4171122994652413E-2</v>
      </c>
      <c r="AE11" s="70">
        <f>SUM($Z$17:$Z$18)</f>
        <v>6.7736185383244205E-2</v>
      </c>
      <c r="AF11">
        <f>$C$6/$C$56</f>
        <v>6.9518716577540107E-2</v>
      </c>
      <c r="AG11" s="66">
        <f>SUM($AA$16:$AA$17)</f>
        <v>7.130124777183601E-2</v>
      </c>
      <c r="AP11" s="21"/>
      <c r="AQ11" s="24">
        <f t="shared" si="3"/>
        <v>-0.16540937521593393</v>
      </c>
      <c r="AR11" s="80">
        <f t="shared" si="4"/>
        <v>0.16934046345811052</v>
      </c>
    </row>
    <row r="12" spans="1:44" x14ac:dyDescent="0.2">
      <c r="A12" s="2"/>
      <c r="B12" s="27" t="s">
        <v>17</v>
      </c>
      <c r="C12" s="25">
        <v>18</v>
      </c>
      <c r="D12" s="40" t="s">
        <v>104</v>
      </c>
      <c r="E12" s="24">
        <f t="shared" ref="E12:M12" si="19">$C$12/$C$56</f>
        <v>3.2085561497326207E-2</v>
      </c>
      <c r="F12">
        <f t="shared" si="19"/>
        <v>3.2085561497326207E-2</v>
      </c>
      <c r="G12">
        <f t="shared" si="19"/>
        <v>3.2085561497326207E-2</v>
      </c>
      <c r="H12">
        <f t="shared" si="19"/>
        <v>3.2085561497326207E-2</v>
      </c>
      <c r="I12">
        <f t="shared" si="19"/>
        <v>3.2085561497326207E-2</v>
      </c>
      <c r="J12">
        <f t="shared" si="19"/>
        <v>3.2085561497326207E-2</v>
      </c>
      <c r="K12">
        <f t="shared" si="19"/>
        <v>3.2085561497326207E-2</v>
      </c>
      <c r="L12">
        <f t="shared" si="19"/>
        <v>3.2085561497326207E-2</v>
      </c>
      <c r="M12">
        <f t="shared" si="19"/>
        <v>3.2085561497326207E-2</v>
      </c>
      <c r="N12">
        <f>$C$11/$C$56</f>
        <v>3.3868092691622102E-2</v>
      </c>
      <c r="O12">
        <f>$C$10/$C$56</f>
        <v>3.3868092691622102E-2</v>
      </c>
      <c r="P12">
        <f>$C$12/$C$56</f>
        <v>3.2085561497326207E-2</v>
      </c>
      <c r="Q12">
        <f>$C$12/$C$56</f>
        <v>3.2085561497326207E-2</v>
      </c>
      <c r="R12">
        <f>$C$12/$C$56</f>
        <v>3.2085561497326207E-2</v>
      </c>
      <c r="S12">
        <f>$C$12/$C$56</f>
        <v>3.2085561497326207E-2</v>
      </c>
      <c r="T12">
        <f>$C$11/$C$56</f>
        <v>3.3868092691622102E-2</v>
      </c>
      <c r="U12">
        <f>$C$10/$C$56</f>
        <v>3.3868092691622102E-2</v>
      </c>
      <c r="V12" s="74">
        <f>SUM($T$23:$T$24)</f>
        <v>3.5650623885918005E-2</v>
      </c>
      <c r="W12" s="71">
        <f>SUM($S$24:$S$25)</f>
        <v>3.5650623885918005E-2</v>
      </c>
      <c r="X12" s="72">
        <f>SUM($U$22:$U$23)</f>
        <v>3.7433155080213901E-2</v>
      </c>
      <c r="Y12">
        <f>$C$9/$C$56</f>
        <v>4.0998217468805706E-2</v>
      </c>
      <c r="Z12">
        <f>$C$8/$C$56</f>
        <v>4.2780748663101602E-2</v>
      </c>
      <c r="AA12">
        <f>$C$7/$C$56</f>
        <v>4.4563279857397504E-2</v>
      </c>
      <c r="AB12" s="67">
        <f>SUM($V$21:$V$22)</f>
        <v>4.9910873440285206E-2</v>
      </c>
      <c r="AC12" s="68">
        <f>SUM($W$20:$W$21)</f>
        <v>5.52584670231729E-2</v>
      </c>
      <c r="AD12" s="60">
        <f>SUM($X$19:$X$20)</f>
        <v>6.238859180035651E-2</v>
      </c>
      <c r="AE12" s="69">
        <f>SUM($Y$18:$Y$19)</f>
        <v>6.4171122994652413E-2</v>
      </c>
      <c r="AF12" s="70">
        <f>SUM($Z$17:$Z$18)</f>
        <v>6.7736185383244205E-2</v>
      </c>
      <c r="AP12" s="21"/>
      <c r="AQ12" s="24">
        <f t="shared" si="3"/>
        <v>-0.15920637302138441</v>
      </c>
      <c r="AR12" s="80">
        <f t="shared" si="4"/>
        <v>0.16042780748663105</v>
      </c>
    </row>
    <row r="13" spans="1:44" x14ac:dyDescent="0.2">
      <c r="A13" s="2"/>
      <c r="B13" s="27" t="s">
        <v>22</v>
      </c>
      <c r="C13" s="25">
        <v>18</v>
      </c>
      <c r="D13" s="40" t="s">
        <v>105</v>
      </c>
      <c r="E13" s="24">
        <f t="shared" ref="E13:M13" si="20">$C$13/$C$56</f>
        <v>3.2085561497326207E-2</v>
      </c>
      <c r="F13">
        <f t="shared" si="20"/>
        <v>3.2085561497326207E-2</v>
      </c>
      <c r="G13">
        <f t="shared" si="20"/>
        <v>3.2085561497326207E-2</v>
      </c>
      <c r="H13">
        <f t="shared" si="20"/>
        <v>3.2085561497326207E-2</v>
      </c>
      <c r="I13">
        <f t="shared" si="20"/>
        <v>3.2085561497326207E-2</v>
      </c>
      <c r="J13">
        <f t="shared" si="20"/>
        <v>3.2085561497326207E-2</v>
      </c>
      <c r="K13">
        <f t="shared" si="20"/>
        <v>3.2085561497326207E-2</v>
      </c>
      <c r="L13">
        <f t="shared" si="20"/>
        <v>3.2085561497326207E-2</v>
      </c>
      <c r="M13">
        <f t="shared" si="20"/>
        <v>3.2085561497326207E-2</v>
      </c>
      <c r="N13">
        <f>$C$12/$C$56</f>
        <v>3.2085561497326207E-2</v>
      </c>
      <c r="O13">
        <f>$C$11/$C$56</f>
        <v>3.3868092691622102E-2</v>
      </c>
      <c r="P13">
        <f>$C$13/$C$56</f>
        <v>3.2085561497326207E-2</v>
      </c>
      <c r="Q13">
        <f>$C$13/$C$56</f>
        <v>3.2085561497326207E-2</v>
      </c>
      <c r="R13">
        <f>$C$13/$C$56</f>
        <v>3.2085561497326207E-2</v>
      </c>
      <c r="S13">
        <f>$C$13/$C$56</f>
        <v>3.2085561497326207E-2</v>
      </c>
      <c r="T13">
        <f>$C$12/$C$56</f>
        <v>3.2085561497326207E-2</v>
      </c>
      <c r="U13">
        <f>$C$11/$C$56</f>
        <v>3.3868092691622102E-2</v>
      </c>
      <c r="V13">
        <f>$C$10/$C$56</f>
        <v>3.3868092691622102E-2</v>
      </c>
      <c r="W13" s="74">
        <f>SUM($T$23:$T$24)</f>
        <v>3.5650623885918005E-2</v>
      </c>
      <c r="X13" s="71">
        <f>SUM($S$24:$S$25)</f>
        <v>3.5650623885918005E-2</v>
      </c>
      <c r="Y13" s="72">
        <f>SUM($U$22:$U$23)</f>
        <v>3.7433155080213901E-2</v>
      </c>
      <c r="Z13">
        <f>$C$9/$C$56</f>
        <v>4.0998217468805706E-2</v>
      </c>
      <c r="AA13">
        <f>$C$8/$C$56</f>
        <v>4.2780748663101602E-2</v>
      </c>
      <c r="AB13">
        <f>$C$7/$C$56</f>
        <v>4.4563279857397504E-2</v>
      </c>
      <c r="AC13" s="67">
        <f>SUM($V$21:$V$22)</f>
        <v>4.9910873440285206E-2</v>
      </c>
      <c r="AD13" s="68">
        <f>SUM($W$20:$W$21)</f>
        <v>5.52584670231729E-2</v>
      </c>
      <c r="AE13" s="60">
        <f>SUM($X$19:$X$20)</f>
        <v>6.238859180035651E-2</v>
      </c>
      <c r="AP13" s="21"/>
      <c r="AQ13" s="24">
        <f t="shared" si="3"/>
        <v>-0.15920637302138441</v>
      </c>
      <c r="AR13" s="80">
        <f t="shared" si="4"/>
        <v>0.16042780748663105</v>
      </c>
    </row>
    <row r="14" spans="1:44" x14ac:dyDescent="0.2">
      <c r="A14" s="2"/>
      <c r="B14" s="27" t="s">
        <v>21</v>
      </c>
      <c r="C14" s="25">
        <v>17</v>
      </c>
      <c r="D14" s="40" t="s">
        <v>60</v>
      </c>
      <c r="E14" s="24">
        <f t="shared" ref="E14:M14" si="21">$C$14/$C$56</f>
        <v>3.0303030303030304E-2</v>
      </c>
      <c r="F14">
        <f t="shared" si="21"/>
        <v>3.0303030303030304E-2</v>
      </c>
      <c r="G14">
        <f t="shared" si="21"/>
        <v>3.0303030303030304E-2</v>
      </c>
      <c r="H14">
        <f t="shared" si="21"/>
        <v>3.0303030303030304E-2</v>
      </c>
      <c r="I14">
        <f t="shared" si="21"/>
        <v>3.0303030303030304E-2</v>
      </c>
      <c r="J14">
        <f t="shared" si="21"/>
        <v>3.0303030303030304E-2</v>
      </c>
      <c r="K14">
        <f t="shared" si="21"/>
        <v>3.0303030303030304E-2</v>
      </c>
      <c r="L14">
        <f t="shared" si="21"/>
        <v>3.0303030303030304E-2</v>
      </c>
      <c r="M14">
        <f t="shared" si="21"/>
        <v>3.0303030303030304E-2</v>
      </c>
      <c r="N14">
        <f>$C$13/$C$56</f>
        <v>3.2085561497326207E-2</v>
      </c>
      <c r="O14">
        <f>$C$12/$C$56</f>
        <v>3.2085561497326207E-2</v>
      </c>
      <c r="P14">
        <f>$C$14/$C$56</f>
        <v>3.0303030303030304E-2</v>
      </c>
      <c r="Q14">
        <f>$C$14/$C$56</f>
        <v>3.0303030303030304E-2</v>
      </c>
      <c r="R14">
        <f>$C$14/$C$56</f>
        <v>3.0303030303030304E-2</v>
      </c>
      <c r="S14" s="58">
        <f>SUM($R$25:$R$26)</f>
        <v>3.2085561497326207E-2</v>
      </c>
      <c r="T14">
        <f>$C$13/$C$56</f>
        <v>3.2085561497326207E-2</v>
      </c>
      <c r="U14">
        <f>$C$12/$C$56</f>
        <v>3.2085561497326207E-2</v>
      </c>
      <c r="V14">
        <f>$C$11/$C$56</f>
        <v>3.3868092691622102E-2</v>
      </c>
      <c r="W14">
        <f>$C$10/$C$56</f>
        <v>3.3868092691622102E-2</v>
      </c>
      <c r="X14" s="74">
        <f>SUM($T$23:$T$24)</f>
        <v>3.5650623885918005E-2</v>
      </c>
      <c r="Y14" s="71">
        <f>SUM($S$24:$S$25)</f>
        <v>3.5650623885918005E-2</v>
      </c>
      <c r="Z14" s="72">
        <f>SUM($U$22:$U$23)</f>
        <v>3.7433155080213901E-2</v>
      </c>
      <c r="AA14">
        <f>$C$9/$C$56</f>
        <v>4.0998217468805706E-2</v>
      </c>
      <c r="AB14">
        <f>$C$8/$C$56</f>
        <v>4.2780748663101602E-2</v>
      </c>
      <c r="AC14">
        <f>$C$7/$C$56</f>
        <v>4.4563279857397504E-2</v>
      </c>
      <c r="AD14" s="67">
        <f>SUM($V$21:$V$22)</f>
        <v>4.9910873440285206E-2</v>
      </c>
      <c r="AP14" s="21"/>
      <c r="AQ14" s="24">
        <f t="shared" si="3"/>
        <v>-0.15286042785934709</v>
      </c>
      <c r="AR14" s="80">
        <f t="shared" si="4"/>
        <v>0.15151515151515152</v>
      </c>
    </row>
    <row r="15" spans="1:44" x14ac:dyDescent="0.2">
      <c r="A15" s="2"/>
      <c r="B15" s="27" t="s">
        <v>8</v>
      </c>
      <c r="C15" s="25">
        <v>10</v>
      </c>
      <c r="D15" s="40" t="s">
        <v>121</v>
      </c>
      <c r="E15" s="24">
        <f t="shared" ref="E15:L15" si="22">$C$15/$C$56</f>
        <v>1.7825311942959002E-2</v>
      </c>
      <c r="F15">
        <f t="shared" si="22"/>
        <v>1.7825311942959002E-2</v>
      </c>
      <c r="G15">
        <f t="shared" si="22"/>
        <v>1.7825311942959002E-2</v>
      </c>
      <c r="H15">
        <f t="shared" si="22"/>
        <v>1.7825311942959002E-2</v>
      </c>
      <c r="I15">
        <f t="shared" si="22"/>
        <v>1.7825311942959002E-2</v>
      </c>
      <c r="J15">
        <f t="shared" si="22"/>
        <v>1.7825311942959002E-2</v>
      </c>
      <c r="K15">
        <f t="shared" si="22"/>
        <v>1.7825311942959002E-2</v>
      </c>
      <c r="L15">
        <f t="shared" si="22"/>
        <v>1.7825311942959002E-2</v>
      </c>
      <c r="M15" s="62">
        <f>SUM($K$32:$K$33)</f>
        <v>1.7825311942959002E-2</v>
      </c>
      <c r="N15">
        <f>$C$14/$C$56</f>
        <v>3.0303030303030304E-2</v>
      </c>
      <c r="O15">
        <f>$C$13/$C$56</f>
        <v>3.2085561497326207E-2</v>
      </c>
      <c r="P15" s="68">
        <f>SUM($N$29:$N$30)</f>
        <v>2.4955436720142603E-2</v>
      </c>
      <c r="Q15" s="75">
        <f>SUM($P$27:$P$28)</f>
        <v>2.6737967914438502E-2</v>
      </c>
      <c r="R15" s="53">
        <f>SUM($Q$26:$Q$27)</f>
        <v>2.8520499108734401E-2</v>
      </c>
      <c r="S15">
        <f>$C$14/$C$56</f>
        <v>3.0303030303030304E-2</v>
      </c>
      <c r="T15" s="58">
        <f>SUM($R$25:$R$26)</f>
        <v>3.2085561497326207E-2</v>
      </c>
      <c r="U15">
        <f>$C$13/$C$56</f>
        <v>3.2085561497326207E-2</v>
      </c>
      <c r="V15">
        <f>$C$12/$C$56</f>
        <v>3.2085561497326207E-2</v>
      </c>
      <c r="W15">
        <f>$C$11/$C$56</f>
        <v>3.3868092691622102E-2</v>
      </c>
      <c r="X15">
        <f>$C$10/$C$56</f>
        <v>3.3868092691622102E-2</v>
      </c>
      <c r="Y15" s="74">
        <f>SUM($T$23:$T$24)</f>
        <v>3.5650623885918005E-2</v>
      </c>
      <c r="Z15" s="71">
        <f>SUM($S$24:$S$25)</f>
        <v>3.5650623885918005E-2</v>
      </c>
      <c r="AA15" s="72">
        <f>SUM($U$22:$U$23)</f>
        <v>3.7433155080213901E-2</v>
      </c>
      <c r="AB15">
        <f>$C$9/$C$56</f>
        <v>4.0998217468805706E-2</v>
      </c>
      <c r="AC15">
        <f>$C$8/$C$56</f>
        <v>4.2780748663101602E-2</v>
      </c>
      <c r="AP15" s="21"/>
      <c r="AQ15" s="24">
        <f t="shared" si="3"/>
        <v>-0.10356379439788647</v>
      </c>
      <c r="AR15" s="80">
        <f t="shared" si="4"/>
        <v>0.10695187165775402</v>
      </c>
    </row>
    <row r="16" spans="1:44" x14ac:dyDescent="0.2">
      <c r="A16" s="2"/>
      <c r="B16" s="27" t="s">
        <v>24</v>
      </c>
      <c r="C16" s="25">
        <v>10</v>
      </c>
      <c r="D16" s="40" t="s">
        <v>122</v>
      </c>
      <c r="E16" s="24">
        <f t="shared" ref="E16:L16" si="23">$C$16/$C$56</f>
        <v>1.7825311942959002E-2</v>
      </c>
      <c r="F16">
        <f t="shared" si="23"/>
        <v>1.7825311942959002E-2</v>
      </c>
      <c r="G16">
        <f t="shared" si="23"/>
        <v>1.7825311942959002E-2</v>
      </c>
      <c r="H16">
        <f t="shared" si="23"/>
        <v>1.7825311942959002E-2</v>
      </c>
      <c r="I16">
        <f t="shared" si="23"/>
        <v>1.7825311942959002E-2</v>
      </c>
      <c r="J16">
        <f t="shared" si="23"/>
        <v>1.7825311942959002E-2</v>
      </c>
      <c r="K16">
        <f t="shared" si="23"/>
        <v>1.7825311942959002E-2</v>
      </c>
      <c r="L16">
        <f t="shared" si="23"/>
        <v>1.7825311942959002E-2</v>
      </c>
      <c r="M16">
        <f>$C$15/$C$56</f>
        <v>1.7825311942959002E-2</v>
      </c>
      <c r="N16" s="73">
        <f>SUM($M$30:$M$31)</f>
        <v>1.9607843137254902E-2</v>
      </c>
      <c r="O16">
        <f>$C$14/$C$56</f>
        <v>3.0303030303030304E-2</v>
      </c>
      <c r="P16" s="76">
        <f>SUM($O$28:$O$29)</f>
        <v>2.4955436720142603E-2</v>
      </c>
      <c r="Q16" s="68">
        <f>SUM($N$29:$N$30)</f>
        <v>2.4955436720142603E-2</v>
      </c>
      <c r="R16" s="75">
        <f>SUM($P$27:$P$28)</f>
        <v>2.6737967914438502E-2</v>
      </c>
      <c r="S16" s="53">
        <f>SUM($Q$26:$Q$27)</f>
        <v>2.8520499108734401E-2</v>
      </c>
      <c r="T16">
        <f>$C$14/$C$56</f>
        <v>3.0303030303030304E-2</v>
      </c>
      <c r="U16" s="58">
        <f>SUM($R$25:$R$26)</f>
        <v>3.2085561497326207E-2</v>
      </c>
      <c r="V16">
        <f>$C$13/$C$56</f>
        <v>3.2085561497326207E-2</v>
      </c>
      <c r="W16">
        <f>$C$12/$C$56</f>
        <v>3.2085561497326207E-2</v>
      </c>
      <c r="X16">
        <f>$C$11/$C$56</f>
        <v>3.3868092691622102E-2</v>
      </c>
      <c r="Y16">
        <f>$C$10/$C$56</f>
        <v>3.3868092691622102E-2</v>
      </c>
      <c r="Z16" s="74">
        <f>SUM($T$23:$T$24)</f>
        <v>3.5650623885918005E-2</v>
      </c>
      <c r="AA16" s="71">
        <f>SUM($S$24:$S$25)</f>
        <v>3.5650623885918005E-2</v>
      </c>
      <c r="AB16" s="72">
        <f>SUM($U$22:$U$23)</f>
        <v>3.7433155080213901E-2</v>
      </c>
      <c r="AP16" s="21"/>
      <c r="AQ16" s="24">
        <f t="shared" si="3"/>
        <v>-0.10356379439788647</v>
      </c>
      <c r="AR16" s="80">
        <f t="shared" si="4"/>
        <v>0.10695187165775402</v>
      </c>
    </row>
    <row r="17" spans="1:44" x14ac:dyDescent="0.2">
      <c r="A17" s="2"/>
      <c r="B17" s="27" t="s">
        <v>36</v>
      </c>
      <c r="C17" s="25">
        <v>10</v>
      </c>
      <c r="D17" s="40" t="s">
        <v>123</v>
      </c>
      <c r="E17" s="24">
        <f t="shared" ref="E17:L17" si="24">$C$17/$C$56</f>
        <v>1.7825311942959002E-2</v>
      </c>
      <c r="F17">
        <f t="shared" si="24"/>
        <v>1.7825311942959002E-2</v>
      </c>
      <c r="G17">
        <f t="shared" si="24"/>
        <v>1.7825311942959002E-2</v>
      </c>
      <c r="H17">
        <f t="shared" si="24"/>
        <v>1.7825311942959002E-2</v>
      </c>
      <c r="I17">
        <f t="shared" si="24"/>
        <v>1.7825311942959002E-2</v>
      </c>
      <c r="J17">
        <f t="shared" si="24"/>
        <v>1.7825311942959002E-2</v>
      </c>
      <c r="K17">
        <f t="shared" si="24"/>
        <v>1.7825311942959002E-2</v>
      </c>
      <c r="L17">
        <f t="shared" si="24"/>
        <v>1.7825311942959002E-2</v>
      </c>
      <c r="M17">
        <f>$C$16/$C$56</f>
        <v>1.7825311942959002E-2</v>
      </c>
      <c r="N17">
        <f>$C$15/$C$56</f>
        <v>1.7825311942959002E-2</v>
      </c>
      <c r="O17" s="68">
        <f>SUM($N$29:$N$30)</f>
        <v>2.4955436720142603E-2</v>
      </c>
      <c r="P17" s="73">
        <f>SUM($M$30:$M$31)</f>
        <v>1.9607843137254902E-2</v>
      </c>
      <c r="Q17" s="76">
        <f>SUM($O$28:$O$29)</f>
        <v>2.4955436720142603E-2</v>
      </c>
      <c r="R17" s="68">
        <f>SUM($N$29:$N$30)</f>
        <v>2.4955436720142603E-2</v>
      </c>
      <c r="S17" s="75">
        <f>SUM($P$27:$P$28)</f>
        <v>2.6737967914438502E-2</v>
      </c>
      <c r="T17" s="53">
        <f>SUM($Q$26:$Q$27)</f>
        <v>2.8520499108734401E-2</v>
      </c>
      <c r="U17">
        <f>$C$14/$C$56</f>
        <v>3.0303030303030304E-2</v>
      </c>
      <c r="V17" s="58">
        <f>SUM($R$25:$R$26)</f>
        <v>3.2085561497326207E-2</v>
      </c>
      <c r="W17">
        <f>$C$13/$C$56</f>
        <v>3.2085561497326207E-2</v>
      </c>
      <c r="X17">
        <f>$C$12/$C$56</f>
        <v>3.2085561497326207E-2</v>
      </c>
      <c r="Y17">
        <f>$C$11/$C$56</f>
        <v>3.3868092691622102E-2</v>
      </c>
      <c r="Z17">
        <f>$C$10/$C$56</f>
        <v>3.3868092691622102E-2</v>
      </c>
      <c r="AA17" s="74">
        <f>SUM($T$23:$T$24)</f>
        <v>3.5650623885918005E-2</v>
      </c>
      <c r="AP17" s="21"/>
      <c r="AQ17" s="24">
        <f t="shared" si="3"/>
        <v>-0.10356379439788647</v>
      </c>
      <c r="AR17" s="80">
        <f t="shared" si="4"/>
        <v>0.10695187165775402</v>
      </c>
    </row>
    <row r="18" spans="1:44" x14ac:dyDescent="0.2">
      <c r="A18" s="2"/>
      <c r="B18" s="27" t="s">
        <v>32</v>
      </c>
      <c r="C18" s="25">
        <v>9</v>
      </c>
      <c r="D18" s="40" t="s">
        <v>106</v>
      </c>
      <c r="E18" s="24">
        <f t="shared" ref="E18:K18" si="25">$C$18/$C$56</f>
        <v>1.6042780748663103E-2</v>
      </c>
      <c r="F18">
        <f t="shared" si="25"/>
        <v>1.6042780748663103E-2</v>
      </c>
      <c r="G18">
        <f t="shared" si="25"/>
        <v>1.6042780748663103E-2</v>
      </c>
      <c r="H18">
        <f t="shared" si="25"/>
        <v>1.6042780748663103E-2</v>
      </c>
      <c r="I18">
        <f t="shared" si="25"/>
        <v>1.6042780748663103E-2</v>
      </c>
      <c r="J18">
        <f t="shared" si="25"/>
        <v>1.6042780748663103E-2</v>
      </c>
      <c r="K18">
        <f t="shared" si="25"/>
        <v>1.6042780748663103E-2</v>
      </c>
      <c r="L18" s="62">
        <f>SUM($K$32:$K$33)</f>
        <v>1.7825311942959002E-2</v>
      </c>
      <c r="M18">
        <f>$C$17/$C$56</f>
        <v>1.7825311942959002E-2</v>
      </c>
      <c r="N18">
        <f>$C$16/$C$56</f>
        <v>1.7825311942959002E-2</v>
      </c>
      <c r="O18">
        <f>$C$15/$C$56</f>
        <v>1.7825311942959002E-2</v>
      </c>
      <c r="P18" s="62">
        <f>SUM($K$32:$K$33)</f>
        <v>1.7825311942959002E-2</v>
      </c>
      <c r="Q18" s="73">
        <f>SUM($M$30:$M$31)</f>
        <v>1.9607843137254902E-2</v>
      </c>
      <c r="R18" s="76">
        <f>SUM($O$28:$O$29)</f>
        <v>2.4955436720142603E-2</v>
      </c>
      <c r="S18" s="68">
        <f>SUM($N$29:$N$30)</f>
        <v>2.4955436720142603E-2</v>
      </c>
      <c r="T18" s="75">
        <f>SUM($P$27:$P$28)</f>
        <v>2.6737967914438502E-2</v>
      </c>
      <c r="U18" s="53">
        <f>SUM($Q$26:$Q$27)</f>
        <v>2.8520499108734401E-2</v>
      </c>
      <c r="V18">
        <f>$C$14/$C$56</f>
        <v>3.0303030303030304E-2</v>
      </c>
      <c r="W18" s="58">
        <f>SUM($R$25:$R$26)</f>
        <v>3.2085561497326207E-2</v>
      </c>
      <c r="X18">
        <f>$C$13/$C$56</f>
        <v>3.2085561497326207E-2</v>
      </c>
      <c r="Y18">
        <f>$C$12/$C$56</f>
        <v>3.2085561497326207E-2</v>
      </c>
      <c r="Z18">
        <f>$C$11/$C$56</f>
        <v>3.3868092691622102E-2</v>
      </c>
      <c r="AP18" s="21"/>
      <c r="AQ18" s="24">
        <f t="shared" si="3"/>
        <v>-9.5645967259355313E-2</v>
      </c>
      <c r="AR18" s="80">
        <f t="shared" si="4"/>
        <v>9.625668449197862E-2</v>
      </c>
    </row>
    <row r="19" spans="1:44" x14ac:dyDescent="0.2">
      <c r="A19" s="2"/>
      <c r="B19" s="27" t="s">
        <v>5</v>
      </c>
      <c r="C19" s="25">
        <v>8</v>
      </c>
      <c r="D19" s="40" t="s">
        <v>65</v>
      </c>
      <c r="E19" s="24">
        <f t="shared" ref="E19:J19" si="26">$C$19/$C$56</f>
        <v>1.4260249554367201E-2</v>
      </c>
      <c r="F19">
        <f t="shared" si="26"/>
        <v>1.4260249554367201E-2</v>
      </c>
      <c r="G19">
        <f t="shared" si="26"/>
        <v>1.4260249554367201E-2</v>
      </c>
      <c r="H19">
        <f t="shared" si="26"/>
        <v>1.4260249554367201E-2</v>
      </c>
      <c r="I19">
        <f t="shared" si="26"/>
        <v>1.4260249554367201E-2</v>
      </c>
      <c r="J19">
        <f t="shared" si="26"/>
        <v>1.4260249554367201E-2</v>
      </c>
      <c r="K19" s="77">
        <f>SUM($J$33:$J$34)</f>
        <v>1.60427807486631E-2</v>
      </c>
      <c r="L19">
        <f>$C$18/$C$56</f>
        <v>1.6042780748663103E-2</v>
      </c>
      <c r="M19" s="78">
        <f>SUM($L$31:$L$32)</f>
        <v>1.7825311942959002E-2</v>
      </c>
      <c r="N19">
        <f>$C$17/$C$56</f>
        <v>1.7825311942959002E-2</v>
      </c>
      <c r="O19">
        <f>$C$16/$C$56</f>
        <v>1.7825311942959002E-2</v>
      </c>
      <c r="P19">
        <f>$C$15/$C$56</f>
        <v>1.7825311942959002E-2</v>
      </c>
      <c r="Q19" s="62">
        <f>SUM($K$32:$K$33)</f>
        <v>1.7825311942959002E-2</v>
      </c>
      <c r="R19" s="73">
        <f>SUM($M$30:$M$31)</f>
        <v>1.9607843137254902E-2</v>
      </c>
      <c r="S19" s="76">
        <f>SUM($O$28:$O$29)</f>
        <v>2.4955436720142603E-2</v>
      </c>
      <c r="T19" s="68">
        <f>SUM($N$29:$N$30)</f>
        <v>2.4955436720142603E-2</v>
      </c>
      <c r="U19" s="75">
        <f>SUM($P$27:$P$28)</f>
        <v>2.6737967914438502E-2</v>
      </c>
      <c r="V19" s="53">
        <f>SUM($Q$26:$Q$27)</f>
        <v>2.8520499108734401E-2</v>
      </c>
      <c r="W19">
        <f>$C$14/$C$56</f>
        <v>3.0303030303030304E-2</v>
      </c>
      <c r="X19" s="58">
        <f>SUM($R$25:$R$26)</f>
        <v>3.2085561497326207E-2</v>
      </c>
      <c r="Y19">
        <f>$C$13/$C$56</f>
        <v>3.2085561497326207E-2</v>
      </c>
      <c r="AP19" s="21"/>
      <c r="AQ19" s="24">
        <f t="shared" si="3"/>
        <v>-8.7441810489964966E-2</v>
      </c>
      <c r="AR19" s="80">
        <f t="shared" si="4"/>
        <v>8.5561497326203204E-2</v>
      </c>
    </row>
    <row r="20" spans="1:44" x14ac:dyDescent="0.2">
      <c r="A20" s="2"/>
      <c r="B20" s="27" t="s">
        <v>20</v>
      </c>
      <c r="C20" s="25">
        <v>8</v>
      </c>
      <c r="D20" s="40" t="s">
        <v>66</v>
      </c>
      <c r="E20" s="24">
        <f t="shared" ref="E20:J20" si="27">$C$20/$C$56</f>
        <v>1.4260249554367201E-2</v>
      </c>
      <c r="F20">
        <f t="shared" si="27"/>
        <v>1.4260249554367201E-2</v>
      </c>
      <c r="G20">
        <f t="shared" si="27"/>
        <v>1.4260249554367201E-2</v>
      </c>
      <c r="H20">
        <f t="shared" si="27"/>
        <v>1.4260249554367201E-2</v>
      </c>
      <c r="I20">
        <f t="shared" si="27"/>
        <v>1.4260249554367201E-2</v>
      </c>
      <c r="J20">
        <f t="shared" si="27"/>
        <v>1.4260249554367201E-2</v>
      </c>
      <c r="K20">
        <f>$C$19/$C$56</f>
        <v>1.4260249554367201E-2</v>
      </c>
      <c r="L20" s="77">
        <f>SUM($J$33:$J$34)</f>
        <v>1.60427807486631E-2</v>
      </c>
      <c r="M20">
        <f>$C$18/$C$56</f>
        <v>1.6042780748663103E-2</v>
      </c>
      <c r="N20" s="78">
        <f>SUM($L$31:$L$32)</f>
        <v>1.7825311942959002E-2</v>
      </c>
      <c r="O20">
        <f>$C$17/$C$56</f>
        <v>1.7825311942959002E-2</v>
      </c>
      <c r="P20">
        <f>$C$16/$C$56</f>
        <v>1.7825311942959002E-2</v>
      </c>
      <c r="Q20">
        <f>$C$15/$C$56</f>
        <v>1.7825311942959002E-2</v>
      </c>
      <c r="R20" s="62">
        <f>SUM($K$32:$K$33)</f>
        <v>1.7825311942959002E-2</v>
      </c>
      <c r="S20" s="73">
        <f>SUM($M$30:$M$31)</f>
        <v>1.9607843137254902E-2</v>
      </c>
      <c r="T20" s="76">
        <f>SUM($O$28:$O$29)</f>
        <v>2.4955436720142603E-2</v>
      </c>
      <c r="U20" s="68">
        <f>SUM($N$29:$N$30)</f>
        <v>2.4955436720142603E-2</v>
      </c>
      <c r="V20" s="75">
        <f>SUM($P$27:$P$28)</f>
        <v>2.6737967914438502E-2</v>
      </c>
      <c r="W20" s="53">
        <f>SUM($Q$26:$Q$27)</f>
        <v>2.8520499108734401E-2</v>
      </c>
      <c r="X20">
        <f>$C$14/$C$56</f>
        <v>3.0303030303030304E-2</v>
      </c>
      <c r="AP20" s="21"/>
      <c r="AQ20" s="24">
        <f t="shared" si="3"/>
        <v>-8.7441810489964966E-2</v>
      </c>
      <c r="AR20" s="80">
        <f t="shared" si="4"/>
        <v>8.5561497326203204E-2</v>
      </c>
    </row>
    <row r="21" spans="1:44" x14ac:dyDescent="0.2">
      <c r="A21" s="2"/>
      <c r="B21" s="27" t="s">
        <v>26</v>
      </c>
      <c r="C21" s="25">
        <v>8</v>
      </c>
      <c r="D21" s="40" t="s">
        <v>107</v>
      </c>
      <c r="E21" s="24">
        <f t="shared" ref="E21:J21" si="28">$C$21/$C$56</f>
        <v>1.4260249554367201E-2</v>
      </c>
      <c r="F21">
        <f t="shared" si="28"/>
        <v>1.4260249554367201E-2</v>
      </c>
      <c r="G21">
        <f t="shared" si="28"/>
        <v>1.4260249554367201E-2</v>
      </c>
      <c r="H21">
        <f t="shared" si="28"/>
        <v>1.4260249554367201E-2</v>
      </c>
      <c r="I21">
        <f t="shared" si="28"/>
        <v>1.4260249554367201E-2</v>
      </c>
      <c r="J21">
        <f t="shared" si="28"/>
        <v>1.4260249554367201E-2</v>
      </c>
      <c r="K21">
        <f>$C$20/$C$56</f>
        <v>1.4260249554367201E-2</v>
      </c>
      <c r="L21">
        <f>$C$19/$C$56</f>
        <v>1.4260249554367201E-2</v>
      </c>
      <c r="M21" s="77">
        <f>SUM($J$33:$J$34)</f>
        <v>1.60427807486631E-2</v>
      </c>
      <c r="N21">
        <f>$C$18/$C$56</f>
        <v>1.6042780748663103E-2</v>
      </c>
      <c r="O21" s="78">
        <f>SUM($L$31:$L$32)</f>
        <v>1.7825311942959002E-2</v>
      </c>
      <c r="P21">
        <f>$C$17/$C$56</f>
        <v>1.7825311942959002E-2</v>
      </c>
      <c r="Q21">
        <f>$C$16/$C$56</f>
        <v>1.7825311942959002E-2</v>
      </c>
      <c r="R21">
        <f>$C$15/$C$56</f>
        <v>1.7825311942959002E-2</v>
      </c>
      <c r="S21" s="62">
        <f>SUM($K$32:$K$33)</f>
        <v>1.7825311942959002E-2</v>
      </c>
      <c r="T21" s="73">
        <f>SUM($M$30:$M$31)</f>
        <v>1.9607843137254902E-2</v>
      </c>
      <c r="U21" s="76">
        <f>SUM($O$28:$O$29)</f>
        <v>2.4955436720142603E-2</v>
      </c>
      <c r="V21" s="68">
        <f>SUM($N$29:$N$30)</f>
        <v>2.4955436720142603E-2</v>
      </c>
      <c r="W21" s="75">
        <f>SUM($P$27:$P$28)</f>
        <v>2.6737967914438502E-2</v>
      </c>
      <c r="AP21" s="21"/>
      <c r="AQ21" s="24">
        <f t="shared" si="3"/>
        <v>-8.7441810489964966E-2</v>
      </c>
      <c r="AR21" s="80">
        <f t="shared" si="4"/>
        <v>8.5561497326203204E-2</v>
      </c>
    </row>
    <row r="22" spans="1:44" x14ac:dyDescent="0.2">
      <c r="A22" s="2"/>
      <c r="B22" s="27" t="s">
        <v>7</v>
      </c>
      <c r="C22" s="25">
        <v>7</v>
      </c>
      <c r="D22" s="40" t="s">
        <v>108</v>
      </c>
      <c r="E22" s="24">
        <f t="shared" ref="E22:J22" si="29">$C$22/$C$56</f>
        <v>1.2477718360071301E-2</v>
      </c>
      <c r="F22">
        <f t="shared" si="29"/>
        <v>1.2477718360071301E-2</v>
      </c>
      <c r="G22">
        <f t="shared" si="29"/>
        <v>1.2477718360071301E-2</v>
      </c>
      <c r="H22">
        <f t="shared" si="29"/>
        <v>1.2477718360071301E-2</v>
      </c>
      <c r="I22">
        <f t="shared" si="29"/>
        <v>1.2477718360071301E-2</v>
      </c>
      <c r="J22">
        <f t="shared" si="29"/>
        <v>1.2477718360071301E-2</v>
      </c>
      <c r="K22">
        <f>$C$21/$C$56</f>
        <v>1.4260249554367201E-2</v>
      </c>
      <c r="L22">
        <f>$C$20/$C$56</f>
        <v>1.4260249554367201E-2</v>
      </c>
      <c r="M22">
        <f>$C$19/$C$56</f>
        <v>1.4260249554367201E-2</v>
      </c>
      <c r="N22" s="77">
        <f>SUM($J$33:$J$34)</f>
        <v>1.60427807486631E-2</v>
      </c>
      <c r="O22">
        <f>$C$18/$C$56</f>
        <v>1.6042780748663103E-2</v>
      </c>
      <c r="P22" s="78">
        <f>SUM($L$31:$L$32)</f>
        <v>1.7825311942959002E-2</v>
      </c>
      <c r="Q22">
        <f>$C$17/$C$56</f>
        <v>1.7825311942959002E-2</v>
      </c>
      <c r="R22">
        <f>$C$16/$C$56</f>
        <v>1.7825311942959002E-2</v>
      </c>
      <c r="S22">
        <f>$C$15/$C$56</f>
        <v>1.7825311942959002E-2</v>
      </c>
      <c r="T22" s="62">
        <f>SUM($K$32:$K$33)</f>
        <v>1.7825311942959002E-2</v>
      </c>
      <c r="U22" s="73">
        <f>SUM($M$30:$M$31)</f>
        <v>1.9607843137254902E-2</v>
      </c>
      <c r="V22" s="76">
        <f>SUM($O$28:$O$29)</f>
        <v>2.4955436720142603E-2</v>
      </c>
      <c r="AP22" s="21"/>
      <c r="AQ22" s="24">
        <f t="shared" si="3"/>
        <v>-7.8915355204738552E-2</v>
      </c>
      <c r="AR22" s="80">
        <f t="shared" si="4"/>
        <v>7.4866310160427801E-2</v>
      </c>
    </row>
    <row r="23" spans="1:44" x14ac:dyDescent="0.2">
      <c r="A23" s="2"/>
      <c r="B23" s="27" t="s">
        <v>29</v>
      </c>
      <c r="C23" s="25">
        <v>7</v>
      </c>
      <c r="D23" s="40" t="s">
        <v>68</v>
      </c>
      <c r="E23" s="24">
        <f t="shared" ref="E23:J23" si="30">$C$23/$C$56</f>
        <v>1.2477718360071301E-2</v>
      </c>
      <c r="F23">
        <f t="shared" si="30"/>
        <v>1.2477718360071301E-2</v>
      </c>
      <c r="G23">
        <f t="shared" si="30"/>
        <v>1.2477718360071301E-2</v>
      </c>
      <c r="H23">
        <f t="shared" si="30"/>
        <v>1.2477718360071301E-2</v>
      </c>
      <c r="I23">
        <f t="shared" si="30"/>
        <v>1.2477718360071301E-2</v>
      </c>
      <c r="J23">
        <f t="shared" si="30"/>
        <v>1.2477718360071301E-2</v>
      </c>
      <c r="K23">
        <f>$C$22/$C$56</f>
        <v>1.2477718360071301E-2</v>
      </c>
      <c r="L23">
        <f>$C$21/$C$56</f>
        <v>1.4260249554367201E-2</v>
      </c>
      <c r="M23">
        <f>$C$20/$C$56</f>
        <v>1.4260249554367201E-2</v>
      </c>
      <c r="N23">
        <f>$C$19/$C$56</f>
        <v>1.4260249554367201E-2</v>
      </c>
      <c r="O23" s="77">
        <f>SUM($J$33:$J$34)</f>
        <v>1.60427807486631E-2</v>
      </c>
      <c r="P23">
        <f>$C$18/$C$56</f>
        <v>1.6042780748663103E-2</v>
      </c>
      <c r="Q23" s="78">
        <f>SUM($L$31:$L$32)</f>
        <v>1.7825311942959002E-2</v>
      </c>
      <c r="R23">
        <f>$C$17/$C$56</f>
        <v>1.7825311942959002E-2</v>
      </c>
      <c r="S23">
        <f>$C$16/$C$56</f>
        <v>1.7825311942959002E-2</v>
      </c>
      <c r="T23">
        <f>$C$15/$C$56</f>
        <v>1.7825311942959002E-2</v>
      </c>
      <c r="U23" s="62">
        <f>SUM($K$32:$K$33)</f>
        <v>1.7825311942959002E-2</v>
      </c>
      <c r="AP23" s="21"/>
      <c r="AQ23" s="24">
        <f t="shared" si="3"/>
        <v>-7.8915355204738552E-2</v>
      </c>
      <c r="AR23" s="80">
        <f t="shared" si="4"/>
        <v>7.4866310160427801E-2</v>
      </c>
    </row>
    <row r="24" spans="1:44" x14ac:dyDescent="0.2">
      <c r="A24" s="2"/>
      <c r="B24" s="27" t="s">
        <v>31</v>
      </c>
      <c r="C24" s="25">
        <v>7</v>
      </c>
      <c r="D24" s="40" t="s">
        <v>70</v>
      </c>
      <c r="E24" s="24">
        <f t="shared" ref="E24:J24" si="31">$C$24/$C$56</f>
        <v>1.2477718360071301E-2</v>
      </c>
      <c r="F24">
        <f t="shared" si="31"/>
        <v>1.2477718360071301E-2</v>
      </c>
      <c r="G24">
        <f t="shared" si="31"/>
        <v>1.2477718360071301E-2</v>
      </c>
      <c r="H24">
        <f t="shared" si="31"/>
        <v>1.2477718360071301E-2</v>
      </c>
      <c r="I24">
        <f t="shared" si="31"/>
        <v>1.2477718360071301E-2</v>
      </c>
      <c r="J24">
        <f t="shared" si="31"/>
        <v>1.2477718360071301E-2</v>
      </c>
      <c r="K24">
        <f>$C$23/$C$56</f>
        <v>1.2477718360071301E-2</v>
      </c>
      <c r="L24">
        <f>$C$22/$C$56</f>
        <v>1.2477718360071301E-2</v>
      </c>
      <c r="M24">
        <f>$C$21/$C$56</f>
        <v>1.4260249554367201E-2</v>
      </c>
      <c r="N24">
        <f>$C$20/$C$56</f>
        <v>1.4260249554367201E-2</v>
      </c>
      <c r="O24">
        <f>$C$19/$C$56</f>
        <v>1.4260249554367201E-2</v>
      </c>
      <c r="P24" s="77">
        <f>SUM($J$33:$J$34)</f>
        <v>1.60427807486631E-2</v>
      </c>
      <c r="Q24">
        <f>$C$18/$C$56</f>
        <v>1.6042780748663103E-2</v>
      </c>
      <c r="R24" s="78">
        <f>SUM($L$31:$L$32)</f>
        <v>1.7825311942959002E-2</v>
      </c>
      <c r="S24">
        <f>$C$17/$C$56</f>
        <v>1.7825311942959002E-2</v>
      </c>
      <c r="T24">
        <f>$C$16/$C$56</f>
        <v>1.7825311942959002E-2</v>
      </c>
      <c r="AP24" s="21"/>
      <c r="AQ24" s="24">
        <f t="shared" si="3"/>
        <v>-7.8915355204738552E-2</v>
      </c>
      <c r="AR24" s="80">
        <f t="shared" si="4"/>
        <v>7.4866310160427801E-2</v>
      </c>
    </row>
    <row r="25" spans="1:44" x14ac:dyDescent="0.2">
      <c r="A25" s="2"/>
      <c r="B25" s="27" t="s">
        <v>38</v>
      </c>
      <c r="C25" s="25">
        <v>7</v>
      </c>
      <c r="D25" s="40" t="s">
        <v>109</v>
      </c>
      <c r="E25" s="24">
        <f t="shared" ref="E25:J25" si="32">$C$25/$C$56</f>
        <v>1.2477718360071301E-2</v>
      </c>
      <c r="F25">
        <f t="shared" si="32"/>
        <v>1.2477718360071301E-2</v>
      </c>
      <c r="G25">
        <f t="shared" si="32"/>
        <v>1.2477718360071301E-2</v>
      </c>
      <c r="H25">
        <f t="shared" si="32"/>
        <v>1.2477718360071301E-2</v>
      </c>
      <c r="I25">
        <f t="shared" si="32"/>
        <v>1.2477718360071301E-2</v>
      </c>
      <c r="J25">
        <f t="shared" si="32"/>
        <v>1.2477718360071301E-2</v>
      </c>
      <c r="K25">
        <f>$C$24/$C$56</f>
        <v>1.2477718360071301E-2</v>
      </c>
      <c r="L25">
        <f>$C$23/$C$56</f>
        <v>1.2477718360071301E-2</v>
      </c>
      <c r="M25">
        <f>$C$22/$C$56</f>
        <v>1.2477718360071301E-2</v>
      </c>
      <c r="N25">
        <f>$C$21/$C$56</f>
        <v>1.4260249554367201E-2</v>
      </c>
      <c r="O25">
        <f>$C$20/$C$56</f>
        <v>1.4260249554367201E-2</v>
      </c>
      <c r="P25">
        <f>$C$19/$C$56</f>
        <v>1.4260249554367201E-2</v>
      </c>
      <c r="Q25" s="77">
        <f>SUM($J$33:$J$34)</f>
        <v>1.60427807486631E-2</v>
      </c>
      <c r="R25">
        <f>$C$18/$C$56</f>
        <v>1.6042780748663103E-2</v>
      </c>
      <c r="S25" s="78">
        <f>SUM($L$31:$L$32)</f>
        <v>1.7825311942959002E-2</v>
      </c>
      <c r="AP25" s="21"/>
      <c r="AQ25" s="24">
        <f t="shared" si="3"/>
        <v>-7.8915355204738552E-2</v>
      </c>
      <c r="AR25" s="80">
        <f t="shared" si="4"/>
        <v>7.4866310160427801E-2</v>
      </c>
    </row>
    <row r="26" spans="1:44" x14ac:dyDescent="0.2">
      <c r="A26" s="2"/>
      <c r="B26" s="27" t="s">
        <v>27</v>
      </c>
      <c r="C26" s="25">
        <v>6</v>
      </c>
      <c r="D26" s="40" t="s">
        <v>110</v>
      </c>
      <c r="E26" s="24">
        <f>$C$26/$C$56</f>
        <v>1.06951871657754E-2</v>
      </c>
      <c r="F26">
        <f>$C$26/$C$56</f>
        <v>1.06951871657754E-2</v>
      </c>
      <c r="G26">
        <f>$C$26/$C$56</f>
        <v>1.06951871657754E-2</v>
      </c>
      <c r="H26">
        <f>$C$26/$C$56</f>
        <v>1.06951871657754E-2</v>
      </c>
      <c r="I26">
        <f>$C$26/$C$56</f>
        <v>1.06951871657754E-2</v>
      </c>
      <c r="J26" s="71">
        <f>SUM($I$34:$I$35)</f>
        <v>1.2477718360071301E-2</v>
      </c>
      <c r="K26">
        <f>$C$25/$C$56</f>
        <v>1.2477718360071301E-2</v>
      </c>
      <c r="L26">
        <f>$C$24/$C$56</f>
        <v>1.2477718360071301E-2</v>
      </c>
      <c r="M26">
        <f>$C$23/$C$56</f>
        <v>1.2477718360071301E-2</v>
      </c>
      <c r="N26">
        <f>$C$22/$C$56</f>
        <v>1.2477718360071301E-2</v>
      </c>
      <c r="O26">
        <f>$C$21/$C$56</f>
        <v>1.4260249554367201E-2</v>
      </c>
      <c r="P26">
        <f>$C$20/$C$56</f>
        <v>1.4260249554367201E-2</v>
      </c>
      <c r="Q26">
        <f>$C$19/$C$56</f>
        <v>1.4260249554367201E-2</v>
      </c>
      <c r="R26" s="77">
        <f>SUM($J$33:$J$34)</f>
        <v>1.60427807486631E-2</v>
      </c>
      <c r="AP26" s="21"/>
      <c r="AQ26" s="24">
        <f t="shared" si="3"/>
        <v>-7.0020261603076325E-2</v>
      </c>
      <c r="AR26" s="80">
        <f t="shared" si="4"/>
        <v>7.4866310160427801E-2</v>
      </c>
    </row>
    <row r="27" spans="1:44" x14ac:dyDescent="0.2">
      <c r="A27" s="2"/>
      <c r="B27" s="27" t="s">
        <v>11</v>
      </c>
      <c r="C27" s="25">
        <v>5</v>
      </c>
      <c r="D27" s="40" t="s">
        <v>111</v>
      </c>
      <c r="E27" s="24">
        <f>$C$27/$C$56</f>
        <v>8.9126559714795012E-3</v>
      </c>
      <c r="F27">
        <f>$C$27/$C$56</f>
        <v>8.9126559714795012E-3</v>
      </c>
      <c r="G27">
        <f>$C$27/$C$56</f>
        <v>8.9126559714795012E-3</v>
      </c>
      <c r="H27">
        <f>$C$27/$C$56</f>
        <v>8.9126559714795012E-3</v>
      </c>
      <c r="I27">
        <f>$C$27/$C$56</f>
        <v>8.9126559714795012E-3</v>
      </c>
      <c r="J27">
        <f>$C$26/$C$56</f>
        <v>1.06951871657754E-2</v>
      </c>
      <c r="K27" s="71">
        <f>SUM($I$34:$I$35)</f>
        <v>1.2477718360071301E-2</v>
      </c>
      <c r="L27">
        <f>$C$25/$C$56</f>
        <v>1.2477718360071301E-2</v>
      </c>
      <c r="M27">
        <f>$C$24/$C$56</f>
        <v>1.2477718360071301E-2</v>
      </c>
      <c r="N27">
        <f>$C$23/$C$56</f>
        <v>1.2477718360071301E-2</v>
      </c>
      <c r="O27">
        <f>$C$22/$C$56</f>
        <v>1.2477718360071301E-2</v>
      </c>
      <c r="P27">
        <f>$C$21/$C$56</f>
        <v>1.4260249554367201E-2</v>
      </c>
      <c r="Q27">
        <f>$C$20/$C$56</f>
        <v>1.4260249554367201E-2</v>
      </c>
      <c r="AP27" s="21"/>
      <c r="AQ27" s="24">
        <f t="shared" si="3"/>
        <v>-6.0694553170422744E-2</v>
      </c>
      <c r="AR27" s="80">
        <f t="shared" si="4"/>
        <v>6.238859180035651E-2</v>
      </c>
    </row>
    <row r="28" spans="1:44" x14ac:dyDescent="0.2">
      <c r="A28" s="2"/>
      <c r="B28" s="27" t="s">
        <v>12</v>
      </c>
      <c r="C28" s="25">
        <v>5</v>
      </c>
      <c r="D28" s="40" t="s">
        <v>124</v>
      </c>
      <c r="E28" s="24">
        <f>$C$28/$C$56</f>
        <v>8.9126559714795012E-3</v>
      </c>
      <c r="F28">
        <f>$C$28/$C$56</f>
        <v>8.9126559714795012E-3</v>
      </c>
      <c r="G28">
        <f>$C$28/$C$56</f>
        <v>8.9126559714795012E-3</v>
      </c>
      <c r="H28">
        <f>$C$28/$C$56</f>
        <v>8.9126559714795012E-3</v>
      </c>
      <c r="I28">
        <f>$C$28/$C$56</f>
        <v>8.9126559714795012E-3</v>
      </c>
      <c r="J28">
        <f>$C$27/$C$56</f>
        <v>8.9126559714795012E-3</v>
      </c>
      <c r="K28">
        <f>$C$26/$C$56</f>
        <v>1.06951871657754E-2</v>
      </c>
      <c r="L28" s="71">
        <f>SUM($I$34:$I$35)</f>
        <v>1.2477718360071301E-2</v>
      </c>
      <c r="M28">
        <f>$C$25/$C$56</f>
        <v>1.2477718360071301E-2</v>
      </c>
      <c r="N28">
        <f>$C$24/$C$56</f>
        <v>1.2477718360071301E-2</v>
      </c>
      <c r="O28">
        <f>$C$23/$C$56</f>
        <v>1.2477718360071301E-2</v>
      </c>
      <c r="P28">
        <f>$C$22/$C$56</f>
        <v>1.2477718360071301E-2</v>
      </c>
      <c r="AP28" s="21"/>
      <c r="AQ28" s="24">
        <f t="shared" si="3"/>
        <v>-6.0694553170422744E-2</v>
      </c>
      <c r="AR28" s="80">
        <f t="shared" si="4"/>
        <v>6.238859180035651E-2</v>
      </c>
    </row>
    <row r="29" spans="1:44" x14ac:dyDescent="0.2">
      <c r="A29" s="2"/>
      <c r="B29" s="27" t="s">
        <v>14</v>
      </c>
      <c r="C29" s="25">
        <v>5</v>
      </c>
      <c r="D29" s="40" t="s">
        <v>124</v>
      </c>
      <c r="E29" s="24">
        <f>$C$29/$C$56</f>
        <v>8.9126559714795012E-3</v>
      </c>
      <c r="F29">
        <f>$C$29/$C$56</f>
        <v>8.9126559714795012E-3</v>
      </c>
      <c r="G29">
        <f>$C$29/$C$56</f>
        <v>8.9126559714795012E-3</v>
      </c>
      <c r="H29">
        <f>$C$29/$C$56</f>
        <v>8.9126559714795012E-3</v>
      </c>
      <c r="I29">
        <f>$C$29/$C$56</f>
        <v>8.9126559714795012E-3</v>
      </c>
      <c r="J29">
        <f>$C$28/$C$56</f>
        <v>8.9126559714795012E-3</v>
      </c>
      <c r="K29">
        <f>$C$27/$C$56</f>
        <v>8.9126559714795012E-3</v>
      </c>
      <c r="L29">
        <f>$C$26/$C$56</f>
        <v>1.06951871657754E-2</v>
      </c>
      <c r="M29" s="71">
        <f>SUM($I$34:$I$35)</f>
        <v>1.2477718360071301E-2</v>
      </c>
      <c r="N29">
        <f>$C$25/$C$56</f>
        <v>1.2477718360071301E-2</v>
      </c>
      <c r="O29">
        <f>$C$24/$C$56</f>
        <v>1.2477718360071301E-2</v>
      </c>
      <c r="AP29" s="21"/>
      <c r="AQ29" s="24">
        <f t="shared" si="3"/>
        <v>-6.0694553170422744E-2</v>
      </c>
      <c r="AR29" s="80">
        <f t="shared" si="4"/>
        <v>6.238859180035651E-2</v>
      </c>
    </row>
    <row r="30" spans="1:44" x14ac:dyDescent="0.2">
      <c r="A30" s="2"/>
      <c r="B30" s="27" t="s">
        <v>25</v>
      </c>
      <c r="C30" s="25">
        <v>5</v>
      </c>
      <c r="D30" s="40" t="s">
        <v>112</v>
      </c>
      <c r="E30" s="24">
        <f>$C$30/$C$56</f>
        <v>8.9126559714795012E-3</v>
      </c>
      <c r="F30">
        <f>$C$30/$C$56</f>
        <v>8.9126559714795012E-3</v>
      </c>
      <c r="G30">
        <f>$C$30/$C$56</f>
        <v>8.9126559714795012E-3</v>
      </c>
      <c r="H30">
        <f>$C$30/$C$56</f>
        <v>8.9126559714795012E-3</v>
      </c>
      <c r="I30">
        <f>$C$30/$C$56</f>
        <v>8.9126559714795012E-3</v>
      </c>
      <c r="J30">
        <f>$C$29/$C$56</f>
        <v>8.9126559714795012E-3</v>
      </c>
      <c r="K30">
        <f>$C$28/$C$56</f>
        <v>8.9126559714795012E-3</v>
      </c>
      <c r="L30">
        <f>$C$27/$C$56</f>
        <v>8.9126559714795012E-3</v>
      </c>
      <c r="M30">
        <f>$C$26/$C$56</f>
        <v>1.06951871657754E-2</v>
      </c>
      <c r="N30" s="71">
        <f>SUM($I$34:$I$35)</f>
        <v>1.2477718360071301E-2</v>
      </c>
      <c r="AP30" s="21"/>
      <c r="AQ30" s="24">
        <f t="shared" si="3"/>
        <v>-6.0694553170422744E-2</v>
      </c>
      <c r="AR30" s="80">
        <f t="shared" si="4"/>
        <v>6.238859180035651E-2</v>
      </c>
    </row>
    <row r="31" spans="1:44" x14ac:dyDescent="0.2">
      <c r="A31" s="2"/>
      <c r="B31" s="27" t="s">
        <v>28</v>
      </c>
      <c r="C31" s="25">
        <v>5</v>
      </c>
      <c r="D31" s="40" t="s">
        <v>113</v>
      </c>
      <c r="E31" s="24">
        <f>$C$31/$C$56</f>
        <v>8.9126559714795012E-3</v>
      </c>
      <c r="F31">
        <f>$C$31/$C$56</f>
        <v>8.9126559714795012E-3</v>
      </c>
      <c r="G31">
        <f>$C$31/$C$56</f>
        <v>8.9126559714795012E-3</v>
      </c>
      <c r="H31">
        <f>$C$31/$C$56</f>
        <v>8.9126559714795012E-3</v>
      </c>
      <c r="I31">
        <f>$C$31/$C$56</f>
        <v>8.9126559714795012E-3</v>
      </c>
      <c r="J31">
        <f>$C$30/$C$56</f>
        <v>8.9126559714795012E-3</v>
      </c>
      <c r="K31">
        <f>$C$29/$C$56</f>
        <v>8.9126559714795012E-3</v>
      </c>
      <c r="L31">
        <f>$C$28/$C$56</f>
        <v>8.9126559714795012E-3</v>
      </c>
      <c r="M31">
        <f>$C$27/$C$56</f>
        <v>8.9126559714795012E-3</v>
      </c>
      <c r="AP31" s="21"/>
      <c r="AQ31" s="24">
        <f t="shared" si="3"/>
        <v>-6.0694553170422744E-2</v>
      </c>
      <c r="AR31" s="80">
        <f t="shared" si="4"/>
        <v>6.238859180035651E-2</v>
      </c>
    </row>
    <row r="32" spans="1:44" ht="18" x14ac:dyDescent="0.2">
      <c r="A32" s="2"/>
      <c r="B32" s="28" t="s">
        <v>37</v>
      </c>
      <c r="C32" s="25">
        <v>4</v>
      </c>
      <c r="D32" s="40" t="s">
        <v>114</v>
      </c>
      <c r="E32" s="24">
        <f>$C$32/$C$56</f>
        <v>7.1301247771836003E-3</v>
      </c>
      <c r="F32">
        <f>$C$32/$C$56</f>
        <v>7.1301247771836003E-3</v>
      </c>
      <c r="G32">
        <f>$C$32/$C$56</f>
        <v>7.1301247771836003E-3</v>
      </c>
      <c r="H32">
        <f>$C$32/$C$56</f>
        <v>7.1301247771836003E-3</v>
      </c>
      <c r="I32" s="64">
        <f>SUM($H$35:$H$36)</f>
        <v>8.9126559714794995E-3</v>
      </c>
      <c r="J32">
        <f>$C$31/$C$56</f>
        <v>8.9126559714795012E-3</v>
      </c>
      <c r="K32">
        <f>$C$30/$C$56</f>
        <v>8.9126559714795012E-3</v>
      </c>
      <c r="L32">
        <f>$C$29/$C$56</f>
        <v>8.9126559714795012E-3</v>
      </c>
      <c r="AP32" s="21"/>
      <c r="AQ32" s="24">
        <f t="shared" si="3"/>
        <v>-5.085103002216608E-2</v>
      </c>
      <c r="AR32" s="80">
        <f t="shared" si="4"/>
        <v>4.9910873440285206E-2</v>
      </c>
    </row>
    <row r="33" spans="1:44" x14ac:dyDescent="0.2">
      <c r="A33" s="2"/>
      <c r="B33" s="27" t="s">
        <v>35</v>
      </c>
      <c r="C33" s="25">
        <v>3</v>
      </c>
      <c r="D33" s="40" t="s">
        <v>72</v>
      </c>
      <c r="E33" s="24">
        <f>$C$33/$C$56</f>
        <v>5.3475935828877002E-3</v>
      </c>
      <c r="F33">
        <f>$C$33/$C$56</f>
        <v>5.3475935828877002E-3</v>
      </c>
      <c r="G33">
        <f>$C$33/$C$56</f>
        <v>5.3475935828877002E-3</v>
      </c>
      <c r="H33" s="58">
        <f>SUM($G$36:$G$37)</f>
        <v>7.1301247771836003E-3</v>
      </c>
      <c r="I33">
        <f>$C$32/$C$56</f>
        <v>7.1301247771836003E-3</v>
      </c>
      <c r="J33" s="64">
        <f>SUM($H$35:$H$36)</f>
        <v>8.9126559714794995E-3</v>
      </c>
      <c r="K33">
        <f>$C$31/$C$56</f>
        <v>8.9126559714795012E-3</v>
      </c>
      <c r="AP33" s="21"/>
      <c r="AQ33" s="24">
        <f t="shared" si="3"/>
        <v>-4.0357724384425864E-2</v>
      </c>
      <c r="AR33" s="80">
        <f t="shared" si="4"/>
        <v>3.7433155080213901E-2</v>
      </c>
    </row>
    <row r="34" spans="1:44" x14ac:dyDescent="0.2">
      <c r="A34" s="2"/>
      <c r="B34" s="27" t="s">
        <v>39</v>
      </c>
      <c r="C34" s="25">
        <v>3</v>
      </c>
      <c r="D34" s="40" t="s">
        <v>120</v>
      </c>
      <c r="E34" s="24">
        <f>$C$34/$C$56</f>
        <v>5.3475935828877002E-3</v>
      </c>
      <c r="F34">
        <f>$C$34/$C$56</f>
        <v>5.3475935828877002E-3</v>
      </c>
      <c r="G34">
        <f>$C$34/$C$56</f>
        <v>5.3475935828877002E-3</v>
      </c>
      <c r="H34">
        <f>$C$33/$C$56</f>
        <v>5.3475935828877002E-3</v>
      </c>
      <c r="I34" s="58">
        <f>SUM($G$36:$G$37)</f>
        <v>7.1301247771836003E-3</v>
      </c>
      <c r="J34">
        <f>$C$32/$C$56</f>
        <v>7.1301247771836003E-3</v>
      </c>
      <c r="AP34" s="21"/>
      <c r="AQ34" s="24">
        <f t="shared" si="3"/>
        <v>-4.0357724384425864E-2</v>
      </c>
      <c r="AR34" s="80">
        <f t="shared" si="4"/>
        <v>4.2780748663101602E-2</v>
      </c>
    </row>
    <row r="35" spans="1:44" x14ac:dyDescent="0.2">
      <c r="A35" s="2"/>
      <c r="B35" s="27" t="s">
        <v>30</v>
      </c>
      <c r="C35" s="25">
        <v>2</v>
      </c>
      <c r="D35" s="40" t="s">
        <v>115</v>
      </c>
      <c r="E35" s="24">
        <f>$C$35/$C$56</f>
        <v>3.5650623885918001E-3</v>
      </c>
      <c r="F35">
        <f>$C$35/$C$56</f>
        <v>3.5650623885918001E-3</v>
      </c>
      <c r="G35">
        <f>$C$35/$C$56</f>
        <v>3.5650623885918001E-3</v>
      </c>
      <c r="H35">
        <f>$C$34/$C$56</f>
        <v>5.3475935828877002E-3</v>
      </c>
      <c r="I35">
        <f>$C$33/$C$56</f>
        <v>5.3475935828877002E-3</v>
      </c>
      <c r="AP35" s="21"/>
      <c r="AQ35" s="24">
        <f t="shared" si="3"/>
        <v>-2.8990577399674842E-2</v>
      </c>
      <c r="AR35" s="80">
        <f t="shared" si="4"/>
        <v>2.8520499108734401E-2</v>
      </c>
    </row>
    <row r="36" spans="1:44" x14ac:dyDescent="0.2">
      <c r="A36" s="2"/>
      <c r="B36" s="27" t="s">
        <v>34</v>
      </c>
      <c r="C36" s="25">
        <v>1</v>
      </c>
      <c r="D36" s="40" t="s">
        <v>116</v>
      </c>
      <c r="E36" s="24">
        <f>$C$36/$C$56</f>
        <v>1.7825311942959001E-3</v>
      </c>
      <c r="F36" s="73">
        <f>SUM($E$38:$E$39)</f>
        <v>3.5650623885918001E-3</v>
      </c>
      <c r="G36" s="73">
        <f>SUM($E$38:$E$39)</f>
        <v>3.5650623885918001E-3</v>
      </c>
      <c r="H36">
        <f>$C$35/$C$56</f>
        <v>3.5650623885918001E-3</v>
      </c>
      <c r="AP36" s="21"/>
      <c r="AQ36" s="24">
        <f t="shared" si="3"/>
        <v>-1.6277819894133322E-2</v>
      </c>
      <c r="AR36" s="80">
        <f t="shared" si="4"/>
        <v>1.60427807486631E-2</v>
      </c>
    </row>
    <row r="37" spans="1:44" x14ac:dyDescent="0.2">
      <c r="A37" s="2"/>
      <c r="B37" s="27">
        <v>1</v>
      </c>
      <c r="C37" s="25">
        <v>1</v>
      </c>
      <c r="D37" s="40" t="s">
        <v>117</v>
      </c>
      <c r="E37" s="24">
        <f>$C$37/$C$56</f>
        <v>1.7825311942959001E-3</v>
      </c>
      <c r="F37">
        <f>$C$36/$C$56</f>
        <v>1.7825311942959001E-3</v>
      </c>
      <c r="G37" s="76">
        <f>SUM($F$37:$F$38)</f>
        <v>3.5650623885918001E-3</v>
      </c>
      <c r="AP37" s="21"/>
      <c r="AQ37" s="24">
        <f t="shared" si="3"/>
        <v>-1.6277819894133322E-2</v>
      </c>
      <c r="AR37" s="80">
        <f t="shared" si="4"/>
        <v>1.60427807486631E-2</v>
      </c>
    </row>
    <row r="38" spans="1:44" x14ac:dyDescent="0.2">
      <c r="A38" s="2"/>
      <c r="B38" s="27">
        <v>2</v>
      </c>
      <c r="C38" s="25">
        <v>1</v>
      </c>
      <c r="D38" s="40" t="s">
        <v>118</v>
      </c>
      <c r="E38" s="24">
        <f>$C$38/$C$56</f>
        <v>1.7825311942959001E-3</v>
      </c>
      <c r="F38">
        <f>$C$37/$C$56</f>
        <v>1.7825311942959001E-3</v>
      </c>
      <c r="AP38" s="21"/>
      <c r="AQ38" s="24">
        <f>E38*LOG(E38,2)</f>
        <v>-1.6277819894133322E-2</v>
      </c>
      <c r="AR38" s="80">
        <f t="shared" si="4"/>
        <v>1.60427807486631E-2</v>
      </c>
    </row>
    <row r="39" spans="1:44" x14ac:dyDescent="0.2">
      <c r="A39" s="2"/>
      <c r="B39" s="27" t="s">
        <v>40</v>
      </c>
      <c r="C39" s="25">
        <v>1</v>
      </c>
      <c r="D39" s="40" t="s">
        <v>119</v>
      </c>
      <c r="E39" s="24">
        <f>$C$39/$C$56</f>
        <v>1.7825311942959001E-3</v>
      </c>
      <c r="AP39" s="21"/>
      <c r="AQ39" s="24">
        <f t="shared" si="3"/>
        <v>-1.6277819894133322E-2</v>
      </c>
      <c r="AR39" s="80">
        <f t="shared" si="4"/>
        <v>1.60427807486631E-2</v>
      </c>
    </row>
    <row r="40" spans="1:44" x14ac:dyDescent="0.2">
      <c r="A40" s="2"/>
      <c r="B40" s="27" t="s">
        <v>10</v>
      </c>
      <c r="C40" s="25">
        <v>0</v>
      </c>
      <c r="D40" s="41"/>
      <c r="E40" s="24"/>
      <c r="AP40" s="21"/>
      <c r="AQ40" s="24"/>
      <c r="AR40" s="21"/>
    </row>
    <row r="41" spans="1:44" x14ac:dyDescent="0.2">
      <c r="A41" s="2"/>
      <c r="B41" s="27" t="s">
        <v>33</v>
      </c>
      <c r="C41" s="25">
        <v>0</v>
      </c>
      <c r="D41" s="41"/>
      <c r="E41" s="24"/>
      <c r="AP41" s="21"/>
      <c r="AQ41" s="24"/>
      <c r="AR41" s="21"/>
    </row>
    <row r="42" spans="1:44" x14ac:dyDescent="0.2">
      <c r="A42" s="2"/>
      <c r="B42" s="27">
        <v>0</v>
      </c>
      <c r="C42" s="25">
        <v>0</v>
      </c>
      <c r="D42" s="41"/>
      <c r="E42" s="24"/>
      <c r="AP42" s="21"/>
      <c r="AQ42" s="24"/>
      <c r="AR42" s="21"/>
    </row>
    <row r="43" spans="1:44" x14ac:dyDescent="0.2">
      <c r="A43" s="2"/>
      <c r="B43" s="27">
        <v>3</v>
      </c>
      <c r="C43" s="25">
        <v>0</v>
      </c>
      <c r="D43" s="41"/>
      <c r="E43" s="24"/>
      <c r="AP43" s="21"/>
      <c r="AQ43" s="24"/>
      <c r="AR43" s="21"/>
    </row>
    <row r="44" spans="1:44" x14ac:dyDescent="0.2">
      <c r="A44" s="2"/>
      <c r="B44" s="27">
        <v>4</v>
      </c>
      <c r="C44" s="25">
        <v>0</v>
      </c>
      <c r="D44" s="41"/>
      <c r="E44" s="24"/>
      <c r="AP44" s="21"/>
      <c r="AQ44" s="24"/>
      <c r="AR44" s="21"/>
    </row>
    <row r="45" spans="1:44" x14ac:dyDescent="0.2">
      <c r="A45" s="2"/>
      <c r="B45" s="27">
        <v>5</v>
      </c>
      <c r="C45" s="25">
        <v>0</v>
      </c>
      <c r="D45" s="41"/>
      <c r="E45" s="24"/>
      <c r="AP45" s="21"/>
      <c r="AQ45" s="24"/>
      <c r="AR45" s="21"/>
    </row>
    <row r="46" spans="1:44" x14ac:dyDescent="0.2">
      <c r="A46" s="2"/>
      <c r="B46" s="27">
        <v>6</v>
      </c>
      <c r="C46" s="25">
        <v>0</v>
      </c>
      <c r="D46" s="41"/>
      <c r="E46" s="24"/>
      <c r="AP46" s="21"/>
      <c r="AQ46" s="24"/>
      <c r="AR46" s="21"/>
    </row>
    <row r="47" spans="1:44" x14ac:dyDescent="0.2">
      <c r="A47" s="2"/>
      <c r="B47" s="27">
        <v>7</v>
      </c>
      <c r="C47" s="25">
        <v>0</v>
      </c>
      <c r="D47" s="41"/>
      <c r="E47" s="24"/>
      <c r="AP47" s="21"/>
      <c r="AQ47" s="24"/>
      <c r="AR47" s="21"/>
    </row>
    <row r="48" spans="1:44" x14ac:dyDescent="0.2">
      <c r="A48" s="2"/>
      <c r="B48" s="27">
        <v>8</v>
      </c>
      <c r="C48" s="25">
        <v>0</v>
      </c>
      <c r="D48" s="41"/>
      <c r="E48" s="24"/>
      <c r="AP48" s="21"/>
      <c r="AQ48" s="24"/>
      <c r="AR48" s="21"/>
    </row>
    <row r="49" spans="1:44" x14ac:dyDescent="0.2">
      <c r="A49" s="2"/>
      <c r="B49" s="27">
        <v>9</v>
      </c>
      <c r="C49" s="25">
        <v>0</v>
      </c>
      <c r="D49" s="41"/>
      <c r="E49" s="24"/>
      <c r="AP49" s="21"/>
      <c r="AQ49" s="24"/>
      <c r="AR49" s="21"/>
    </row>
    <row r="50" spans="1:44" x14ac:dyDescent="0.2">
      <c r="A50" s="2"/>
      <c r="B50" s="27" t="s">
        <v>41</v>
      </c>
      <c r="C50" s="25">
        <v>0</v>
      </c>
      <c r="D50" s="41"/>
      <c r="E50" s="24"/>
      <c r="AP50" s="21"/>
      <c r="AQ50" s="24"/>
      <c r="AR50" s="21"/>
    </row>
    <row r="51" spans="1:44" x14ac:dyDescent="0.2">
      <c r="A51" s="2"/>
      <c r="B51" s="27" t="s">
        <v>42</v>
      </c>
      <c r="C51" s="25">
        <v>0</v>
      </c>
      <c r="D51" s="41"/>
      <c r="E51" s="24"/>
      <c r="AP51" s="21"/>
      <c r="AQ51" s="24"/>
      <c r="AR51" s="21"/>
    </row>
    <row r="52" spans="1:44" x14ac:dyDescent="0.2">
      <c r="A52" s="2"/>
      <c r="B52" s="27" t="s">
        <v>43</v>
      </c>
      <c r="C52" s="25">
        <v>0</v>
      </c>
      <c r="D52" s="41"/>
      <c r="E52" s="24"/>
      <c r="AP52" s="21"/>
      <c r="AQ52" s="24"/>
      <c r="AR52" s="21"/>
    </row>
    <row r="53" spans="1:44" x14ac:dyDescent="0.2">
      <c r="A53" s="2"/>
      <c r="B53" s="27" t="s">
        <v>44</v>
      </c>
      <c r="C53" s="25">
        <v>0</v>
      </c>
      <c r="D53" s="41"/>
      <c r="E53" s="24"/>
      <c r="AP53" s="21"/>
      <c r="AQ53" s="24"/>
      <c r="AR53" s="21"/>
    </row>
    <row r="54" spans="1:44" x14ac:dyDescent="0.2">
      <c r="A54" s="2"/>
      <c r="B54" s="27" t="s">
        <v>45</v>
      </c>
      <c r="C54" s="25">
        <v>0</v>
      </c>
      <c r="D54" s="41"/>
      <c r="E54" s="24"/>
      <c r="AP54" s="21"/>
      <c r="AQ54" s="24"/>
      <c r="AR54" s="21"/>
    </row>
    <row r="55" spans="1:44" ht="16" thickBot="1" x14ac:dyDescent="0.25">
      <c r="A55" s="22"/>
      <c r="B55" s="29" t="s">
        <v>46</v>
      </c>
      <c r="C55" s="26">
        <v>0</v>
      </c>
      <c r="D55" s="42"/>
      <c r="E55" s="9" t="s">
        <v>90</v>
      </c>
      <c r="F55" s="9" t="s">
        <v>93</v>
      </c>
      <c r="G55" s="18" t="s">
        <v>94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23"/>
      <c r="AQ55" s="22"/>
      <c r="AR55" s="23"/>
    </row>
    <row r="56" spans="1:44" x14ac:dyDescent="0.2">
      <c r="A56" s="24"/>
      <c r="B56" s="1" t="s">
        <v>48</v>
      </c>
      <c r="C56" s="4">
        <v>561</v>
      </c>
      <c r="D56" s="21"/>
      <c r="E56" s="32">
        <f>-SUM(AQ2:AQ39)</f>
        <v>4.5378539222461427</v>
      </c>
      <c r="F56" s="81">
        <f>SUM(AR2:AR39)</f>
        <v>4.5597147950089107</v>
      </c>
      <c r="G56" s="36" t="str">
        <f>IF(E56&lt;=F56,"Выполняется","Не выполняется")</f>
        <v>Выполняется</v>
      </c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82"/>
    </row>
    <row r="57" spans="1:44" ht="16" thickBot="1" x14ac:dyDescent="0.25">
      <c r="A57" s="22"/>
      <c r="B57" s="7" t="s">
        <v>49</v>
      </c>
      <c r="C57" s="3">
        <v>561</v>
      </c>
      <c r="D57" s="23"/>
      <c r="E57" s="2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23"/>
    </row>
  </sheetData>
  <sortState xmlns:xlrd2="http://schemas.microsoft.com/office/spreadsheetml/2017/richdata2" ref="AO2:AO3">
    <sortCondition descending="1" ref="AO1"/>
  </sortState>
  <pageMargins left="0.7" right="0.7" top="0.75" bottom="0.75" header="0.3" footer="0.3"/>
  <pageSetup paperSize="9" orientation="portrait" r:id="rId1"/>
  <ignoredErrors>
    <ignoredError sqref="D3:D3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82126-490C-2244-8955-1EF3D9DEBC04}">
  <dimension ref="B1:D10"/>
  <sheetViews>
    <sheetView zoomScale="150" workbookViewId="0">
      <selection activeCell="B22" sqref="B22"/>
    </sheetView>
  </sheetViews>
  <sheetFormatPr baseColWidth="10" defaultRowHeight="15" x14ac:dyDescent="0.2"/>
  <cols>
    <col min="1" max="1" width="10.83203125" customWidth="1"/>
    <col min="2" max="2" width="28.33203125" bestFit="1" customWidth="1"/>
    <col min="3" max="3" width="11.83203125" customWidth="1"/>
  </cols>
  <sheetData>
    <row r="1" spans="2:4" ht="16" thickBot="1" x14ac:dyDescent="0.25"/>
    <row r="2" spans="2:4" ht="33" thickBot="1" x14ac:dyDescent="0.25">
      <c r="B2" s="101" t="s">
        <v>134</v>
      </c>
      <c r="C2" s="103" t="s">
        <v>135</v>
      </c>
    </row>
    <row r="3" spans="2:4" ht="19" x14ac:dyDescent="0.2">
      <c r="B3" s="99" t="s">
        <v>127</v>
      </c>
      <c r="C3" s="104">
        <v>0</v>
      </c>
    </row>
    <row r="4" spans="2:4" ht="19" x14ac:dyDescent="0.2">
      <c r="B4" s="99" t="s">
        <v>125</v>
      </c>
      <c r="C4" s="104">
        <v>0</v>
      </c>
    </row>
    <row r="5" spans="2:4" ht="20" thickBot="1" x14ac:dyDescent="0.25">
      <c r="B5" s="100" t="s">
        <v>155</v>
      </c>
      <c r="C5" s="105">
        <v>0</v>
      </c>
    </row>
    <row r="6" spans="2:4" ht="16" thickBot="1" x14ac:dyDescent="0.25"/>
    <row r="7" spans="2:4" ht="33" thickBot="1" x14ac:dyDescent="0.25">
      <c r="B7" s="101" t="s">
        <v>136</v>
      </c>
      <c r="C7" s="103" t="s">
        <v>135</v>
      </c>
      <c r="D7" s="102" t="s">
        <v>49</v>
      </c>
    </row>
    <row r="8" spans="2:4" ht="19" x14ac:dyDescent="0.2">
      <c r="B8" s="99" t="s">
        <v>137</v>
      </c>
      <c r="C8" s="104">
        <v>0</v>
      </c>
      <c r="D8" s="107" t="s">
        <v>139</v>
      </c>
    </row>
    <row r="9" spans="2:4" ht="19" x14ac:dyDescent="0.2">
      <c r="B9" s="99" t="s">
        <v>138</v>
      </c>
      <c r="C9" s="104">
        <v>0</v>
      </c>
      <c r="D9" s="107" t="s">
        <v>139</v>
      </c>
    </row>
    <row r="10" spans="2:4" ht="20" thickBot="1" x14ac:dyDescent="0.25">
      <c r="B10" s="100" t="s">
        <v>155</v>
      </c>
      <c r="C10" s="105">
        <v>0</v>
      </c>
      <c r="D10" s="10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6FBD-B3E6-8345-BF28-9E97BA583547}">
  <dimension ref="A1:O24"/>
  <sheetViews>
    <sheetView tabSelected="1" zoomScale="157" workbookViewId="0">
      <selection activeCell="E24" sqref="E24"/>
    </sheetView>
  </sheetViews>
  <sheetFormatPr baseColWidth="10" defaultRowHeight="15" x14ac:dyDescent="0.2"/>
  <cols>
    <col min="1" max="1" width="28.33203125" bestFit="1" customWidth="1"/>
    <col min="7" max="7" width="3.5" customWidth="1"/>
    <col min="8" max="8" width="10.83203125" customWidth="1"/>
    <col min="9" max="9" width="11" customWidth="1"/>
    <col min="14" max="14" width="3.5" customWidth="1"/>
    <col min="15" max="15" width="3.33203125" customWidth="1"/>
  </cols>
  <sheetData>
    <row r="1" spans="1:15" ht="20" thickBot="1" x14ac:dyDescent="0.25">
      <c r="A1" s="83" t="s">
        <v>127</v>
      </c>
      <c r="B1" s="129" t="s">
        <v>128</v>
      </c>
      <c r="C1" s="130"/>
      <c r="D1" s="130"/>
      <c r="E1" s="130"/>
      <c r="F1" s="131"/>
      <c r="I1" s="129" t="s">
        <v>131</v>
      </c>
      <c r="J1" s="130"/>
      <c r="K1" s="130"/>
      <c r="L1" s="130"/>
      <c r="M1" s="131"/>
      <c r="N1" s="84"/>
      <c r="O1" s="84"/>
    </row>
    <row r="2" spans="1:15" ht="19" x14ac:dyDescent="0.2">
      <c r="A2" s="83" t="s">
        <v>125</v>
      </c>
      <c r="B2" s="91">
        <v>1</v>
      </c>
      <c r="C2" s="92">
        <v>1</v>
      </c>
      <c r="D2" s="92">
        <v>0</v>
      </c>
      <c r="E2" s="92">
        <v>0</v>
      </c>
      <c r="F2" s="93">
        <v>0</v>
      </c>
      <c r="G2" s="88">
        <v>0</v>
      </c>
      <c r="H2" s="84"/>
      <c r="I2" s="91">
        <v>1</v>
      </c>
      <c r="J2" s="92">
        <v>1</v>
      </c>
      <c r="K2" s="92">
        <v>0</v>
      </c>
      <c r="L2" s="92">
        <v>0</v>
      </c>
      <c r="M2" s="93">
        <v>0</v>
      </c>
      <c r="N2" s="88">
        <v>0</v>
      </c>
      <c r="O2" s="88">
        <v>0</v>
      </c>
    </row>
    <row r="3" spans="1:15" ht="19" x14ac:dyDescent="0.2">
      <c r="A3" s="83" t="s">
        <v>126</v>
      </c>
      <c r="B3" s="94">
        <v>1</v>
      </c>
      <c r="C3" s="84">
        <v>1</v>
      </c>
      <c r="D3" s="84">
        <v>0</v>
      </c>
      <c r="E3" s="84">
        <v>0</v>
      </c>
      <c r="F3" s="41">
        <v>0</v>
      </c>
      <c r="G3" s="89">
        <v>0</v>
      </c>
      <c r="H3" s="84"/>
      <c r="I3" s="94">
        <v>1</v>
      </c>
      <c r="J3" s="84">
        <v>1</v>
      </c>
      <c r="K3" s="84">
        <v>0</v>
      </c>
      <c r="L3" s="97">
        <v>1</v>
      </c>
      <c r="M3" s="41">
        <v>0</v>
      </c>
      <c r="N3" s="89">
        <v>0</v>
      </c>
      <c r="O3" s="89">
        <v>1</v>
      </c>
    </row>
    <row r="4" spans="1:15" ht="19" customHeight="1" x14ac:dyDescent="0.2">
      <c r="B4" s="94">
        <v>1</v>
      </c>
      <c r="C4" s="84">
        <v>1</v>
      </c>
      <c r="D4" s="84">
        <v>1</v>
      </c>
      <c r="E4" s="84">
        <v>0</v>
      </c>
      <c r="F4" s="41">
        <v>1</v>
      </c>
      <c r="G4" s="89">
        <v>0</v>
      </c>
      <c r="H4" s="84"/>
      <c r="I4" s="94">
        <v>1</v>
      </c>
      <c r="J4" s="84">
        <v>1</v>
      </c>
      <c r="K4" s="84">
        <v>1</v>
      </c>
      <c r="L4" s="84">
        <v>0</v>
      </c>
      <c r="M4" s="41">
        <v>1</v>
      </c>
      <c r="N4" s="89">
        <v>0</v>
      </c>
      <c r="O4" s="89">
        <v>0</v>
      </c>
    </row>
    <row r="5" spans="1:15" ht="19" customHeight="1" thickBot="1" x14ac:dyDescent="0.25">
      <c r="B5" s="95">
        <v>0</v>
      </c>
      <c r="C5" s="96">
        <v>0</v>
      </c>
      <c r="D5" s="96">
        <v>0</v>
      </c>
      <c r="E5" s="96">
        <v>0</v>
      </c>
      <c r="F5" s="42">
        <v>0</v>
      </c>
      <c r="G5" s="90">
        <v>0</v>
      </c>
      <c r="H5" s="84"/>
      <c r="I5" s="95">
        <v>0</v>
      </c>
      <c r="J5" s="96">
        <v>0</v>
      </c>
      <c r="K5" s="96">
        <v>0</v>
      </c>
      <c r="L5" s="96">
        <v>0</v>
      </c>
      <c r="M5" s="42">
        <v>0</v>
      </c>
      <c r="N5" s="90">
        <v>0</v>
      </c>
      <c r="O5" s="90">
        <v>0</v>
      </c>
    </row>
    <row r="6" spans="1:15" ht="16" customHeight="1" thickBot="1" x14ac:dyDescent="0.25">
      <c r="B6" s="85">
        <v>1</v>
      </c>
      <c r="C6" s="86">
        <v>1</v>
      </c>
      <c r="D6" s="86">
        <v>1</v>
      </c>
      <c r="E6" s="86">
        <v>0</v>
      </c>
      <c r="F6" s="87">
        <v>1</v>
      </c>
      <c r="G6" s="84"/>
      <c r="H6" s="84"/>
      <c r="I6" s="85">
        <v>1</v>
      </c>
      <c r="J6" s="86">
        <v>1</v>
      </c>
      <c r="K6" s="86">
        <v>1</v>
      </c>
      <c r="L6" s="86">
        <v>0</v>
      </c>
      <c r="M6" s="87">
        <v>1</v>
      </c>
      <c r="N6" s="84"/>
      <c r="O6" s="84"/>
    </row>
    <row r="7" spans="1:15" ht="16" thickBot="1" x14ac:dyDescent="0.25">
      <c r="B7" s="84"/>
      <c r="C7" s="84"/>
      <c r="D7" s="84"/>
      <c r="E7" s="84"/>
      <c r="F7" s="84"/>
      <c r="G7" s="84"/>
      <c r="H7" s="84"/>
      <c r="I7" s="85">
        <v>1</v>
      </c>
      <c r="J7" s="86">
        <v>1</v>
      </c>
      <c r="K7" s="86">
        <v>1</v>
      </c>
      <c r="L7" s="86">
        <v>1</v>
      </c>
      <c r="M7" s="87">
        <v>1</v>
      </c>
      <c r="N7" s="84"/>
      <c r="O7" s="84"/>
    </row>
    <row r="8" spans="1:15" ht="16" thickBot="1" x14ac:dyDescent="0.25">
      <c r="B8" s="129" t="s">
        <v>129</v>
      </c>
      <c r="C8" s="130"/>
      <c r="D8" s="130"/>
      <c r="E8" s="130"/>
      <c r="F8" s="131"/>
      <c r="G8" s="84"/>
      <c r="H8" s="84"/>
      <c r="I8" s="84"/>
      <c r="J8" s="84"/>
      <c r="K8" s="84"/>
      <c r="L8" s="84"/>
      <c r="M8" s="84"/>
      <c r="N8" s="84"/>
      <c r="O8" s="84"/>
    </row>
    <row r="9" spans="1:15" ht="16" thickBot="1" x14ac:dyDescent="0.25">
      <c r="B9" s="91">
        <v>1</v>
      </c>
      <c r="C9" s="92">
        <v>0</v>
      </c>
      <c r="D9" s="92">
        <v>1</v>
      </c>
      <c r="E9" s="92">
        <v>0</v>
      </c>
      <c r="F9" s="93">
        <v>1</v>
      </c>
      <c r="G9" s="88">
        <v>1</v>
      </c>
      <c r="H9" s="84"/>
      <c r="I9" s="129" t="s">
        <v>132</v>
      </c>
      <c r="J9" s="130"/>
      <c r="K9" s="130"/>
      <c r="L9" s="130"/>
      <c r="M9" s="131"/>
      <c r="N9" s="84"/>
      <c r="O9" s="84"/>
    </row>
    <row r="10" spans="1:15" x14ac:dyDescent="0.2">
      <c r="B10" s="94">
        <v>0</v>
      </c>
      <c r="C10" s="84">
        <v>1</v>
      </c>
      <c r="D10" s="84">
        <v>1</v>
      </c>
      <c r="E10" s="84">
        <v>1</v>
      </c>
      <c r="F10" s="41">
        <v>1</v>
      </c>
      <c r="G10" s="89">
        <v>0</v>
      </c>
      <c r="H10" s="84"/>
      <c r="I10" s="91">
        <v>1</v>
      </c>
      <c r="J10" s="92">
        <v>0</v>
      </c>
      <c r="K10" s="92">
        <v>1</v>
      </c>
      <c r="L10" s="92">
        <v>0</v>
      </c>
      <c r="M10" s="93">
        <v>1</v>
      </c>
      <c r="N10" s="88">
        <v>1</v>
      </c>
      <c r="O10" s="88">
        <v>1</v>
      </c>
    </row>
    <row r="11" spans="1:15" x14ac:dyDescent="0.2">
      <c r="B11" s="94">
        <v>0</v>
      </c>
      <c r="C11" s="84">
        <v>0</v>
      </c>
      <c r="D11" s="84">
        <v>0</v>
      </c>
      <c r="E11" s="84">
        <v>1</v>
      </c>
      <c r="F11" s="41">
        <v>0</v>
      </c>
      <c r="G11" s="89">
        <v>1</v>
      </c>
      <c r="H11" s="84"/>
      <c r="I11" s="94">
        <v>0</v>
      </c>
      <c r="J11" s="84">
        <v>1</v>
      </c>
      <c r="K11" s="84">
        <v>1</v>
      </c>
      <c r="L11" s="84">
        <v>1</v>
      </c>
      <c r="M11" s="41">
        <v>1</v>
      </c>
      <c r="N11" s="89">
        <v>0</v>
      </c>
      <c r="O11" s="89">
        <v>0</v>
      </c>
    </row>
    <row r="12" spans="1:15" ht="16" thickBot="1" x14ac:dyDescent="0.25">
      <c r="B12" s="95">
        <v>0</v>
      </c>
      <c r="C12" s="96">
        <v>0</v>
      </c>
      <c r="D12" s="96">
        <v>0</v>
      </c>
      <c r="E12" s="96">
        <v>1</v>
      </c>
      <c r="F12" s="42">
        <v>1</v>
      </c>
      <c r="G12" s="90">
        <v>0</v>
      </c>
      <c r="H12" s="84"/>
      <c r="I12" s="94">
        <v>0</v>
      </c>
      <c r="J12" s="84">
        <v>0</v>
      </c>
      <c r="K12" s="97">
        <v>1</v>
      </c>
      <c r="L12" s="84">
        <v>1</v>
      </c>
      <c r="M12" s="41">
        <v>0</v>
      </c>
      <c r="N12" s="89">
        <v>1</v>
      </c>
      <c r="O12" s="89">
        <v>0</v>
      </c>
    </row>
    <row r="13" spans="1:15" ht="16" customHeight="1" thickBot="1" x14ac:dyDescent="0.25">
      <c r="B13" s="85">
        <v>1</v>
      </c>
      <c r="C13" s="86">
        <v>1</v>
      </c>
      <c r="D13" s="86">
        <v>0</v>
      </c>
      <c r="E13" s="86">
        <v>1</v>
      </c>
      <c r="F13" s="87">
        <v>1</v>
      </c>
      <c r="G13" s="84"/>
      <c r="H13" s="84"/>
      <c r="I13" s="95">
        <v>0</v>
      </c>
      <c r="J13" s="96">
        <v>0</v>
      </c>
      <c r="K13" s="96">
        <v>0</v>
      </c>
      <c r="L13" s="96">
        <v>1</v>
      </c>
      <c r="M13" s="42">
        <v>1</v>
      </c>
      <c r="N13" s="90">
        <v>0</v>
      </c>
      <c r="O13" s="90">
        <v>0</v>
      </c>
    </row>
    <row r="14" spans="1:15" ht="16" thickBot="1" x14ac:dyDescent="0.25">
      <c r="B14" s="84"/>
      <c r="C14" s="84"/>
      <c r="D14" s="84"/>
      <c r="E14" s="84"/>
      <c r="F14" s="84"/>
      <c r="G14" s="84"/>
      <c r="H14" s="84"/>
      <c r="I14" s="85">
        <v>1</v>
      </c>
      <c r="J14" s="86">
        <v>1</v>
      </c>
      <c r="K14" s="86">
        <v>0</v>
      </c>
      <c r="L14" s="86">
        <v>1</v>
      </c>
      <c r="M14" s="87">
        <v>1</v>
      </c>
      <c r="N14" s="84"/>
      <c r="O14" s="84"/>
    </row>
    <row r="15" spans="1:15" ht="16" thickBot="1" x14ac:dyDescent="0.25">
      <c r="B15" s="129" t="s">
        <v>130</v>
      </c>
      <c r="C15" s="130"/>
      <c r="D15" s="130"/>
      <c r="E15" s="130"/>
      <c r="F15" s="131"/>
      <c r="G15" s="84"/>
      <c r="H15" s="84"/>
      <c r="I15" s="85">
        <v>1</v>
      </c>
      <c r="J15" s="86">
        <v>1</v>
      </c>
      <c r="K15" s="86">
        <v>1</v>
      </c>
      <c r="L15" s="86">
        <v>1</v>
      </c>
      <c r="M15" s="87">
        <v>1</v>
      </c>
      <c r="N15" s="84"/>
      <c r="O15" s="84"/>
    </row>
    <row r="16" spans="1:15" ht="16" thickBot="1" x14ac:dyDescent="0.25">
      <c r="B16" s="91">
        <v>1</v>
      </c>
      <c r="C16" s="92">
        <v>0</v>
      </c>
      <c r="D16" s="92">
        <v>0</v>
      </c>
      <c r="E16" s="92">
        <v>0</v>
      </c>
      <c r="F16" s="93">
        <v>0</v>
      </c>
      <c r="G16" s="88">
        <v>1</v>
      </c>
      <c r="H16" s="84"/>
      <c r="I16" s="84"/>
      <c r="J16" s="84"/>
      <c r="K16" s="84"/>
      <c r="L16" s="84"/>
      <c r="M16" s="84"/>
      <c r="N16" s="84"/>
      <c r="O16" s="84"/>
    </row>
    <row r="17" spans="2:15" ht="16" thickBot="1" x14ac:dyDescent="0.25">
      <c r="B17" s="94">
        <v>0</v>
      </c>
      <c r="C17" s="84">
        <v>1</v>
      </c>
      <c r="D17" s="84">
        <v>1</v>
      </c>
      <c r="E17" s="84">
        <v>1</v>
      </c>
      <c r="F17" s="41">
        <v>1</v>
      </c>
      <c r="G17" s="89">
        <v>0</v>
      </c>
      <c r="H17" s="84"/>
      <c r="I17" s="129" t="s">
        <v>133</v>
      </c>
      <c r="J17" s="130"/>
      <c r="K17" s="130"/>
      <c r="L17" s="130"/>
      <c r="M17" s="131"/>
      <c r="N17" s="84"/>
      <c r="O17" s="84"/>
    </row>
    <row r="18" spans="2:15" x14ac:dyDescent="0.2">
      <c r="B18" s="94">
        <v>0</v>
      </c>
      <c r="C18" s="84">
        <v>0</v>
      </c>
      <c r="D18" s="84">
        <v>1</v>
      </c>
      <c r="E18" s="84">
        <v>1</v>
      </c>
      <c r="F18" s="41">
        <v>1</v>
      </c>
      <c r="G18" s="89">
        <v>1</v>
      </c>
      <c r="H18" s="84"/>
      <c r="I18" s="91">
        <v>1</v>
      </c>
      <c r="J18" s="92">
        <v>0</v>
      </c>
      <c r="K18" s="92">
        <v>0</v>
      </c>
      <c r="L18" s="92">
        <v>0</v>
      </c>
      <c r="M18" s="93">
        <v>0</v>
      </c>
      <c r="N18" s="88">
        <v>1</v>
      </c>
      <c r="O18" s="88">
        <v>1</v>
      </c>
    </row>
    <row r="19" spans="2:15" ht="16" thickBot="1" x14ac:dyDescent="0.25">
      <c r="B19" s="95">
        <v>1</v>
      </c>
      <c r="C19" s="96">
        <v>0</v>
      </c>
      <c r="D19" s="96">
        <v>0</v>
      </c>
      <c r="E19" s="96">
        <v>0</v>
      </c>
      <c r="F19" s="42">
        <v>1</v>
      </c>
      <c r="G19" s="90">
        <v>0</v>
      </c>
      <c r="H19" s="84"/>
      <c r="I19" s="94">
        <v>0</v>
      </c>
      <c r="J19" s="84">
        <v>1</v>
      </c>
      <c r="K19" s="84">
        <v>1</v>
      </c>
      <c r="L19" s="84">
        <v>1</v>
      </c>
      <c r="M19" s="41">
        <v>1</v>
      </c>
      <c r="N19" s="89">
        <v>0</v>
      </c>
      <c r="O19" s="89">
        <v>0</v>
      </c>
    </row>
    <row r="20" spans="2:15" ht="16" customHeight="1" thickBot="1" x14ac:dyDescent="0.25">
      <c r="B20" s="85">
        <v>0</v>
      </c>
      <c r="C20" s="86">
        <v>1</v>
      </c>
      <c r="D20" s="86">
        <v>0</v>
      </c>
      <c r="E20" s="86">
        <v>0</v>
      </c>
      <c r="F20" s="87">
        <v>1</v>
      </c>
      <c r="G20" s="84"/>
      <c r="H20" s="84"/>
      <c r="I20" s="94">
        <v>0</v>
      </c>
      <c r="J20" s="84">
        <v>0</v>
      </c>
      <c r="K20" s="84">
        <v>1</v>
      </c>
      <c r="L20" s="97">
        <v>0</v>
      </c>
      <c r="M20" s="41">
        <v>1</v>
      </c>
      <c r="N20" s="89">
        <v>1</v>
      </c>
      <c r="O20" s="89">
        <v>0</v>
      </c>
    </row>
    <row r="21" spans="2:15" ht="16" thickBot="1" x14ac:dyDescent="0.25">
      <c r="I21" s="95">
        <v>1</v>
      </c>
      <c r="J21" s="96">
        <v>0</v>
      </c>
      <c r="K21" s="96">
        <v>0</v>
      </c>
      <c r="L21" s="96">
        <v>0</v>
      </c>
      <c r="M21" s="42">
        <v>1</v>
      </c>
      <c r="N21" s="90">
        <v>0</v>
      </c>
      <c r="O21" s="90">
        <v>0</v>
      </c>
    </row>
    <row r="22" spans="2:15" ht="16" thickBot="1" x14ac:dyDescent="0.25">
      <c r="I22" s="85">
        <v>0</v>
      </c>
      <c r="J22" s="86">
        <v>1</v>
      </c>
      <c r="K22" s="86">
        <v>0</v>
      </c>
      <c r="L22" s="86">
        <v>0</v>
      </c>
      <c r="M22" s="87">
        <v>1</v>
      </c>
      <c r="N22" s="84"/>
      <c r="O22" s="84"/>
    </row>
    <row r="23" spans="2:15" ht="16" thickBot="1" x14ac:dyDescent="0.25">
      <c r="I23" s="85">
        <v>0</v>
      </c>
      <c r="J23" s="86">
        <v>1</v>
      </c>
      <c r="K23" s="86">
        <v>0</v>
      </c>
      <c r="L23" s="86">
        <v>1</v>
      </c>
      <c r="M23" s="87">
        <v>1</v>
      </c>
      <c r="N23" s="84"/>
      <c r="O23" s="84"/>
    </row>
    <row r="24" spans="2:15" x14ac:dyDescent="0.2">
      <c r="I24" s="84"/>
      <c r="J24" s="84"/>
      <c r="K24" s="84"/>
      <c r="L24" s="84"/>
      <c r="M24" s="84"/>
      <c r="N24" s="84"/>
      <c r="O24" s="84"/>
    </row>
  </sheetData>
  <mergeCells count="6">
    <mergeCell ref="I9:M9"/>
    <mergeCell ref="I17:M17"/>
    <mergeCell ref="B1:F1"/>
    <mergeCell ref="B8:F8"/>
    <mergeCell ref="B15:F15"/>
    <mergeCell ref="I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5233-F000-B440-8AAA-4285FB3F676E}">
  <dimension ref="A1:K19"/>
  <sheetViews>
    <sheetView zoomScale="139" workbookViewId="0">
      <selection activeCell="P11" sqref="P11"/>
    </sheetView>
  </sheetViews>
  <sheetFormatPr baseColWidth="10" defaultRowHeight="15" x14ac:dyDescent="0.2"/>
  <cols>
    <col min="1" max="1" width="5.83203125" bestFit="1" customWidth="1"/>
    <col min="2" max="2" width="13.83203125" bestFit="1" customWidth="1"/>
    <col min="3" max="5" width="3.33203125" customWidth="1"/>
    <col min="6" max="6" width="3.6640625" customWidth="1"/>
    <col min="7" max="10" width="3.33203125" customWidth="1"/>
    <col min="11" max="11" width="3.1640625" customWidth="1"/>
  </cols>
  <sheetData>
    <row r="1" spans="1:11" x14ac:dyDescent="0.2">
      <c r="A1" s="98" t="s">
        <v>134</v>
      </c>
      <c r="B1" s="108" t="s">
        <v>140</v>
      </c>
      <c r="C1" s="108" t="s">
        <v>141</v>
      </c>
      <c r="D1" s="109" t="s">
        <v>142</v>
      </c>
    </row>
    <row r="2" spans="1:11" ht="16" thickBot="1" x14ac:dyDescent="0.25">
      <c r="A2" s="110">
        <v>45</v>
      </c>
      <c r="B2" s="111">
        <v>101101</v>
      </c>
      <c r="C2" s="112">
        <v>4</v>
      </c>
      <c r="D2" s="106">
        <v>3</v>
      </c>
    </row>
    <row r="3" spans="1:11" x14ac:dyDescent="0.2">
      <c r="C3" s="98" t="s">
        <v>154</v>
      </c>
      <c r="D3" s="108" t="s">
        <v>153</v>
      </c>
      <c r="E3" s="108" t="s">
        <v>143</v>
      </c>
      <c r="F3" s="108" t="s">
        <v>144</v>
      </c>
      <c r="G3" s="108" t="s">
        <v>145</v>
      </c>
      <c r="H3" s="108" t="s">
        <v>146</v>
      </c>
      <c r="I3" s="108" t="s">
        <v>147</v>
      </c>
      <c r="J3" s="35" t="s">
        <v>148</v>
      </c>
      <c r="K3" s="82" t="s">
        <v>149</v>
      </c>
    </row>
    <row r="4" spans="1:11" ht="16" thickBot="1" x14ac:dyDescent="0.25">
      <c r="C4" s="110">
        <v>1</v>
      </c>
      <c r="D4" s="111">
        <v>0</v>
      </c>
      <c r="E4" s="111">
        <v>1</v>
      </c>
      <c r="F4" s="111">
        <v>1</v>
      </c>
      <c r="G4" s="111">
        <v>0</v>
      </c>
      <c r="H4" s="111">
        <v>0</v>
      </c>
      <c r="I4" s="111">
        <v>1</v>
      </c>
      <c r="J4" s="9">
        <v>1</v>
      </c>
      <c r="K4" s="23">
        <v>1</v>
      </c>
    </row>
    <row r="5" spans="1:11" x14ac:dyDescent="0.2">
      <c r="C5" s="113" t="s">
        <v>149</v>
      </c>
      <c r="D5" s="106">
        <v>1</v>
      </c>
    </row>
    <row r="6" spans="1:11" x14ac:dyDescent="0.2">
      <c r="C6" s="113" t="s">
        <v>148</v>
      </c>
      <c r="D6" s="106">
        <v>1</v>
      </c>
    </row>
    <row r="7" spans="1:11" ht="16" thickBot="1" x14ac:dyDescent="0.25">
      <c r="C7" s="113" t="s">
        <v>146</v>
      </c>
      <c r="D7" s="106">
        <v>0</v>
      </c>
    </row>
    <row r="8" spans="1:11" x14ac:dyDescent="0.2">
      <c r="C8" s="98" t="s">
        <v>154</v>
      </c>
      <c r="D8" s="108" t="s">
        <v>153</v>
      </c>
      <c r="E8" s="108" t="s">
        <v>143</v>
      </c>
      <c r="F8" s="108" t="s">
        <v>144</v>
      </c>
      <c r="G8" s="108" t="s">
        <v>145</v>
      </c>
      <c r="H8" s="108" t="s">
        <v>146</v>
      </c>
      <c r="I8" s="108" t="s">
        <v>147</v>
      </c>
      <c r="J8" s="35" t="s">
        <v>148</v>
      </c>
      <c r="K8" s="82" t="s">
        <v>149</v>
      </c>
    </row>
    <row r="9" spans="1:11" ht="16" thickBot="1" x14ac:dyDescent="0.25">
      <c r="C9" s="110">
        <v>1</v>
      </c>
      <c r="D9" s="111">
        <v>0</v>
      </c>
      <c r="E9" s="114">
        <v>0</v>
      </c>
      <c r="F9" s="111">
        <v>1</v>
      </c>
      <c r="G9" s="111">
        <v>0</v>
      </c>
      <c r="H9" s="111">
        <v>0</v>
      </c>
      <c r="I9" s="111">
        <v>1</v>
      </c>
      <c r="J9" s="9">
        <v>1</v>
      </c>
      <c r="K9" s="23">
        <v>1</v>
      </c>
    </row>
    <row r="10" spans="1:11" x14ac:dyDescent="0.2">
      <c r="C10" s="113" t="s">
        <v>150</v>
      </c>
      <c r="D10" s="106">
        <v>1</v>
      </c>
    </row>
    <row r="11" spans="1:11" x14ac:dyDescent="0.2">
      <c r="C11" s="113" t="s">
        <v>151</v>
      </c>
      <c r="D11" s="106">
        <v>1</v>
      </c>
      <c r="F11" s="116">
        <v>111</v>
      </c>
      <c r="G11" s="84">
        <v>7</v>
      </c>
    </row>
    <row r="12" spans="1:11" ht="16" thickBot="1" x14ac:dyDescent="0.25">
      <c r="C12" s="110" t="s">
        <v>152</v>
      </c>
      <c r="D12" s="115">
        <v>1</v>
      </c>
    </row>
    <row r="15" spans="1:11" x14ac:dyDescent="0.2">
      <c r="C15" s="112"/>
      <c r="D15" s="112"/>
      <c r="E15" s="112"/>
      <c r="F15" s="112"/>
      <c r="G15" s="112"/>
      <c r="H15" s="112"/>
      <c r="I15" s="112"/>
    </row>
    <row r="16" spans="1:11" x14ac:dyDescent="0.2">
      <c r="C16" s="112"/>
      <c r="D16" s="112"/>
      <c r="E16" s="112"/>
      <c r="F16" s="112"/>
      <c r="G16" s="112"/>
      <c r="H16" s="112"/>
      <c r="I16" s="112"/>
    </row>
    <row r="17" spans="3:4" x14ac:dyDescent="0.2">
      <c r="C17" s="112"/>
      <c r="D17" s="112"/>
    </row>
    <row r="18" spans="3:4" x14ac:dyDescent="0.2">
      <c r="C18" s="112"/>
      <c r="D18" s="112"/>
    </row>
    <row r="19" spans="3:4" x14ac:dyDescent="0.2">
      <c r="C19" s="112"/>
      <c r="D19" s="112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Шеннон</vt:lpstr>
      <vt:lpstr>Хаффман</vt:lpstr>
      <vt:lpstr>Устойчивый</vt:lpstr>
      <vt:lpstr>Матричный Устойчивый</vt:lpstr>
      <vt:lpstr>Хемминг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2024-05-29T21:15:50Z</dcterms:modified>
</cp:coreProperties>
</file>