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51" documentId="8_{3A718328-4A28-4FE4-A863-EAB004143FC2}" xr6:coauthVersionLast="47" xr6:coauthVersionMax="47" xr10:uidLastSave="{AAE3E152-6768-4EF9-B9F0-0BC7DE9A3159}"/>
  <bookViews>
    <workbookView xWindow="585" yWindow="4275" windowWidth="21600" windowHeight="12645" xr2:uid="{00000000-000D-0000-FFFF-FFFF00000000}"/>
  </bookViews>
  <sheets>
    <sheet name="Hildenbrand_Giauque_0.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I3" i="1"/>
  <c r="I4" i="1"/>
  <c r="I5" i="1"/>
  <c r="I6" i="1"/>
  <c r="I7" i="1"/>
  <c r="J7" i="1" s="1"/>
  <c r="I8" i="1"/>
  <c r="J8" i="1" s="1"/>
  <c r="I9" i="1"/>
  <c r="J9" i="1" s="1"/>
  <c r="I10" i="1"/>
  <c r="J10" i="1" s="1"/>
  <c r="I2" i="1"/>
  <c r="J2" i="1" s="1"/>
  <c r="G3" i="1"/>
  <c r="G4" i="1"/>
  <c r="G5" i="1"/>
  <c r="G6" i="1"/>
  <c r="G7" i="1"/>
  <c r="G8" i="1"/>
  <c r="G9" i="1"/>
  <c r="G10" i="1"/>
  <c r="G2" i="1"/>
  <c r="H3" i="1"/>
  <c r="H4" i="1"/>
  <c r="H5" i="1"/>
  <c r="H6" i="1"/>
  <c r="H7" i="1"/>
  <c r="H8" i="1"/>
  <c r="H9" i="1"/>
  <c r="H10" i="1"/>
  <c r="H2" i="1"/>
  <c r="F3" i="1"/>
  <c r="J3" i="1" s="1"/>
  <c r="F4" i="1"/>
  <c r="J4" i="1" s="1"/>
  <c r="F5" i="1"/>
  <c r="J5" i="1" s="1"/>
  <c r="F6" i="1"/>
  <c r="J6" i="1" s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<sst xmlns="http://schemas.openxmlformats.org/spreadsheetml/2006/main" count="10" uniqueCount="10">
  <si>
    <t>T(K)</t>
  </si>
  <si>
    <t>cpm(J/molK)</t>
  </si>
  <si>
    <t>X</t>
  </si>
  <si>
    <t>cp(J/gK)</t>
  </si>
  <si>
    <t>cal/gK</t>
  </si>
  <si>
    <t>J/gK</t>
  </si>
  <si>
    <t>mol_H2O</t>
  </si>
  <si>
    <t>mol_NH3</t>
  </si>
  <si>
    <t>mol_sol</t>
  </si>
  <si>
    <t>J/molK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</si>
</sst>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3" sqref="M3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3" x14ac:dyDescent="0.25">
      <c r="A2">
        <v>201.56</v>
      </c>
      <c r="B2">
        <v>0.6411</v>
      </c>
      <c r="C2">
        <f>F2</f>
        <v>3.8074400000000002</v>
      </c>
      <c r="D2">
        <f>J2</f>
        <v>66.141465667271504</v>
      </c>
      <c r="E2">
        <v>0.91</v>
      </c>
      <c r="F2">
        <f>E2*4.184</f>
        <v>3.8074400000000002</v>
      </c>
      <c r="G2">
        <f t="shared" ref="G2:G10" si="0">B2*1/17.031</f>
        <v>3.7643121366919149E-2</v>
      </c>
      <c r="H2">
        <f t="shared" ref="H2:H10" si="1">(1-B2)*1/18.01528</f>
        <v>1.9921977343677143E-2</v>
      </c>
      <c r="I2">
        <f>H2+G2</f>
        <v>5.7565098710596292E-2</v>
      </c>
      <c r="J2">
        <f>F2/I2</f>
        <v>66.141465667271504</v>
      </c>
      <c r="L2">
        <f>(B2/17.031)/((1-B2)/1000)</f>
        <v>104.88470706859613</v>
      </c>
      <c r="M2">
        <f>17.031*B2+(1-B2)*18.015</f>
        <v>17.384157599999998</v>
      </c>
    </row>
    <row r="3" spans="1:13" x14ac:dyDescent="0.25">
      <c r="A3">
        <v>207.3</v>
      </c>
      <c r="B3">
        <v>0.6411</v>
      </c>
      <c r="C3">
        <f t="shared" ref="C3:C10" si="2">F3</f>
        <v>3.8618320000000002</v>
      </c>
      <c r="D3">
        <f t="shared" ref="D3:D10" si="3">J3</f>
        <v>67.086343748232537</v>
      </c>
      <c r="E3">
        <v>0.92300000000000004</v>
      </c>
      <c r="F3">
        <f t="shared" ref="F3:F10" si="4">E3*4.184</f>
        <v>3.8618320000000002</v>
      </c>
      <c r="G3">
        <f t="shared" si="0"/>
        <v>3.7643121366919149E-2</v>
      </c>
      <c r="H3">
        <f t="shared" si="1"/>
        <v>1.9921977343677143E-2</v>
      </c>
      <c r="I3">
        <f t="shared" ref="I3:I10" si="5">H3+G3</f>
        <v>5.7565098710596292E-2</v>
      </c>
      <c r="J3">
        <f t="shared" ref="J3:J10" si="6">F3/I3</f>
        <v>67.086343748232537</v>
      </c>
    </row>
    <row r="4" spans="1:13" x14ac:dyDescent="0.25">
      <c r="A4">
        <v>213.4</v>
      </c>
      <c r="B4">
        <v>0.6411</v>
      </c>
      <c r="C4">
        <f t="shared" si="2"/>
        <v>3.9120400000000002</v>
      </c>
      <c r="D4">
        <f t="shared" si="3"/>
        <v>67.958538899888865</v>
      </c>
      <c r="E4">
        <v>0.93500000000000005</v>
      </c>
      <c r="F4">
        <f t="shared" si="4"/>
        <v>3.9120400000000002</v>
      </c>
      <c r="G4">
        <f t="shared" si="0"/>
        <v>3.7643121366919149E-2</v>
      </c>
      <c r="H4">
        <f t="shared" si="1"/>
        <v>1.9921977343677143E-2</v>
      </c>
      <c r="I4">
        <f t="shared" si="5"/>
        <v>5.7565098710596292E-2</v>
      </c>
      <c r="J4">
        <f t="shared" si="6"/>
        <v>67.958538899888865</v>
      </c>
    </row>
    <row r="5" spans="1:13" x14ac:dyDescent="0.25">
      <c r="A5">
        <v>219.35</v>
      </c>
      <c r="B5">
        <v>0.6411</v>
      </c>
      <c r="C5">
        <f t="shared" si="2"/>
        <v>3.9622479999999998</v>
      </c>
      <c r="D5">
        <f t="shared" si="3"/>
        <v>68.830734051545178</v>
      </c>
      <c r="E5">
        <v>0.94699999999999995</v>
      </c>
      <c r="F5">
        <f t="shared" si="4"/>
        <v>3.9622479999999998</v>
      </c>
      <c r="G5">
        <f t="shared" si="0"/>
        <v>3.7643121366919149E-2</v>
      </c>
      <c r="H5">
        <f t="shared" si="1"/>
        <v>1.9921977343677143E-2</v>
      </c>
      <c r="I5">
        <f t="shared" si="5"/>
        <v>5.7565098710596292E-2</v>
      </c>
      <c r="J5">
        <f t="shared" si="6"/>
        <v>68.830734051545178</v>
      </c>
    </row>
    <row r="6" spans="1:13" x14ac:dyDescent="0.25">
      <c r="A6">
        <v>225.14</v>
      </c>
      <c r="B6">
        <v>0.6411</v>
      </c>
      <c r="C6">
        <f t="shared" si="2"/>
        <v>4.0082719999999998</v>
      </c>
      <c r="D6">
        <f t="shared" si="3"/>
        <v>69.630246273896816</v>
      </c>
      <c r="E6">
        <v>0.95799999999999996</v>
      </c>
      <c r="F6">
        <f t="shared" si="4"/>
        <v>4.0082719999999998</v>
      </c>
      <c r="G6">
        <f t="shared" si="0"/>
        <v>3.7643121366919149E-2</v>
      </c>
      <c r="H6">
        <f t="shared" si="1"/>
        <v>1.9921977343677143E-2</v>
      </c>
      <c r="I6">
        <f t="shared" si="5"/>
        <v>5.7565098710596292E-2</v>
      </c>
      <c r="J6">
        <f t="shared" si="6"/>
        <v>69.630246273896816</v>
      </c>
    </row>
    <row r="7" spans="1:13" x14ac:dyDescent="0.25">
      <c r="A7">
        <v>237.26</v>
      </c>
      <c r="B7">
        <v>0.6411</v>
      </c>
      <c r="C7">
        <f t="shared" si="2"/>
        <v>4.1045040000000004</v>
      </c>
      <c r="D7">
        <f t="shared" si="3"/>
        <v>71.301953647904782</v>
      </c>
      <c r="E7">
        <v>0.98099999999999998</v>
      </c>
      <c r="F7">
        <f t="shared" si="4"/>
        <v>4.1045040000000004</v>
      </c>
      <c r="G7">
        <f t="shared" si="0"/>
        <v>3.7643121366919149E-2</v>
      </c>
      <c r="H7">
        <f t="shared" si="1"/>
        <v>1.9921977343677143E-2</v>
      </c>
      <c r="I7">
        <f t="shared" si="5"/>
        <v>5.7565098710596292E-2</v>
      </c>
      <c r="J7">
        <f t="shared" si="6"/>
        <v>71.301953647904782</v>
      </c>
    </row>
    <row r="8" spans="1:13" x14ac:dyDescent="0.25">
      <c r="A8">
        <v>243.37</v>
      </c>
      <c r="B8">
        <v>0.6411</v>
      </c>
      <c r="C8">
        <f t="shared" si="2"/>
        <v>4.1505280000000004</v>
      </c>
      <c r="D8">
        <f t="shared" si="3"/>
        <v>72.101465870256419</v>
      </c>
      <c r="E8">
        <v>0.99199999999999999</v>
      </c>
      <c r="F8">
        <f t="shared" si="4"/>
        <v>4.1505280000000004</v>
      </c>
      <c r="G8">
        <f t="shared" si="0"/>
        <v>3.7643121366919149E-2</v>
      </c>
      <c r="H8">
        <f t="shared" si="1"/>
        <v>1.9921977343677143E-2</v>
      </c>
      <c r="I8">
        <f t="shared" si="5"/>
        <v>5.7565098710596292E-2</v>
      </c>
      <c r="J8">
        <f t="shared" si="6"/>
        <v>72.101465870256419</v>
      </c>
    </row>
    <row r="9" spans="1:13" x14ac:dyDescent="0.25">
      <c r="A9">
        <v>249.63</v>
      </c>
      <c r="B9">
        <v>0.6411</v>
      </c>
      <c r="C9">
        <f t="shared" si="2"/>
        <v>4.2049199999999995</v>
      </c>
      <c r="D9">
        <f t="shared" si="3"/>
        <v>73.046343951217423</v>
      </c>
      <c r="E9">
        <v>1.0049999999999999</v>
      </c>
      <c r="F9">
        <f t="shared" si="4"/>
        <v>4.2049199999999995</v>
      </c>
      <c r="G9">
        <f t="shared" si="0"/>
        <v>3.7643121366919149E-2</v>
      </c>
      <c r="H9">
        <f t="shared" si="1"/>
        <v>1.9921977343677143E-2</v>
      </c>
      <c r="I9">
        <f t="shared" si="5"/>
        <v>5.7565098710596292E-2</v>
      </c>
      <c r="J9">
        <f t="shared" si="6"/>
        <v>73.046343951217423</v>
      </c>
    </row>
    <row r="10" spans="1:13" x14ac:dyDescent="0.25">
      <c r="A10">
        <v>256.22000000000003</v>
      </c>
      <c r="B10">
        <v>0.6411</v>
      </c>
      <c r="C10">
        <f t="shared" si="2"/>
        <v>4.2509440000000005</v>
      </c>
      <c r="D10">
        <f t="shared" si="3"/>
        <v>73.845856173569075</v>
      </c>
      <c r="E10">
        <v>1.016</v>
      </c>
      <c r="F10">
        <f t="shared" si="4"/>
        <v>4.2509440000000005</v>
      </c>
      <c r="G10">
        <f t="shared" si="0"/>
        <v>3.7643121366919149E-2</v>
      </c>
      <c r="H10">
        <f t="shared" si="1"/>
        <v>1.9921977343677143E-2</v>
      </c>
      <c r="I10">
        <f t="shared" si="5"/>
        <v>5.7565098710596292E-2</v>
      </c>
      <c r="J10">
        <f t="shared" si="6"/>
        <v>73.845856173569075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Hildenbrand_Giauque_0.64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2022-08-21T00:19:10Z</dcterms:created>
  <dcterms:modified xsi:type="dcterms:W3CDTF">2022-08-29T21:39:20Z</dcterms:modified>
</cp:coreProperties>
</file>