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152" documentId="8_{F3138B36-52EF-4425-B1C5-87F9E265552C}" xr6:coauthVersionLast="47" xr6:coauthVersionMax="47" xr10:uidLastSave="{136BAA7D-B62E-4403-B182-73642684F20C}"/>
  <bookViews>
    <workbookView xWindow="585" yWindow="4275" windowWidth="21600" windowHeight="12645" xr2:uid="{00000000-000D-0000-FFFF-FFFF00000000}"/>
  </bookViews>
  <sheets>
    <sheet name="Hildenbrand_Giauque_0.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2" i="1"/>
  <c r="G21" i="1"/>
  <c r="G22" i="1"/>
  <c r="M2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H21" i="1" l="1"/>
</calcChain>
</file>

<file path=xl/sharedStrings.xml><?xml version="1.0" encoding="utf-8"?>
<sst xmlns="http://schemas.openxmlformats.org/spreadsheetml/2006/main" count="7" uniqueCount="6">
  <si>
    <t>T(K)</t>
  </si>
  <si>
    <t>cpm(J/molK)</t>
  </si>
  <si>
    <t>X</t>
  </si>
  <si>
    <t>cal/molK</t>
  </si>
  <si>
    <t>J/molK</t>
  </si>
  <si>
    <t>J/gK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</si>
</sst>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H2" sqref="H2:H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4</v>
      </c>
    </row>
    <row r="2" spans="1:13" x14ac:dyDescent="0.25">
      <c r="A2">
        <v>196.82</v>
      </c>
      <c r="B2">
        <v>50.932556340570372</v>
      </c>
      <c r="C2">
        <v>0.65407000000000004</v>
      </c>
      <c r="D2">
        <v>47.21</v>
      </c>
      <c r="E2">
        <f>D2*4.184/2*C2</f>
        <v>64.598124712400008</v>
      </c>
      <c r="F2">
        <f>D2*4.184/G22</f>
        <v>3.7931096462187699</v>
      </c>
      <c r="G2">
        <f>D2*4.184</f>
        <v>197.52664000000001</v>
      </c>
      <c r="H2">
        <f>G2/52.0712</f>
        <v>3.7933951973451738</v>
      </c>
      <c r="I2">
        <f>H2*(17.0306*C2+18.0153*(1-C2))</f>
        <v>65.895968035754876</v>
      </c>
      <c r="M2">
        <f>C2/17.031/((1-C2)/1000)</f>
        <v>111.01862755492319</v>
      </c>
    </row>
    <row r="3" spans="1:13" x14ac:dyDescent="0.25">
      <c r="A3">
        <v>201.08</v>
      </c>
      <c r="B3">
        <v>51.418039296580886</v>
      </c>
      <c r="C3">
        <v>0.65407000000000004</v>
      </c>
      <c r="D3">
        <v>47.66</v>
      </c>
      <c r="E3">
        <f t="shared" ref="E3:E15" si="0">D3*4.184/2*C3</f>
        <v>65.213866210399999</v>
      </c>
      <c r="F3">
        <f>D3*4.184/$G$22</f>
        <v>3.8292651077904374</v>
      </c>
      <c r="G3">
        <f t="shared" ref="G3:G15" si="1">D3*4.184</f>
        <v>199.40943999999999</v>
      </c>
      <c r="H3">
        <f t="shared" ref="H3:H15" si="2">G3/52.0712</f>
        <v>3.8295533807555806</v>
      </c>
      <c r="I3">
        <f t="shared" ref="I3:I15" si="3">H3*(17.0306*C3+18.0153*(1-C3))</f>
        <v>66.524080419065385</v>
      </c>
    </row>
    <row r="4" spans="1:13" x14ac:dyDescent="0.25">
      <c r="A4">
        <v>205.86</v>
      </c>
      <c r="B4">
        <v>52.022195864060642</v>
      </c>
      <c r="C4">
        <v>0.65407000000000004</v>
      </c>
      <c r="D4">
        <v>48.22</v>
      </c>
      <c r="E4">
        <f t="shared" si="0"/>
        <v>65.980122296800005</v>
      </c>
      <c r="F4">
        <f>D4*4.184/$G$22</f>
        <v>3.8742585710796242</v>
      </c>
      <c r="G4">
        <f t="shared" si="1"/>
        <v>201.75247999999999</v>
      </c>
      <c r="H4">
        <f t="shared" si="2"/>
        <v>3.8745502312218654</v>
      </c>
      <c r="I4">
        <f t="shared" si="3"/>
        <v>67.305731384962925</v>
      </c>
    </row>
    <row r="5" spans="1:13" x14ac:dyDescent="0.25">
      <c r="A5">
        <v>211.08</v>
      </c>
      <c r="B5">
        <v>52.540044350471874</v>
      </c>
      <c r="C5">
        <v>0.65407000000000004</v>
      </c>
      <c r="D5">
        <v>48.7</v>
      </c>
      <c r="E5">
        <f t="shared" si="0"/>
        <v>66.636913228000012</v>
      </c>
      <c r="F5">
        <f>D5*4.184/$G$22</f>
        <v>3.9128243967560707</v>
      </c>
      <c r="G5">
        <f t="shared" si="1"/>
        <v>203.76080000000002</v>
      </c>
      <c r="H5">
        <f t="shared" si="2"/>
        <v>3.9131189601929672</v>
      </c>
      <c r="I5">
        <f t="shared" si="3"/>
        <v>67.975717927160829</v>
      </c>
    </row>
    <row r="6" spans="1:13" x14ac:dyDescent="0.25">
      <c r="A6">
        <v>217.74</v>
      </c>
      <c r="B6">
        <v>53.327605590222269</v>
      </c>
      <c r="C6">
        <v>0.65407000000000004</v>
      </c>
      <c r="D6">
        <v>49.43</v>
      </c>
      <c r="E6">
        <f t="shared" si="0"/>
        <v>67.635782769200006</v>
      </c>
      <c r="F6">
        <f>D6*4.184/$G$22</f>
        <v>3.9714765899723319</v>
      </c>
      <c r="G6">
        <f t="shared" si="1"/>
        <v>206.81512000000001</v>
      </c>
      <c r="H6">
        <f t="shared" si="2"/>
        <v>3.9717755688365166</v>
      </c>
      <c r="I6">
        <f t="shared" si="3"/>
        <v>68.994655793420122</v>
      </c>
    </row>
    <row r="7" spans="1:13" x14ac:dyDescent="0.25">
      <c r="A7">
        <v>223.36</v>
      </c>
      <c r="B7">
        <v>53.910185137434887</v>
      </c>
      <c r="C7">
        <v>0.65407000000000004</v>
      </c>
      <c r="D7">
        <v>49.97</v>
      </c>
      <c r="E7">
        <f t="shared" si="0"/>
        <v>68.374672566800001</v>
      </c>
      <c r="F7">
        <f>D7*4.184/$G$22</f>
        <v>4.0148631438583333</v>
      </c>
      <c r="G7">
        <f t="shared" si="1"/>
        <v>209.07447999999999</v>
      </c>
      <c r="H7">
        <f t="shared" si="2"/>
        <v>4.0151653889290051</v>
      </c>
      <c r="I7">
        <f t="shared" si="3"/>
        <v>69.748390653392732</v>
      </c>
    </row>
    <row r="8" spans="1:13" x14ac:dyDescent="0.25">
      <c r="A8">
        <v>228.55</v>
      </c>
      <c r="B8">
        <v>54.546707235315353</v>
      </c>
      <c r="C8">
        <v>0.65407000000000004</v>
      </c>
      <c r="D8">
        <v>50.56</v>
      </c>
      <c r="E8">
        <f t="shared" si="0"/>
        <v>69.181978086400008</v>
      </c>
      <c r="F8">
        <f>D8*4.184/$G$22</f>
        <v>4.0622669712522983</v>
      </c>
      <c r="G8">
        <f t="shared" si="1"/>
        <v>211.54304000000002</v>
      </c>
      <c r="H8">
        <f t="shared" si="2"/>
        <v>4.0625727849559841</v>
      </c>
      <c r="I8">
        <f t="shared" si="3"/>
        <v>70.571915778177654</v>
      </c>
    </row>
    <row r="9" spans="1:13" x14ac:dyDescent="0.25">
      <c r="A9">
        <v>234.14</v>
      </c>
      <c r="B9">
        <v>55.150863802795108</v>
      </c>
      <c r="C9">
        <v>0.65407000000000004</v>
      </c>
      <c r="D9">
        <v>51.12</v>
      </c>
      <c r="E9">
        <f t="shared" si="0"/>
        <v>69.948234172799999</v>
      </c>
      <c r="F9">
        <f>D9*4.184/$G$22</f>
        <v>4.1072604345414847</v>
      </c>
      <c r="G9">
        <f t="shared" si="1"/>
        <v>213.88607999999999</v>
      </c>
      <c r="H9">
        <f t="shared" si="2"/>
        <v>4.1075696354222684</v>
      </c>
      <c r="I9">
        <f t="shared" si="3"/>
        <v>71.353566744075181</v>
      </c>
    </row>
    <row r="10" spans="1:13" x14ac:dyDescent="0.25">
      <c r="A10">
        <v>239.9</v>
      </c>
      <c r="B10">
        <v>55.73344335000774</v>
      </c>
      <c r="C10">
        <v>0.65407000000000004</v>
      </c>
      <c r="D10">
        <v>51.66</v>
      </c>
      <c r="E10">
        <f t="shared" si="0"/>
        <v>70.687123970400009</v>
      </c>
      <c r="F10">
        <f>D10*4.184/$G$22</f>
        <v>4.1506469884274866</v>
      </c>
      <c r="G10">
        <f t="shared" si="1"/>
        <v>216.14544000000001</v>
      </c>
      <c r="H10">
        <f t="shared" si="2"/>
        <v>4.1509594555147569</v>
      </c>
      <c r="I10">
        <f t="shared" si="3"/>
        <v>72.107301604047805</v>
      </c>
    </row>
    <row r="11" spans="1:13" x14ac:dyDescent="0.25">
      <c r="A11">
        <v>245.65</v>
      </c>
      <c r="B11">
        <v>56.326811407353929</v>
      </c>
      <c r="C11">
        <v>0.65407000000000004</v>
      </c>
      <c r="D11">
        <v>52.21</v>
      </c>
      <c r="E11">
        <f t="shared" si="0"/>
        <v>71.439696912400009</v>
      </c>
      <c r="F11">
        <f>D11*4.184/$G$22</f>
        <v>4.1948369970150807</v>
      </c>
      <c r="G11">
        <f t="shared" si="1"/>
        <v>218.44664</v>
      </c>
      <c r="H11">
        <f t="shared" si="2"/>
        <v>4.1951527907941433</v>
      </c>
      <c r="I11">
        <f t="shared" si="3"/>
        <v>72.874994516982881</v>
      </c>
    </row>
    <row r="12" spans="1:13" x14ac:dyDescent="0.25">
      <c r="A12">
        <v>251.63</v>
      </c>
      <c r="B12">
        <v>56.920179464700119</v>
      </c>
      <c r="C12">
        <v>0.65407000000000004</v>
      </c>
      <c r="D12">
        <v>52.76</v>
      </c>
      <c r="E12">
        <f t="shared" si="0"/>
        <v>72.19226985440001</v>
      </c>
      <c r="F12">
        <f>D12*4.184/$G$22</f>
        <v>4.2390270056026749</v>
      </c>
      <c r="G12">
        <f t="shared" si="1"/>
        <v>220.74784</v>
      </c>
      <c r="H12">
        <f t="shared" si="2"/>
        <v>4.2393461260735306</v>
      </c>
      <c r="I12">
        <f t="shared" si="3"/>
        <v>73.64268742991797</v>
      </c>
    </row>
    <row r="13" spans="1:13" x14ac:dyDescent="0.25">
      <c r="A13">
        <v>257.77999999999997</v>
      </c>
      <c r="B13">
        <v>57.513547522046316</v>
      </c>
      <c r="C13">
        <v>0.65407000000000004</v>
      </c>
      <c r="D13">
        <v>53.31</v>
      </c>
      <c r="E13">
        <f t="shared" si="0"/>
        <v>72.94484279640001</v>
      </c>
      <c r="F13">
        <f>D13*4.184/$G$22</f>
        <v>4.2832170141902699</v>
      </c>
      <c r="G13">
        <f t="shared" si="1"/>
        <v>223.04904000000002</v>
      </c>
      <c r="H13">
        <f t="shared" si="2"/>
        <v>4.283539461352917</v>
      </c>
      <c r="I13">
        <f t="shared" si="3"/>
        <v>74.410380342853045</v>
      </c>
    </row>
    <row r="14" spans="1:13" x14ac:dyDescent="0.25">
      <c r="A14">
        <v>264</v>
      </c>
      <c r="B14">
        <v>58.074550048991796</v>
      </c>
      <c r="C14">
        <v>0.65407000000000004</v>
      </c>
      <c r="D14">
        <v>53.83</v>
      </c>
      <c r="E14">
        <f t="shared" si="0"/>
        <v>73.656366305199995</v>
      </c>
      <c r="F14">
        <f>D14*4.184/$G$22</f>
        <v>4.3249966586730855</v>
      </c>
      <c r="G14">
        <f t="shared" si="1"/>
        <v>225.22471999999999</v>
      </c>
      <c r="H14">
        <f t="shared" si="2"/>
        <v>4.3253222510716096</v>
      </c>
      <c r="I14">
        <f t="shared" si="3"/>
        <v>75.136199096900754</v>
      </c>
    </row>
    <row r="15" spans="1:13" x14ac:dyDescent="0.25">
      <c r="A15">
        <v>270.16000000000003</v>
      </c>
      <c r="B15">
        <v>58.603187045536586</v>
      </c>
      <c r="C15">
        <v>0.65407000000000004</v>
      </c>
      <c r="D15">
        <v>54.32</v>
      </c>
      <c r="E15">
        <f t="shared" si="0"/>
        <v>74.326840380800007</v>
      </c>
      <c r="F15">
        <f>D15*4.184/$G$22</f>
        <v>4.3643659390511242</v>
      </c>
      <c r="G15">
        <f t="shared" si="1"/>
        <v>227.27488</v>
      </c>
      <c r="H15">
        <f t="shared" si="2"/>
        <v>4.3646944952296085</v>
      </c>
      <c r="I15">
        <f t="shared" si="3"/>
        <v>75.820143692061094</v>
      </c>
    </row>
    <row r="21" spans="6:8" x14ac:dyDescent="0.25">
      <c r="F21">
        <v>14.0067</v>
      </c>
      <c r="G21">
        <f>(F21+3*F23)*2</f>
        <v>34.06044</v>
      </c>
      <c r="H21">
        <f>G21/G22</f>
        <v>0.65406359121207969</v>
      </c>
    </row>
    <row r="22" spans="6:8" x14ac:dyDescent="0.25">
      <c r="F22">
        <v>15.999000000000001</v>
      </c>
      <c r="G22">
        <f>(F21+4*F23)*2+F22</f>
        <v>52.075120000000005</v>
      </c>
    </row>
    <row r="23" spans="6:8" x14ac:dyDescent="0.25">
      <c r="F23">
        <v>1.0078400000000001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2022-08-21T00:19:10Z</dcterms:created>
  <dcterms:modified xsi:type="dcterms:W3CDTF">2022-08-29T20:46:54Z</dcterms:modified>
</cp:coreProperties>
</file>