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bchua026_e_ntu_edu_sg/Documents/OFYP/CalorimetryAnalysis/i_data_processed/"/>
    </mc:Choice>
  </mc:AlternateContent>
  <xr:revisionPtr revIDLastSave="77" documentId="13_ncr:40009_{BA1B41BB-C361-4E51-AB5F-B6340C3B6DB5}" xr6:coauthVersionLast="47" xr6:coauthVersionMax="47" xr10:uidLastSave="{B7C20C9C-0325-4B89-8908-F1DD5DDE06BB}"/>
  <bookViews>
    <workbookView xWindow="4590" yWindow="4590" windowWidth="21600" windowHeight="12645" xr2:uid="{00000000-000D-0000-FFFF-FFFF00000000}"/>
  </bookViews>
  <sheets>
    <sheet name="Chan_Giauque_0.3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F3" i="1"/>
  <c r="L3" i="1" s="1"/>
  <c r="F4" i="1"/>
  <c r="L4" i="1" s="1"/>
  <c r="F5" i="1"/>
  <c r="F6" i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E2" i="1"/>
  <c r="L5" i="1"/>
  <c r="L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F2" i="1" s="1"/>
  <c r="H3" i="1"/>
  <c r="H4" i="1"/>
  <c r="I4" i="1" s="1"/>
  <c r="H5" i="1"/>
  <c r="I5" i="1" s="1"/>
  <c r="J5" i="1" s="1"/>
  <c r="H6" i="1"/>
  <c r="H7" i="1"/>
  <c r="H8" i="1"/>
  <c r="I8" i="1" s="1"/>
  <c r="J8" i="1" s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I10" i="1"/>
  <c r="J10" i="1" s="1"/>
  <c r="I9" i="1"/>
  <c r="J9" i="1" s="1"/>
  <c r="I7" i="1"/>
  <c r="J7" i="1" s="1"/>
  <c r="I6" i="1"/>
  <c r="J6" i="1" s="1"/>
  <c r="I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I2" i="1" l="1"/>
  <c r="J2" i="1" s="1"/>
  <c r="L2" i="1"/>
  <c r="J4" i="1"/>
  <c r="J3" i="1"/>
  <c r="I12" i="1"/>
  <c r="J12" i="1" s="1"/>
  <c r="I15" i="1"/>
  <c r="J15" i="1" s="1"/>
  <c r="I11" i="1"/>
  <c r="J11" i="1" s="1"/>
  <c r="I13" i="1"/>
  <c r="J13" i="1" s="1"/>
  <c r="I14" i="1"/>
  <c r="J14" i="1" s="1"/>
  <c r="I16" i="1"/>
  <c r="J16" i="1" s="1"/>
</calcChain>
</file>

<file path=xl/sharedStrings.xml><?xml version="1.0" encoding="utf-8"?>
<sst xmlns="http://schemas.openxmlformats.org/spreadsheetml/2006/main" count="12" uniqueCount="12">
  <si>
    <t>T(K)</t>
  </si>
  <si>
    <t>cpm(J/molK)</t>
  </si>
  <si>
    <t>X</t>
  </si>
  <si>
    <t>cp(J/gK)</t>
  </si>
  <si>
    <t>mol_NH3</t>
  </si>
  <si>
    <t>mol_H2O</t>
  </si>
  <si>
    <t>mol_sol</t>
  </si>
  <si>
    <t>J/molK</t>
  </si>
  <si>
    <t>g/mol</t>
  </si>
  <si>
    <t>J/molNH3</t>
  </si>
  <si>
    <t>J/molMix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</si>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</sst>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M2" sqref="M2:M16"/>
    </sheetView>
  </sheetViews>
  <sheetFormatPr defaultRowHeight="15" x14ac:dyDescent="0.25"/>
  <cols>
    <col min="12" max="12" width="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11</v>
      </c>
    </row>
    <row r="2" spans="1:13" x14ac:dyDescent="0.25">
      <c r="A2">
        <v>183.72</v>
      </c>
      <c r="B2">
        <v>38.03</v>
      </c>
      <c r="C2">
        <v>0.33343299999999998</v>
      </c>
      <c r="D2">
        <f>B2*4.184</f>
        <v>159.11752000000001</v>
      </c>
      <c r="E2">
        <f>D2*1/2.9991</f>
        <v>53.055089860291424</v>
      </c>
      <c r="F2">
        <f>E2/K2</f>
        <v>2.9996508277795262</v>
      </c>
      <c r="G2">
        <f>C2*1/17.031</f>
        <v>1.9578004814749573E-2</v>
      </c>
      <c r="H2">
        <f>(1-C2)*1/18.01528</f>
        <v>3.7000091033833504E-2</v>
      </c>
      <c r="I2">
        <f>H2+G2</f>
        <v>5.6578095848583074E-2</v>
      </c>
      <c r="J2">
        <f>F2/I2</f>
        <v>53.017882323352325</v>
      </c>
      <c r="K2">
        <f>C2*17.031 + (1-C2)*18.01528</f>
        <v>17.68708856676</v>
      </c>
      <c r="L2">
        <f>F2*K2</f>
        <v>53.055089860291424</v>
      </c>
      <c r="M2">
        <f>G2/((1-C2)/1000)</f>
        <v>29.371398246162158</v>
      </c>
    </row>
    <row r="3" spans="1:13" x14ac:dyDescent="0.25">
      <c r="A3">
        <v>192.28</v>
      </c>
      <c r="B3">
        <v>38.94</v>
      </c>
      <c r="C3">
        <v>0.33343299999999998</v>
      </c>
      <c r="D3">
        <f t="shared" ref="D3:D16" si="0">B3*4.184</f>
        <v>162.92496</v>
      </c>
      <c r="E3">
        <f t="shared" ref="E3:E16" si="1">D3*1/2.9991</f>
        <v>54.324617385215568</v>
      </c>
      <c r="F3">
        <f t="shared" ref="F3:F16" si="2">E3/K3</f>
        <v>3.0714279051731461</v>
      </c>
      <c r="G3">
        <f t="shared" ref="G3:G19" si="3">C3*1/17.031</f>
        <v>1.9578004814749573E-2</v>
      </c>
      <c r="H3">
        <f t="shared" ref="H3:H19" si="4">(1-C3)*1/18.01528</f>
        <v>3.7000091033833504E-2</v>
      </c>
      <c r="I3">
        <f t="shared" ref="I3:I19" si="5">H3+G3</f>
        <v>5.6578095848583074E-2</v>
      </c>
      <c r="J3">
        <f t="shared" ref="J3:J19" si="6">F3/I3</f>
        <v>54.286519528565329</v>
      </c>
      <c r="K3">
        <f t="shared" ref="K3:K16" si="7">C3*17.031 + (1-C3)*18.01528</f>
        <v>17.68708856676</v>
      </c>
      <c r="L3">
        <f t="shared" ref="L3:L16" si="8">F3*K3</f>
        <v>54.324617385215568</v>
      </c>
      <c r="M3">
        <f t="shared" ref="M3:M16" si="9">G3/((1-C3)/1000)</f>
        <v>29.371398246162158</v>
      </c>
    </row>
    <row r="4" spans="1:13" x14ac:dyDescent="0.25">
      <c r="A4">
        <v>200.07</v>
      </c>
      <c r="B4">
        <v>40.21</v>
      </c>
      <c r="C4">
        <v>0.33343299999999998</v>
      </c>
      <c r="D4">
        <f t="shared" si="0"/>
        <v>168.23864</v>
      </c>
      <c r="E4">
        <f t="shared" si="1"/>
        <v>56.096375579340474</v>
      </c>
      <c r="F4">
        <f t="shared" si="2"/>
        <v>3.1716003098873191</v>
      </c>
      <c r="G4">
        <f t="shared" si="3"/>
        <v>1.9578004814749573E-2</v>
      </c>
      <c r="H4">
        <f t="shared" si="4"/>
        <v>3.7000091033833504E-2</v>
      </c>
      <c r="I4">
        <f t="shared" si="5"/>
        <v>5.6578095848583074E-2</v>
      </c>
      <c r="J4">
        <f t="shared" si="6"/>
        <v>56.057035188587875</v>
      </c>
      <c r="K4">
        <f t="shared" si="7"/>
        <v>17.68708856676</v>
      </c>
      <c r="L4">
        <f t="shared" si="8"/>
        <v>56.096375579340474</v>
      </c>
      <c r="M4">
        <f t="shared" si="9"/>
        <v>29.371398246162158</v>
      </c>
    </row>
    <row r="5" spans="1:13" x14ac:dyDescent="0.25">
      <c r="A5">
        <v>208.11</v>
      </c>
      <c r="B5">
        <v>41.45</v>
      </c>
      <c r="C5">
        <v>0.33343299999999998</v>
      </c>
      <c r="D5">
        <f t="shared" si="0"/>
        <v>173.42680000000001</v>
      </c>
      <c r="E5">
        <f t="shared" si="1"/>
        <v>57.82628121769865</v>
      </c>
      <c r="F5">
        <f t="shared" si="2"/>
        <v>3.2694064373247795</v>
      </c>
      <c r="G5">
        <f t="shared" si="3"/>
        <v>1.9578004814749573E-2</v>
      </c>
      <c r="H5">
        <f t="shared" si="4"/>
        <v>3.7000091033833504E-2</v>
      </c>
      <c r="I5">
        <f t="shared" si="5"/>
        <v>5.6578095848583074E-2</v>
      </c>
      <c r="J5">
        <f t="shared" si="6"/>
        <v>57.785727644042964</v>
      </c>
      <c r="K5">
        <f t="shared" si="7"/>
        <v>17.68708856676</v>
      </c>
      <c r="L5">
        <f t="shared" si="8"/>
        <v>57.82628121769865</v>
      </c>
      <c r="M5">
        <f t="shared" si="9"/>
        <v>29.371398246162158</v>
      </c>
    </row>
    <row r="6" spans="1:13" x14ac:dyDescent="0.25">
      <c r="A6">
        <v>215.9</v>
      </c>
      <c r="B6">
        <v>42.66</v>
      </c>
      <c r="C6">
        <v>0.33343299999999998</v>
      </c>
      <c r="D6">
        <f t="shared" si="0"/>
        <v>178.48944</v>
      </c>
      <c r="E6">
        <f t="shared" si="1"/>
        <v>59.514334300290088</v>
      </c>
      <c r="F6">
        <f t="shared" si="2"/>
        <v>3.3648462874855265</v>
      </c>
      <c r="G6">
        <f t="shared" si="3"/>
        <v>1.9578004814749573E-2</v>
      </c>
      <c r="H6">
        <f t="shared" si="4"/>
        <v>3.7000091033833504E-2</v>
      </c>
      <c r="I6">
        <f t="shared" si="5"/>
        <v>5.6578095848583074E-2</v>
      </c>
      <c r="J6">
        <f t="shared" si="6"/>
        <v>59.472596894930582</v>
      </c>
      <c r="K6">
        <f t="shared" si="7"/>
        <v>17.68708856676</v>
      </c>
      <c r="L6">
        <f t="shared" si="8"/>
        <v>59.514334300290088</v>
      </c>
      <c r="M6">
        <f t="shared" si="9"/>
        <v>29.371398246162158</v>
      </c>
    </row>
    <row r="7" spans="1:13" x14ac:dyDescent="0.25">
      <c r="A7">
        <v>223.49</v>
      </c>
      <c r="B7">
        <v>43.87</v>
      </c>
      <c r="C7">
        <v>0.33343299999999998</v>
      </c>
      <c r="D7">
        <f t="shared" si="0"/>
        <v>183.55207999999999</v>
      </c>
      <c r="E7">
        <f t="shared" si="1"/>
        <v>61.202387382881533</v>
      </c>
      <c r="F7">
        <f t="shared" si="2"/>
        <v>3.4602861376462739</v>
      </c>
      <c r="G7">
        <f t="shared" si="3"/>
        <v>1.9578004814749573E-2</v>
      </c>
      <c r="H7">
        <f t="shared" si="4"/>
        <v>3.7000091033833504E-2</v>
      </c>
      <c r="I7">
        <f t="shared" si="5"/>
        <v>5.6578095848583074E-2</v>
      </c>
      <c r="J7">
        <f t="shared" si="6"/>
        <v>61.1594661458182</v>
      </c>
      <c r="K7">
        <f t="shared" si="7"/>
        <v>17.68708856676</v>
      </c>
      <c r="L7">
        <f t="shared" si="8"/>
        <v>61.202387382881533</v>
      </c>
      <c r="M7">
        <f t="shared" si="9"/>
        <v>29.371398246162158</v>
      </c>
    </row>
    <row r="8" spans="1:13" x14ac:dyDescent="0.25">
      <c r="A8">
        <v>230.93</v>
      </c>
      <c r="B8">
        <v>45.1</v>
      </c>
      <c r="C8">
        <v>0.33343299999999998</v>
      </c>
      <c r="D8">
        <f t="shared" si="0"/>
        <v>188.69840000000002</v>
      </c>
      <c r="E8">
        <f t="shared" si="1"/>
        <v>62.918342169317469</v>
      </c>
      <c r="F8">
        <f t="shared" si="2"/>
        <v>3.5573035059914968</v>
      </c>
      <c r="G8">
        <f t="shared" si="3"/>
        <v>1.9578004814749573E-2</v>
      </c>
      <c r="H8">
        <f t="shared" si="4"/>
        <v>3.7000091033833504E-2</v>
      </c>
      <c r="I8">
        <f t="shared" si="5"/>
        <v>5.6578095848583074E-2</v>
      </c>
      <c r="J8">
        <f t="shared" si="6"/>
        <v>62.874217533084142</v>
      </c>
      <c r="K8">
        <f t="shared" si="7"/>
        <v>17.68708856676</v>
      </c>
      <c r="L8">
        <f t="shared" si="8"/>
        <v>62.918342169317469</v>
      </c>
      <c r="M8">
        <f t="shared" si="9"/>
        <v>29.371398246162158</v>
      </c>
    </row>
    <row r="9" spans="1:13" x14ac:dyDescent="0.25">
      <c r="A9">
        <v>238.48</v>
      </c>
      <c r="B9">
        <v>46.24</v>
      </c>
      <c r="C9">
        <v>0.33343299999999998</v>
      </c>
      <c r="D9">
        <f t="shared" si="0"/>
        <v>193.46816000000001</v>
      </c>
      <c r="E9">
        <f t="shared" si="1"/>
        <v>64.508739288453214</v>
      </c>
      <c r="F9">
        <f t="shared" si="2"/>
        <v>3.6472220425065816</v>
      </c>
      <c r="G9">
        <f t="shared" si="3"/>
        <v>1.9578004814749573E-2</v>
      </c>
      <c r="H9">
        <f t="shared" si="4"/>
        <v>3.7000091033833504E-2</v>
      </c>
      <c r="I9">
        <f t="shared" si="5"/>
        <v>5.6578095848583074E-2</v>
      </c>
      <c r="J9">
        <f t="shared" si="6"/>
        <v>64.463499306647691</v>
      </c>
      <c r="K9">
        <f t="shared" si="7"/>
        <v>17.68708856676</v>
      </c>
      <c r="L9">
        <f t="shared" si="8"/>
        <v>64.508739288453214</v>
      </c>
      <c r="M9">
        <f t="shared" si="9"/>
        <v>29.371398246162158</v>
      </c>
    </row>
    <row r="10" spans="1:13" x14ac:dyDescent="0.25">
      <c r="A10">
        <v>245.97</v>
      </c>
      <c r="B10">
        <v>47.41</v>
      </c>
      <c r="C10">
        <v>0.33343299999999998</v>
      </c>
      <c r="D10">
        <f t="shared" si="0"/>
        <v>198.36344</v>
      </c>
      <c r="E10">
        <f t="shared" si="1"/>
        <v>66.140988963355682</v>
      </c>
      <c r="F10">
        <f t="shared" si="2"/>
        <v>3.7395068562983784</v>
      </c>
      <c r="G10">
        <f t="shared" si="3"/>
        <v>1.9578004814749573E-2</v>
      </c>
      <c r="H10">
        <f t="shared" si="4"/>
        <v>3.7000091033833504E-2</v>
      </c>
      <c r="I10">
        <f t="shared" si="5"/>
        <v>5.6578095848583074E-2</v>
      </c>
      <c r="J10">
        <f t="shared" si="6"/>
        <v>66.094604284778697</v>
      </c>
      <c r="K10">
        <f t="shared" si="7"/>
        <v>17.68708856676</v>
      </c>
      <c r="L10">
        <f t="shared" si="8"/>
        <v>66.140988963355682</v>
      </c>
      <c r="M10">
        <f t="shared" si="9"/>
        <v>29.371398246162158</v>
      </c>
    </row>
    <row r="11" spans="1:13" x14ac:dyDescent="0.25">
      <c r="A11">
        <v>253.07</v>
      </c>
      <c r="B11">
        <v>48.4</v>
      </c>
      <c r="C11">
        <v>0.33343299999999998</v>
      </c>
      <c r="D11">
        <f t="shared" si="0"/>
        <v>202.50560000000002</v>
      </c>
      <c r="E11">
        <f t="shared" si="1"/>
        <v>67.522123303657779</v>
      </c>
      <c r="F11">
        <f t="shared" si="2"/>
        <v>3.8175940064298994</v>
      </c>
      <c r="G11">
        <f t="shared" si="3"/>
        <v>1.9578004814749573E-2</v>
      </c>
      <c r="H11">
        <f t="shared" si="4"/>
        <v>3.7000091033833504E-2</v>
      </c>
      <c r="I11">
        <f t="shared" si="5"/>
        <v>5.6578095848583074E-2</v>
      </c>
      <c r="J11">
        <f t="shared" si="6"/>
        <v>67.474770035504932</v>
      </c>
      <c r="K11">
        <f t="shared" si="7"/>
        <v>17.68708856676</v>
      </c>
      <c r="L11">
        <f t="shared" si="8"/>
        <v>67.522123303657779</v>
      </c>
      <c r="M11">
        <f t="shared" si="9"/>
        <v>29.371398246162158</v>
      </c>
    </row>
    <row r="12" spans="1:13" x14ac:dyDescent="0.25">
      <c r="A12">
        <v>259.93</v>
      </c>
      <c r="B12">
        <v>49.24</v>
      </c>
      <c r="C12">
        <v>0.33343299999999998</v>
      </c>
      <c r="D12">
        <f t="shared" si="0"/>
        <v>206.02016</v>
      </c>
      <c r="E12">
        <f t="shared" si="1"/>
        <v>68.693994865126214</v>
      </c>
      <c r="F12">
        <f t="shared" si="2"/>
        <v>3.8838497701778563</v>
      </c>
      <c r="G12">
        <f t="shared" si="3"/>
        <v>1.9578004814749573E-2</v>
      </c>
      <c r="H12">
        <f t="shared" si="4"/>
        <v>3.7000091033833504E-2</v>
      </c>
      <c r="I12">
        <f t="shared" si="5"/>
        <v>5.6578095848583074E-2</v>
      </c>
      <c r="J12">
        <f t="shared" si="6"/>
        <v>68.64581976339386</v>
      </c>
      <c r="K12">
        <f t="shared" si="7"/>
        <v>17.68708856676</v>
      </c>
      <c r="L12">
        <f t="shared" si="8"/>
        <v>68.693994865126214</v>
      </c>
      <c r="M12">
        <f t="shared" si="9"/>
        <v>29.371398246162158</v>
      </c>
    </row>
    <row r="13" spans="1:13" x14ac:dyDescent="0.25">
      <c r="A13">
        <v>266.98</v>
      </c>
      <c r="B13">
        <v>50.41</v>
      </c>
      <c r="C13">
        <v>0.33343299999999998</v>
      </c>
      <c r="D13">
        <f t="shared" si="0"/>
        <v>210.91543999999999</v>
      </c>
      <c r="E13">
        <f t="shared" si="1"/>
        <v>70.326244540028668</v>
      </c>
      <c r="F13">
        <f t="shared" si="2"/>
        <v>3.9761345839696522</v>
      </c>
      <c r="G13">
        <f t="shared" si="3"/>
        <v>1.9578004814749573E-2</v>
      </c>
      <c r="H13">
        <f t="shared" si="4"/>
        <v>3.7000091033833504E-2</v>
      </c>
      <c r="I13">
        <f t="shared" si="5"/>
        <v>5.6578095848583074E-2</v>
      </c>
      <c r="J13">
        <f t="shared" si="6"/>
        <v>70.276924741524851</v>
      </c>
      <c r="K13">
        <f t="shared" si="7"/>
        <v>17.68708856676</v>
      </c>
      <c r="L13">
        <f t="shared" si="8"/>
        <v>70.326244540028668</v>
      </c>
      <c r="M13">
        <f t="shared" si="9"/>
        <v>29.371398246162158</v>
      </c>
    </row>
    <row r="14" spans="1:13" x14ac:dyDescent="0.25">
      <c r="A14">
        <v>274.33999999999997</v>
      </c>
      <c r="B14">
        <v>51.2</v>
      </c>
      <c r="C14">
        <v>0.33343299999999998</v>
      </c>
      <c r="D14">
        <f t="shared" si="0"/>
        <v>214.22080000000003</v>
      </c>
      <c r="E14">
        <f t="shared" si="1"/>
        <v>71.428361841885916</v>
      </c>
      <c r="F14">
        <f t="shared" si="2"/>
        <v>4.0384465522564224</v>
      </c>
      <c r="G14">
        <f t="shared" si="3"/>
        <v>1.9578004814749573E-2</v>
      </c>
      <c r="H14">
        <f t="shared" si="4"/>
        <v>3.7000091033833504E-2</v>
      </c>
      <c r="I14">
        <f t="shared" si="5"/>
        <v>5.6578095848583074E-2</v>
      </c>
      <c r="J14">
        <f t="shared" si="6"/>
        <v>71.378269128468034</v>
      </c>
      <c r="K14">
        <f t="shared" si="7"/>
        <v>17.68708856676</v>
      </c>
      <c r="L14">
        <f t="shared" si="8"/>
        <v>71.428361841885902</v>
      </c>
      <c r="M14">
        <f t="shared" si="9"/>
        <v>29.371398246162158</v>
      </c>
    </row>
    <row r="15" spans="1:13" x14ac:dyDescent="0.25">
      <c r="A15">
        <v>281.63</v>
      </c>
      <c r="B15">
        <v>52.1</v>
      </c>
      <c r="C15">
        <v>0.33343299999999998</v>
      </c>
      <c r="D15">
        <f t="shared" si="0"/>
        <v>217.9864</v>
      </c>
      <c r="E15">
        <f t="shared" si="1"/>
        <v>72.683938514887799</v>
      </c>
      <c r="F15">
        <f t="shared" si="2"/>
        <v>4.1094348705578039</v>
      </c>
      <c r="G15">
        <f t="shared" si="3"/>
        <v>1.9578004814749573E-2</v>
      </c>
      <c r="H15">
        <f t="shared" si="4"/>
        <v>3.7000091033833504E-2</v>
      </c>
      <c r="I15">
        <f t="shared" si="5"/>
        <v>5.6578095848583074E-2</v>
      </c>
      <c r="J15">
        <f t="shared" si="6"/>
        <v>72.632965265491862</v>
      </c>
      <c r="K15">
        <f t="shared" si="7"/>
        <v>17.68708856676</v>
      </c>
      <c r="L15">
        <f t="shared" si="8"/>
        <v>72.683938514887799</v>
      </c>
      <c r="M15">
        <f t="shared" si="9"/>
        <v>29.371398246162158</v>
      </c>
    </row>
    <row r="16" spans="1:13" x14ac:dyDescent="0.25">
      <c r="A16">
        <v>288.14999999999998</v>
      </c>
      <c r="B16">
        <v>52.82</v>
      </c>
      <c r="C16">
        <v>0.33343299999999998</v>
      </c>
      <c r="D16">
        <f t="shared" si="0"/>
        <v>220.99888000000001</v>
      </c>
      <c r="E16">
        <f t="shared" si="1"/>
        <v>73.688399853289326</v>
      </c>
      <c r="F16">
        <f t="shared" si="2"/>
        <v>4.1662255251989109</v>
      </c>
      <c r="G16">
        <f t="shared" si="3"/>
        <v>1.9578004814749573E-2</v>
      </c>
      <c r="H16">
        <f t="shared" si="4"/>
        <v>3.7000091033833504E-2</v>
      </c>
      <c r="I16">
        <f t="shared" si="5"/>
        <v>5.6578095848583074E-2</v>
      </c>
      <c r="J16">
        <f t="shared" si="6"/>
        <v>73.636722175110961</v>
      </c>
      <c r="K16">
        <f t="shared" si="7"/>
        <v>17.68708856676</v>
      </c>
      <c r="L16">
        <f t="shared" si="8"/>
        <v>73.688399853289326</v>
      </c>
      <c r="M16">
        <f t="shared" si="9"/>
        <v>29.371398246162158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Chan_Giauque_0.33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 Hong</cp:lastModifiedBy>
  <dcterms:created xsi:type="dcterms:W3CDTF">2022-08-21T00:03:03Z</dcterms:created>
  <dcterms:modified xsi:type="dcterms:W3CDTF">2022-08-29T20:01:49Z</dcterms:modified>
</cp:coreProperties>
</file>