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0" windowHeight="16695" activeTab="6"/>
  </bookViews>
  <sheets>
    <sheet name="对账" sheetId="1" r:id="rId1"/>
    <sheet name="排产" sheetId="2" r:id="rId2"/>
    <sheet name="新排产" sheetId="8" r:id="rId3"/>
    <sheet name="送" sheetId="3" r:id="rId4"/>
    <sheet name="月" sheetId="4" r:id="rId5"/>
    <sheet name="样品" sheetId="5" r:id="rId6"/>
    <sheet name="产品列表" sheetId="6" r:id="rId7"/>
  </sheets>
  <definedNames>
    <definedName name="_xlnm.Print_Area" localSheetId="1">排产!$A$1:$I$2</definedName>
    <definedName name="_xlnm.Print_Area" localSheetId="3">送!$B$3:$H$17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6C3C68ECB4D44C7C985919EB48082FF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12650470" y="739140"/>
          <a:ext cx="1656080" cy="18688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92EE1912BEEA48BD929742930FF986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25350" y="2819400"/>
          <a:ext cx="2529840" cy="292163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FAE61CEBD4494BAE920E56DF2E5F834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47245" y="5972810"/>
          <a:ext cx="2602865" cy="1992630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作者</author>
  </authors>
  <commentList>
    <comment ref="C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机芯减压阀</t>
        </r>
      </text>
    </comment>
    <comment ref="C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机芯减压阀</t>
        </r>
      </text>
    </comment>
    <comment ref="C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机芯减压阀</t>
        </r>
      </text>
    </comment>
    <comment ref="C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机芯减压阀</t>
        </r>
      </text>
    </comment>
  </commentList>
</comments>
</file>

<file path=xl/sharedStrings.xml><?xml version="1.0" encoding="utf-8"?>
<sst xmlns="http://schemas.openxmlformats.org/spreadsheetml/2006/main" count="385" uniqueCount="178">
  <si>
    <t>贝讯科技有限公司</t>
  </si>
  <si>
    <t>2020（8-9）月结算</t>
  </si>
  <si>
    <t>日期</t>
  </si>
  <si>
    <t>编号</t>
  </si>
  <si>
    <t>规格</t>
  </si>
  <si>
    <t xml:space="preserve">名   称 </t>
  </si>
  <si>
    <t>单位</t>
  </si>
  <si>
    <t>数量</t>
  </si>
  <si>
    <t>单价</t>
  </si>
  <si>
    <t>金额</t>
  </si>
  <si>
    <t>8//14</t>
  </si>
  <si>
    <t>轴密封胶垫</t>
  </si>
  <si>
    <t>个</t>
  </si>
  <si>
    <t>按键垫</t>
  </si>
  <si>
    <t>工字减震垫</t>
  </si>
  <si>
    <t>轴密封胶垫（模具）</t>
  </si>
  <si>
    <t>按键垫（模具）</t>
  </si>
  <si>
    <t>工字减震垫（模具）</t>
  </si>
  <si>
    <t>8//26</t>
  </si>
  <si>
    <t>样品加工费</t>
  </si>
  <si>
    <t>9//8</t>
  </si>
  <si>
    <t>南华塑料橡胶厂</t>
  </si>
  <si>
    <r>
      <rPr>
        <sz val="14"/>
        <rFont val="宋体"/>
        <charset val="134"/>
      </rPr>
      <t>2020.</t>
    </r>
    <r>
      <rPr>
        <sz val="14"/>
        <rFont val="宋体"/>
        <charset val="134"/>
      </rPr>
      <t>10.4</t>
    </r>
  </si>
  <si>
    <t>联系人:江丽云</t>
  </si>
  <si>
    <t>回传:81265802</t>
  </si>
  <si>
    <t>2020（12）月结算</t>
  </si>
  <si>
    <t>12//6</t>
  </si>
  <si>
    <t>12//26</t>
  </si>
  <si>
    <t>工字减震垫 黑</t>
  </si>
  <si>
    <t>工字减震垫 透</t>
  </si>
  <si>
    <t>2021.1.8</t>
  </si>
  <si>
    <t>贝迅科技有限公司</t>
  </si>
  <si>
    <t>单号</t>
  </si>
  <si>
    <t>图片</t>
  </si>
  <si>
    <t>名   称 及规格</t>
  </si>
  <si>
    <t>颜色</t>
  </si>
  <si>
    <t>硬度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</si>
  <si>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//30</t>
    </r>
  </si>
  <si>
    <t>物料编号</t>
  </si>
  <si>
    <t>名称</t>
  </si>
  <si>
    <t>尺寸</t>
  </si>
  <si>
    <r>
      <rPr>
        <sz val="16"/>
        <rFont val="宋体"/>
        <charset val="134"/>
      </rPr>
      <t xml:space="preserve">南 华 塑 料 橡 胶 厂 </t>
    </r>
    <r>
      <rPr>
        <b/>
        <sz val="16"/>
        <rFont val="宋体"/>
        <charset val="134"/>
      </rPr>
      <t xml:space="preserve">    送    货    单</t>
    </r>
  </si>
  <si>
    <t>客 户</t>
  </si>
  <si>
    <t>送 货 单 号</t>
  </si>
  <si>
    <t>名 称</t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</si>
  <si>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曰</t>
    </r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期</t>
    </r>
  </si>
  <si>
    <r>
      <rPr>
        <sz val="12"/>
        <rFont val="宋体"/>
        <charset val="134"/>
      </rPr>
      <t>订单</t>
    </r>
    <r>
      <rPr>
        <i/>
        <sz val="12"/>
        <rFont val="宋体"/>
        <charset val="134"/>
      </rPr>
      <t>#</t>
    </r>
  </si>
  <si>
    <t>物料编码</t>
  </si>
  <si>
    <t>名 称 / 规格</t>
  </si>
  <si>
    <t>合计</t>
  </si>
  <si>
    <t xml:space="preserve"> 万    千      十      元      角       元</t>
  </si>
  <si>
    <t xml:space="preserve">        </t>
  </si>
  <si>
    <t>白色  存根联    红色  回单      黄色  客户联</t>
  </si>
  <si>
    <t>收货单位</t>
  </si>
  <si>
    <t>送货单位  南华橡胶厂</t>
  </si>
  <si>
    <t>收 货 人</t>
  </si>
  <si>
    <t>送 货 人  卢锡流</t>
  </si>
  <si>
    <t>EC旋钮轴密封胶垫</t>
  </si>
  <si>
    <t>灯镜密封圈</t>
  </si>
  <si>
    <t>3//31.</t>
  </si>
  <si>
    <t>POORD000342</t>
  </si>
  <si>
    <t>EC旋钮按键垫</t>
  </si>
  <si>
    <t>POORD000546</t>
  </si>
  <si>
    <t>往复泵工字减震</t>
  </si>
  <si>
    <t>P00RD000052</t>
  </si>
  <si>
    <t>冲水箱工字减震垫</t>
  </si>
  <si>
    <t>4//20</t>
  </si>
  <si>
    <t>开票</t>
  </si>
  <si>
    <t>6//12</t>
  </si>
  <si>
    <t>POORD000719</t>
  </si>
  <si>
    <t>PO2021060100083</t>
  </si>
  <si>
    <t>6//29</t>
  </si>
  <si>
    <t>落座感应密封件</t>
  </si>
  <si>
    <t>落座感应密封件样品模具费</t>
  </si>
  <si>
    <t>套</t>
  </si>
  <si>
    <t>es按键密封垫</t>
  </si>
  <si>
    <t>es按键密封垫样品模具费</t>
  </si>
  <si>
    <t>左隔热套</t>
  </si>
  <si>
    <t>左隔热套样品模具费</t>
  </si>
  <si>
    <t>右隔热套</t>
  </si>
  <si>
    <t>右隔热套样品模具费</t>
  </si>
  <si>
    <t>7//9</t>
  </si>
  <si>
    <t>P00RD000719</t>
  </si>
  <si>
    <t>8//10</t>
  </si>
  <si>
    <t>po202160100015</t>
  </si>
  <si>
    <t>11//9</t>
  </si>
  <si>
    <t>po202160700083</t>
  </si>
  <si>
    <t>11///13</t>
  </si>
  <si>
    <t>PO2021111900391</t>
  </si>
  <si>
    <t>PO2021120900461</t>
  </si>
  <si>
    <t>2022.6.14</t>
  </si>
  <si>
    <t>浴室柜旋钮安装密封圈</t>
  </si>
  <si>
    <t>8//31</t>
  </si>
  <si>
    <t>10//31</t>
  </si>
  <si>
    <t>往复泵工字减震垫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</si>
  <si>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//28</t>
    </r>
  </si>
  <si>
    <t>按键硅胶胶套</t>
  </si>
  <si>
    <t>3//10</t>
  </si>
  <si>
    <t>3//28</t>
  </si>
  <si>
    <t>4//13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</si>
  <si>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O2023031601369</t>
    </r>
  </si>
  <si>
    <t>7//27</t>
  </si>
  <si>
    <r>
      <rPr>
        <sz val="11"/>
        <color theme="1"/>
        <rFont val="宋体"/>
        <charset val="134"/>
        <scheme val="minor"/>
      </rPr>
      <t>PO202307</t>
    </r>
    <r>
      <rPr>
        <sz val="11"/>
        <color theme="1"/>
        <rFont val="宋体"/>
        <charset val="134"/>
        <scheme val="minor"/>
      </rPr>
      <t>1701612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</si>
  <si>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2//30.</t>
    </r>
  </si>
  <si>
    <t>PO2023120501781</t>
  </si>
  <si>
    <t>330100000100</t>
  </si>
  <si>
    <t>透明</t>
  </si>
  <si>
    <t>330100000900</t>
  </si>
  <si>
    <t>工字减震</t>
  </si>
  <si>
    <t>黑色</t>
  </si>
  <si>
    <t>加热管进水密封件</t>
  </si>
  <si>
    <t>13.4*4.7*16.6</t>
  </si>
  <si>
    <t>过滤器滤网外垫圈</t>
  </si>
  <si>
    <t>30.6*22.9*9</t>
  </si>
  <si>
    <t>电机轴甩水盘</t>
  </si>
  <si>
    <t>17*4.1*3</t>
  </si>
  <si>
    <t>水泵减震胶垫</t>
  </si>
  <si>
    <t>15.5*5.6*9</t>
  </si>
  <si>
    <t>水箱出水口管密封塞</t>
  </si>
  <si>
    <t>18*115*30</t>
  </si>
  <si>
    <t>过滤器滤网内胶垫</t>
  </si>
  <si>
    <t xml:space="preserve"> 泡沫剂盒胶塞</t>
  </si>
  <si>
    <t>1//8</t>
  </si>
  <si>
    <t xml:space="preserve"> 泡沫剂盒胶塞 雾霾灰</t>
  </si>
  <si>
    <t>1//27</t>
  </si>
  <si>
    <t>电机轴甩水盘17*4.1*3</t>
  </si>
  <si>
    <t>泡沫剂盒胶塞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</si>
  <si>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//5</t>
    </r>
  </si>
  <si>
    <t>灯镜密封圈 黑色</t>
  </si>
  <si>
    <t>4//10</t>
  </si>
  <si>
    <t>爆破口膜片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</si>
  <si>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//9</t>
    </r>
  </si>
  <si>
    <t>PO2024040301979</t>
  </si>
  <si>
    <t>330100000600</t>
  </si>
  <si>
    <t>5//17.</t>
  </si>
  <si>
    <r>
      <rPr>
        <sz val="11"/>
        <color theme="1"/>
        <rFont val="宋体"/>
        <charset val="134"/>
        <scheme val="minor"/>
      </rPr>
      <t>PO20240</t>
    </r>
    <r>
      <rPr>
        <sz val="11"/>
        <color theme="1"/>
        <rFont val="宋体"/>
        <charset val="134"/>
        <scheme val="minor"/>
      </rPr>
      <t>51102043</t>
    </r>
  </si>
  <si>
    <t>序号</t>
  </si>
  <si>
    <t>物料名称</t>
  </si>
  <si>
    <t>含税单价</t>
  </si>
  <si>
    <t>浮子盖</t>
  </si>
  <si>
    <t>按键帽</t>
  </si>
  <si>
    <t>密封垫</t>
  </si>
  <si>
    <t>换向阀密封垫</t>
  </si>
  <si>
    <t>硅胶按键1</t>
  </si>
  <si>
    <t>硅胶按键2</t>
  </si>
  <si>
    <t>硅胶按键3</t>
  </si>
  <si>
    <t>硅胶按键4</t>
  </si>
  <si>
    <t>分水阀密封垫</t>
  </si>
  <si>
    <t>爆破膜片</t>
  </si>
  <si>
    <t>透明 25度</t>
  </si>
  <si>
    <t>黑色 55度</t>
  </si>
  <si>
    <t>组合阀盖密封圈</t>
  </si>
  <si>
    <t>密封圈</t>
  </si>
  <si>
    <t>33010000370A</t>
  </si>
  <si>
    <t>水箱浮子</t>
  </si>
  <si>
    <t>产品名称</t>
  </si>
  <si>
    <t>硅胶50</t>
  </si>
  <si>
    <t>硅胶20</t>
  </si>
  <si>
    <t>330100004300</t>
  </si>
  <si>
    <t>硅胶60</t>
  </si>
  <si>
    <t>330100006300</t>
  </si>
  <si>
    <t>硅胶 HA40</t>
  </si>
  <si>
    <t>330100006500</t>
  </si>
  <si>
    <t>硅胶 HA50</t>
  </si>
  <si>
    <t>330100006600</t>
  </si>
  <si>
    <t>硅胶 HA70</t>
  </si>
  <si>
    <t>330100007900</t>
  </si>
  <si>
    <t>橡胶 HA70</t>
  </si>
  <si>
    <t>330100008500</t>
  </si>
  <si>
    <t>硅胶 HA20</t>
  </si>
  <si>
    <t>330100008300</t>
  </si>
  <si>
    <t>330100006700</t>
  </si>
  <si>
    <t>硅胶 HA60</t>
  </si>
  <si>
    <t>330100008700</t>
  </si>
  <si>
    <t>17*16</t>
  </si>
  <si>
    <t>PANTONE651U</t>
  </si>
  <si>
    <t>330100010200</t>
  </si>
  <si>
    <t>三元乙丙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</si>
</sst>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00000"/>
  </numFmts>
  <fonts count="6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b/>
      <sz val="11"/>
      <name val="黑体"/>
      <charset val="134"/>
    </font>
    <font>
      <sz val="12"/>
      <name val="宋体"/>
      <charset val="134"/>
    </font>
    <font>
      <sz val="8"/>
      <color theme="1"/>
      <name val="宋体"/>
      <charset val="134"/>
      <scheme val="minor"/>
    </font>
    <font>
      <sz val="10"/>
      <name val="宋体"/>
      <charset val="134"/>
    </font>
    <font>
      <sz val="12"/>
      <color theme="1"/>
      <name val="宋体"/>
      <charset val="134"/>
      <scheme val="minor"/>
    </font>
    <font>
      <sz val="14"/>
      <color theme="1"/>
      <name val="华文细黑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ajor"/>
    </font>
    <font>
      <sz val="14"/>
      <name val="微软雅黑"/>
      <charset val="134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4"/>
      <name val="黑体"/>
      <charset val="134"/>
    </font>
    <font>
      <sz val="12"/>
      <name val="黑体"/>
      <charset val="134"/>
    </font>
    <font>
      <b/>
      <sz val="14"/>
      <name val="黑体"/>
      <charset val="134"/>
    </font>
    <font>
      <b/>
      <sz val="12"/>
      <name val="黑体"/>
      <charset val="134"/>
    </font>
    <font>
      <sz val="14"/>
      <color theme="1"/>
      <name val="黑体"/>
      <charset val="134"/>
    </font>
    <font>
      <sz val="12"/>
      <name val="宋体"/>
      <charset val="134"/>
      <scheme val="minor"/>
    </font>
    <font>
      <sz val="16"/>
      <color theme="1"/>
      <name val="黑体"/>
      <charset val="134"/>
    </font>
    <font>
      <sz val="16"/>
      <name val="黑体"/>
      <charset val="134"/>
    </font>
    <font>
      <sz val="16"/>
      <color theme="1"/>
      <name val="宋体"/>
      <charset val="134"/>
      <scheme val="minor"/>
    </font>
    <font>
      <sz val="16"/>
      <name val="宋体"/>
      <charset val="134"/>
    </font>
    <font>
      <b/>
      <sz val="12"/>
      <color rgb="FFFF0000"/>
      <name val="宋体"/>
      <charset val="134"/>
    </font>
    <font>
      <sz val="18"/>
      <name val="宋体"/>
      <charset val="134"/>
    </font>
    <font>
      <i/>
      <sz val="12"/>
      <name val="宋体"/>
      <charset val="134"/>
    </font>
    <font>
      <sz val="12"/>
      <name val="Times New Roman"/>
      <charset val="134"/>
    </font>
    <font>
      <sz val="10"/>
      <color theme="1"/>
      <name val="宋体"/>
      <charset val="134"/>
      <scheme val="minor"/>
    </font>
    <font>
      <sz val="10"/>
      <name val="Arial"/>
      <charset val="134"/>
    </font>
    <font>
      <sz val="10"/>
      <color rgb="FFFF0000"/>
      <name val="宋体"/>
      <charset val="134"/>
    </font>
    <font>
      <sz val="10"/>
      <color rgb="FFFF0000"/>
      <name val="Arial"/>
      <charset val="134"/>
    </font>
    <font>
      <sz val="18"/>
      <color theme="1"/>
      <name val="宋体"/>
      <charset val="134"/>
      <scheme val="minor"/>
    </font>
    <font>
      <sz val="18"/>
      <color theme="1"/>
      <name val="黑体"/>
      <charset val="134"/>
    </font>
    <font>
      <sz val="6"/>
      <color theme="1"/>
      <name val="宋体"/>
      <charset val="134"/>
      <scheme val="minor"/>
    </font>
    <font>
      <sz val="12"/>
      <color theme="1"/>
      <name val="宋体"/>
      <charset val="134"/>
    </font>
    <font>
      <sz val="14"/>
      <color indexed="8"/>
      <name val="宋体"/>
      <charset val="134"/>
      <scheme val="minor"/>
    </font>
    <font>
      <sz val="1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6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6" borderId="14" applyNumberFormat="0" applyAlignment="0" applyProtection="0">
      <alignment vertical="center"/>
    </xf>
    <xf numFmtId="0" fontId="52" fillId="7" borderId="15" applyNumberFormat="0" applyAlignment="0" applyProtection="0">
      <alignment vertical="center"/>
    </xf>
    <xf numFmtId="0" fontId="53" fillId="7" borderId="14" applyNumberFormat="0" applyAlignment="0" applyProtection="0">
      <alignment vertical="center"/>
    </xf>
    <xf numFmtId="0" fontId="54" fillId="8" borderId="16" applyNumberFormat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</cellStyleXfs>
  <cellXfs count="154">
    <xf numFmtId="0" fontId="0" fillId="0" borderId="0" xfId="0"/>
    <xf numFmtId="0" fontId="0" fillId="0" borderId="0" xfId="49" applyFont="1" applyAlignment="1">
      <alignment horizontal="center" vertical="center"/>
    </xf>
    <xf numFmtId="0" fontId="0" fillId="0" borderId="0" xfId="49" applyFont="1"/>
    <xf numFmtId="49" fontId="0" fillId="0" borderId="0" xfId="49" applyNumberFormat="1" applyFont="1"/>
    <xf numFmtId="0" fontId="0" fillId="0" borderId="1" xfId="49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0" fillId="0" borderId="1" xfId="49" applyFont="1" applyFill="1" applyBorder="1" applyAlignment="1">
      <alignment horizontal="center" vertical="center"/>
    </xf>
    <xf numFmtId="49" fontId="1" fillId="0" borderId="1" xfId="49" applyNumberFormat="1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0" fontId="1" fillId="0" borderId="1" xfId="49" applyFont="1" applyBorder="1"/>
    <xf numFmtId="0" fontId="2" fillId="0" borderId="1" xfId="49" applyFont="1" applyBorder="1" applyAlignment="1">
      <alignment horizontal="center" vertical="center"/>
    </xf>
    <xf numFmtId="49" fontId="2" fillId="0" borderId="1" xfId="49" applyNumberFormat="1" applyFont="1" applyFill="1" applyBorder="1" applyAlignment="1">
      <alignment horizontal="center" vertical="center"/>
    </xf>
    <xf numFmtId="176" fontId="2" fillId="0" borderId="1" xfId="50" applyNumberFormat="1" applyFont="1" applyBorder="1" applyAlignment="1">
      <alignment horizontal="center" vertical="center"/>
    </xf>
    <xf numFmtId="0" fontId="0" fillId="0" borderId="1" xfId="49" applyFont="1" applyBorder="1"/>
    <xf numFmtId="49" fontId="2" fillId="0" borderId="1" xfId="50" applyNumberFormat="1" applyFont="1" applyBorder="1" applyAlignment="1">
      <alignment horizontal="center" vertical="center"/>
    </xf>
    <xf numFmtId="0" fontId="2" fillId="0" borderId="1" xfId="51" applyFont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176" fontId="2" fillId="0" borderId="1" xfId="5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49" applyFont="1" applyBorder="1" applyAlignment="1">
      <alignment horizontal="center"/>
    </xf>
    <xf numFmtId="0" fontId="0" fillId="0" borderId="0" xfId="49" applyFont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178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14" fillId="0" borderId="1" xfId="0" applyFont="1" applyFill="1" applyBorder="1"/>
    <xf numFmtId="0" fontId="15" fillId="0" borderId="1" xfId="0" applyFont="1" applyFill="1" applyBorder="1" applyAlignment="1">
      <alignment vertical="center"/>
    </xf>
    <xf numFmtId="178" fontId="15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9" fillId="0" borderId="1" xfId="0" applyFont="1" applyBorder="1" applyAlignment="1">
      <alignment vertical="center"/>
    </xf>
    <xf numFmtId="178" fontId="9" fillId="0" borderId="1" xfId="0" applyNumberFormat="1" applyFont="1" applyBorder="1" applyAlignment="1">
      <alignment horizontal="left" vertical="center"/>
    </xf>
    <xf numFmtId="0" fontId="9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178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/>
    <xf numFmtId="178" fontId="16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 applyAlignment="1">
      <alignment vertical="center"/>
    </xf>
    <xf numFmtId="0" fontId="0" fillId="0" borderId="0" xfId="0" applyFont="1"/>
    <xf numFmtId="178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2" borderId="0" xfId="0" applyFill="1"/>
    <xf numFmtId="0" fontId="17" fillId="0" borderId="1" xfId="0" applyFont="1" applyFill="1" applyBorder="1" applyAlignment="1">
      <alignment vertical="center"/>
    </xf>
    <xf numFmtId="58" fontId="0" fillId="0" borderId="0" xfId="0" applyNumberFormat="1"/>
    <xf numFmtId="0" fontId="4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 vertical="center"/>
    </xf>
    <xf numFmtId="177" fontId="20" fillId="0" borderId="1" xfId="53" applyNumberFormat="1" applyFont="1" applyBorder="1" applyAlignment="1">
      <alignment horizontal="center" vertical="center"/>
    </xf>
    <xf numFmtId="0" fontId="20" fillId="0" borderId="1" xfId="52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76" fontId="20" fillId="0" borderId="1" xfId="53" applyNumberFormat="1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23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178" fontId="1" fillId="0" borderId="1" xfId="49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5" fillId="0" borderId="1" xfId="49" applyFont="1" applyFill="1" applyBorder="1" applyAlignment="1">
      <alignment horizontal="center" vertical="center"/>
    </xf>
    <xf numFmtId="0" fontId="26" fillId="0" borderId="1" xfId="49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28" fillId="0" borderId="2" xfId="0" applyFont="1" applyBorder="1" applyAlignment="1"/>
    <xf numFmtId="0" fontId="29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8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31" fontId="7" fillId="0" borderId="4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4" fillId="0" borderId="1" xfId="49" applyFont="1" applyFill="1" applyBorder="1" applyAlignment="1">
      <alignment horizontal="center" vertical="center"/>
    </xf>
    <xf numFmtId="0" fontId="7" fillId="0" borderId="1" xfId="49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7" fillId="0" borderId="1" xfId="49" applyNumberFormat="1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3" fillId="0" borderId="5" xfId="0" applyFont="1" applyBorder="1" applyAlignment="1">
      <alignment vertical="center"/>
    </xf>
    <xf numFmtId="177" fontId="6" fillId="4" borderId="6" xfId="54" applyNumberFormat="1" applyFont="1" applyFill="1" applyBorder="1" applyAlignment="1">
      <alignment horizontal="center" vertical="center"/>
    </xf>
    <xf numFmtId="177" fontId="6" fillId="4" borderId="4" xfId="54" applyNumberFormat="1" applyFont="1" applyFill="1" applyBorder="1" applyAlignment="1">
      <alignment horizontal="center" vertical="center"/>
    </xf>
    <xf numFmtId="177" fontId="6" fillId="4" borderId="7" xfId="54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177" fontId="6" fillId="4" borderId="1" xfId="54" applyNumberFormat="1" applyFont="1" applyFill="1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Fill="1" applyBorder="1" applyAlignment="1"/>
    <xf numFmtId="0" fontId="34" fillId="0" borderId="0" xfId="0" applyFont="1" applyBorder="1" applyAlignment="1"/>
    <xf numFmtId="0" fontId="6" fillId="0" borderId="0" xfId="0" applyNumberFormat="1" applyFont="1" applyFill="1" applyBorder="1" applyAlignment="1" applyProtection="1">
      <alignment horizontal="center" vertical="top" wrapText="1"/>
    </xf>
    <xf numFmtId="0" fontId="35" fillId="0" borderId="0" xfId="0" applyFont="1" applyFill="1" applyBorder="1" applyAlignment="1">
      <alignment horizontal="center"/>
    </xf>
    <xf numFmtId="0" fontId="6" fillId="0" borderId="0" xfId="0" applyFont="1" applyAlignment="1"/>
    <xf numFmtId="0" fontId="36" fillId="0" borderId="0" xfId="0" applyFont="1" applyBorder="1" applyAlignment="1"/>
    <xf numFmtId="0" fontId="28" fillId="0" borderId="4" xfId="0" applyFont="1" applyBorder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0" borderId="1" xfId="0" applyFont="1" applyBorder="1"/>
    <xf numFmtId="0" fontId="39" fillId="0" borderId="0" xfId="0" applyFont="1"/>
    <xf numFmtId="0" fontId="28" fillId="0" borderId="4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0" fillId="4" borderId="1" xfId="0" applyFont="1" applyFill="1" applyBorder="1" applyAlignment="1">
      <alignment horizontal="left" vertical="center"/>
    </xf>
    <xf numFmtId="0" fontId="41" fillId="0" borderId="1" xfId="55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11" fillId="0" borderId="1" xfId="55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0" fontId="42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  <xf numFmtId="0" fontId="18" fillId="0" borderId="1" xfId="0" applyFont="1" applyFill="1" applyBorder="1" applyAlignment="1" quotePrefix="1">
      <alignment horizontal="center" vertical="center"/>
    </xf>
    <xf numFmtId="0" fontId="20" fillId="0" borderId="1" xfId="0" applyFont="1" applyFill="1" applyBorder="1" applyAlignment="1" quotePrefix="1">
      <alignment horizontal="center" vertical="center"/>
    </xf>
    <xf numFmtId="0" fontId="1" fillId="0" borderId="1" xfId="49" applyFont="1" applyFill="1" applyBorder="1" applyAlignment="1" quotePrefix="1">
      <alignment horizontal="center" vertical="center"/>
    </xf>
    <xf numFmtId="0" fontId="2" fillId="0" borderId="1" xfId="49" applyFont="1" applyFill="1" applyBorder="1" applyAlignment="1" quotePrefix="1">
      <alignment horizontal="center" vertical="center"/>
    </xf>
    <xf numFmtId="49" fontId="1" fillId="0" borderId="1" xfId="49" applyNumberFormat="1" applyFont="1" applyFill="1" applyBorder="1" applyAlignment="1" quotePrefix="1">
      <alignment horizontal="center" vertical="center"/>
    </xf>
    <xf numFmtId="49" fontId="2" fillId="0" borderId="1" xfId="49" applyNumberFormat="1" applyFont="1" applyFill="1" applyBorder="1" applyAlignment="1" quotePrefix="1">
      <alignment horizontal="center" vertical="center"/>
    </xf>
    <xf numFmtId="0" fontId="6" fillId="0" borderId="1" xfId="0" applyFont="1" applyFill="1" applyBorder="1" applyAlignment="1" quotePrefix="1">
      <alignment horizontal="center"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2 2" xfId="51"/>
    <cellStyle name="常规 2 2 3" xfId="52"/>
    <cellStyle name="常规 2 3" xfId="53"/>
    <cellStyle name="常规 22" xfId="54"/>
    <cellStyle name="常规 6" xfId="5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2.png"/><Relationship Id="rId2" Type="http://schemas.openxmlformats.org/officeDocument/2006/relationships/image" Target="media/image31.png"/><Relationship Id="rId1" Type="http://schemas.openxmlformats.org/officeDocument/2006/relationships/image" Target="media/image30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jpe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jpe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9" Type="http://schemas.openxmlformats.org/officeDocument/2006/relationships/image" Target="../media/image28.png"/><Relationship Id="rId18" Type="http://schemas.openxmlformats.org/officeDocument/2006/relationships/image" Target="../media/image27.png"/><Relationship Id="rId17" Type="http://schemas.openxmlformats.org/officeDocument/2006/relationships/image" Target="../media/image26.png"/><Relationship Id="rId16" Type="http://schemas.openxmlformats.org/officeDocument/2006/relationships/image" Target="../media/image10.png"/><Relationship Id="rId15" Type="http://schemas.openxmlformats.org/officeDocument/2006/relationships/image" Target="../media/image9.png"/><Relationship Id="rId14" Type="http://schemas.openxmlformats.org/officeDocument/2006/relationships/image" Target="../media/image8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../media/image1.png"/><Relationship Id="rId7" Type="http://schemas.openxmlformats.org/officeDocument/2006/relationships/image" Target="../media/image6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2" Type="http://schemas.openxmlformats.org/officeDocument/2006/relationships/image" Target="../media/image29.png"/><Relationship Id="rId11" Type="http://schemas.openxmlformats.org/officeDocument/2006/relationships/image" Target="../media/image7.png"/><Relationship Id="rId10" Type="http://schemas.openxmlformats.org/officeDocument/2006/relationships/image" Target="../media/image3.jpe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133985</xdr:colOff>
      <xdr:row>8</xdr:row>
      <xdr:rowOff>263525</xdr:rowOff>
    </xdr:from>
    <xdr:ext cx="1074420" cy="902970"/>
    <xdr:pic>
      <xdr:nvPicPr>
        <xdr:cNvPr id="5" name="图片 1" descr="b3f74b841acaae5f4fa0344522971e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0890" y="12876530"/>
          <a:ext cx="1074420" cy="90297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83820</xdr:colOff>
      <xdr:row>9</xdr:row>
      <xdr:rowOff>257810</xdr:rowOff>
    </xdr:from>
    <xdr:ext cx="1180465" cy="771525"/>
    <xdr:pic>
      <xdr:nvPicPr>
        <xdr:cNvPr id="6" name="图片 2" descr="2ead95f4786b314f56eb4e35c7fd6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0725" y="14254480"/>
          <a:ext cx="1180465" cy="7715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78105</xdr:colOff>
      <xdr:row>10</xdr:row>
      <xdr:rowOff>407670</xdr:rowOff>
    </xdr:from>
    <xdr:ext cx="1066165" cy="722630"/>
    <xdr:pic>
      <xdr:nvPicPr>
        <xdr:cNvPr id="7" name="图片 2" descr="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5010" y="15788005"/>
          <a:ext cx="1066165" cy="72263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171450</xdr:colOff>
      <xdr:row>6</xdr:row>
      <xdr:rowOff>143510</xdr:rowOff>
    </xdr:from>
    <xdr:ext cx="1017905" cy="722630"/>
    <xdr:pic>
      <xdr:nvPicPr>
        <xdr:cNvPr id="8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8355" y="9989185"/>
          <a:ext cx="1017905" cy="72263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210820</xdr:colOff>
      <xdr:row>5</xdr:row>
      <xdr:rowOff>240030</xdr:rowOff>
    </xdr:from>
    <xdr:ext cx="902335" cy="717550"/>
    <xdr:pic>
      <xdr:nvPicPr>
        <xdr:cNvPr id="9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7725" y="8702040"/>
          <a:ext cx="902335" cy="717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136525</xdr:colOff>
      <xdr:row>7</xdr:row>
      <xdr:rowOff>298450</xdr:rowOff>
    </xdr:from>
    <xdr:ext cx="1054735" cy="718185"/>
    <xdr:pic>
      <xdr:nvPicPr>
        <xdr:cNvPr id="10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73430" y="11527790"/>
          <a:ext cx="1054735" cy="71818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289560</xdr:colOff>
      <xdr:row>11</xdr:row>
      <xdr:rowOff>134620</xdr:rowOff>
    </xdr:from>
    <xdr:ext cx="927735" cy="803275"/>
    <xdr:pic>
      <xdr:nvPicPr>
        <xdr:cNvPr id="1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26465" y="16898620"/>
          <a:ext cx="927735" cy="803275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15</xdr:col>
      <xdr:colOff>501650</xdr:colOff>
      <xdr:row>18</xdr:row>
      <xdr:rowOff>142240</xdr:rowOff>
    </xdr:from>
    <xdr:ext cx="1642110" cy="1656080"/>
    <xdr:pic>
      <xdr:nvPicPr>
        <xdr:cNvPr id="10" name="图片 9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46890" y="4966335"/>
          <a:ext cx="1642110" cy="1656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476250</xdr:colOff>
      <xdr:row>20</xdr:row>
      <xdr:rowOff>142875</xdr:rowOff>
    </xdr:from>
    <xdr:ext cx="1238885" cy="1137285"/>
    <xdr:pic>
      <xdr:nvPicPr>
        <xdr:cNvPr id="11" name="图片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21490" y="5361940"/>
          <a:ext cx="1238885" cy="1137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53975</xdr:colOff>
      <xdr:row>26</xdr:row>
      <xdr:rowOff>17780</xdr:rowOff>
    </xdr:from>
    <xdr:ext cx="1404620" cy="1184275"/>
    <xdr:pic>
      <xdr:nvPicPr>
        <xdr:cNvPr id="12" name="图片 1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53420" y="6403340"/>
          <a:ext cx="1404620" cy="1184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455295</xdr:colOff>
      <xdr:row>26</xdr:row>
      <xdr:rowOff>140970</xdr:rowOff>
    </xdr:from>
    <xdr:ext cx="1586865" cy="1099820"/>
    <xdr:pic>
      <xdr:nvPicPr>
        <xdr:cNvPr id="13" name="图片 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08945" y="6526530"/>
          <a:ext cx="1586865" cy="109982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12</xdr:col>
      <xdr:colOff>74295</xdr:colOff>
      <xdr:row>22</xdr:row>
      <xdr:rowOff>55245</xdr:rowOff>
    </xdr:from>
    <xdr:ext cx="3116580" cy="337185"/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82150" y="5669280"/>
          <a:ext cx="3116580" cy="337185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113030</xdr:colOff>
      <xdr:row>1</xdr:row>
      <xdr:rowOff>227965</xdr:rowOff>
    </xdr:from>
    <xdr:to>
      <xdr:col>4</xdr:col>
      <xdr:colOff>1393825</xdr:colOff>
      <xdr:row>1</xdr:row>
      <xdr:rowOff>1018540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37455" y="1485265"/>
          <a:ext cx="1280795" cy="79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353695</xdr:colOff>
      <xdr:row>2</xdr:row>
      <xdr:rowOff>181610</xdr:rowOff>
    </xdr:from>
    <xdr:to>
      <xdr:col>4</xdr:col>
      <xdr:colOff>1284605</xdr:colOff>
      <xdr:row>2</xdr:row>
      <xdr:rowOff>926465</xdr:rowOff>
    </xdr:to>
    <xdr:pic>
      <xdr:nvPicPr>
        <xdr:cNvPr id="4" name="图片 1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78120" y="2696210"/>
          <a:ext cx="930910" cy="744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234950</xdr:colOff>
      <xdr:row>3</xdr:row>
      <xdr:rowOff>160655</xdr:rowOff>
    </xdr:from>
    <xdr:to>
      <xdr:col>4</xdr:col>
      <xdr:colOff>1195070</xdr:colOff>
      <xdr:row>3</xdr:row>
      <xdr:rowOff>991870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5159375" y="3932555"/>
          <a:ext cx="960120" cy="8312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281940</xdr:colOff>
      <xdr:row>4</xdr:row>
      <xdr:rowOff>247015</xdr:rowOff>
    </xdr:from>
    <xdr:to>
      <xdr:col>4</xdr:col>
      <xdr:colOff>1371600</xdr:colOff>
      <xdr:row>4</xdr:row>
      <xdr:rowOff>1015365</xdr:rowOff>
    </xdr:to>
    <xdr:pic>
      <xdr:nvPicPr>
        <xdr:cNvPr id="6" name="Picture 2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5206365" y="5276215"/>
          <a:ext cx="1089660" cy="76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346710</xdr:colOff>
      <xdr:row>5</xdr:row>
      <xdr:rowOff>229235</xdr:rowOff>
    </xdr:from>
    <xdr:to>
      <xdr:col>4</xdr:col>
      <xdr:colOff>1340485</xdr:colOff>
      <xdr:row>5</xdr:row>
      <xdr:rowOff>1066800</xdr:rowOff>
    </xdr:to>
    <xdr:pic>
      <xdr:nvPicPr>
        <xdr:cNvPr id="7" name="Picture 3"/>
        <xdr:cNvPicPr>
          <a:picLocks noChangeAspect="1" noChangeArrowheads="1"/>
        </xdr:cNvPicPr>
      </xdr:nvPicPr>
      <xdr:blipFill>
        <a:blip r:embed="rId5"/>
        <a:srcRect/>
        <a:stretch>
          <a:fillRect/>
        </a:stretch>
      </xdr:blipFill>
      <xdr:spPr>
        <a:xfrm>
          <a:off x="5271135" y="6515735"/>
          <a:ext cx="993775" cy="8375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111760</xdr:colOff>
      <xdr:row>6</xdr:row>
      <xdr:rowOff>247650</xdr:rowOff>
    </xdr:from>
    <xdr:to>
      <xdr:col>4</xdr:col>
      <xdr:colOff>1614170</xdr:colOff>
      <xdr:row>6</xdr:row>
      <xdr:rowOff>998220</xdr:rowOff>
    </xdr:to>
    <xdr:pic>
      <xdr:nvPicPr>
        <xdr:cNvPr id="8" name="Picture 4"/>
        <xdr:cNvPicPr>
          <a:picLocks noChangeAspect="1" noChangeArrowheads="1"/>
        </xdr:cNvPicPr>
      </xdr:nvPicPr>
      <xdr:blipFill>
        <a:blip r:embed="rId6"/>
        <a:srcRect/>
        <a:stretch>
          <a:fillRect/>
        </a:stretch>
      </xdr:blipFill>
      <xdr:spPr>
        <a:xfrm>
          <a:off x="5036185" y="7791450"/>
          <a:ext cx="1502410" cy="750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469900</xdr:colOff>
      <xdr:row>7</xdr:row>
      <xdr:rowOff>215265</xdr:rowOff>
    </xdr:from>
    <xdr:to>
      <xdr:col>4</xdr:col>
      <xdr:colOff>1461770</xdr:colOff>
      <xdr:row>7</xdr:row>
      <xdr:rowOff>1144905</xdr:rowOff>
    </xdr:to>
    <xdr:pic>
      <xdr:nvPicPr>
        <xdr:cNvPr id="9" name="Picture 1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4325" y="9016365"/>
          <a:ext cx="99187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201295</xdr:colOff>
      <xdr:row>8</xdr:row>
      <xdr:rowOff>219075</xdr:rowOff>
    </xdr:from>
    <xdr:to>
      <xdr:col>5</xdr:col>
      <xdr:colOff>1270</xdr:colOff>
      <xdr:row>8</xdr:row>
      <xdr:rowOff>567690</xdr:rowOff>
    </xdr:to>
    <xdr:pic>
      <xdr:nvPicPr>
        <xdr:cNvPr id="10" name="Picture 7"/>
        <xdr:cNvPicPr>
          <a:picLocks noChangeAspect="1" noChangeArrowheads="1"/>
        </xdr:cNvPicPr>
      </xdr:nvPicPr>
      <xdr:blipFill>
        <a:blip r:embed="rId8"/>
        <a:srcRect/>
        <a:stretch>
          <a:fillRect/>
        </a:stretch>
      </xdr:blipFill>
      <xdr:spPr>
        <a:xfrm>
          <a:off x="5125720" y="10277475"/>
          <a:ext cx="1809115" cy="3486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151765</xdr:colOff>
      <xdr:row>9</xdr:row>
      <xdr:rowOff>133350</xdr:rowOff>
    </xdr:from>
    <xdr:to>
      <xdr:col>5</xdr:col>
      <xdr:colOff>0</xdr:colOff>
      <xdr:row>9</xdr:row>
      <xdr:rowOff>600710</xdr:rowOff>
    </xdr:to>
    <xdr:pic>
      <xdr:nvPicPr>
        <xdr:cNvPr id="11" name="Picture 8"/>
        <xdr:cNvPicPr>
          <a:picLocks noChangeAspect="1" noChangeArrowheads="1"/>
        </xdr:cNvPicPr>
      </xdr:nvPicPr>
      <xdr:blipFill>
        <a:blip r:embed="rId9"/>
        <a:srcRect/>
        <a:stretch>
          <a:fillRect/>
        </a:stretch>
      </xdr:blipFill>
      <xdr:spPr>
        <a:xfrm>
          <a:off x="5076190" y="11449050"/>
          <a:ext cx="1857375" cy="467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392430</xdr:colOff>
      <xdr:row>10</xdr:row>
      <xdr:rowOff>146685</xdr:rowOff>
    </xdr:from>
    <xdr:to>
      <xdr:col>4</xdr:col>
      <xdr:colOff>1261110</xdr:colOff>
      <xdr:row>10</xdr:row>
      <xdr:rowOff>872490</xdr:rowOff>
    </xdr:to>
    <xdr:pic>
      <xdr:nvPicPr>
        <xdr:cNvPr id="12" name="Picture 9"/>
        <xdr:cNvPicPr>
          <a:picLocks noChangeAspect="1" noChangeArrowheads="1"/>
        </xdr:cNvPicPr>
      </xdr:nvPicPr>
      <xdr:blipFill>
        <a:blip r:embed="rId10" cstate="print"/>
        <a:srcRect/>
        <a:stretch>
          <a:fillRect/>
        </a:stretch>
      </xdr:blipFill>
      <xdr:spPr>
        <a:xfrm>
          <a:off x="5316855" y="12719685"/>
          <a:ext cx="868680" cy="7258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158115</xdr:colOff>
      <xdr:row>11</xdr:row>
      <xdr:rowOff>233680</xdr:rowOff>
    </xdr:from>
    <xdr:to>
      <xdr:col>4</xdr:col>
      <xdr:colOff>1838960</xdr:colOff>
      <xdr:row>11</xdr:row>
      <xdr:rowOff>737235</xdr:rowOff>
    </xdr:to>
    <xdr:pic>
      <xdr:nvPicPr>
        <xdr:cNvPr id="13" name="Picture 10"/>
        <xdr:cNvPicPr>
          <a:picLocks noChangeAspect="1" noChangeArrowheads="1"/>
        </xdr:cNvPicPr>
      </xdr:nvPicPr>
      <xdr:blipFill>
        <a:blip r:embed="rId11"/>
        <a:srcRect/>
        <a:stretch>
          <a:fillRect/>
        </a:stretch>
      </xdr:blipFill>
      <xdr:spPr>
        <a:xfrm>
          <a:off x="5082540" y="14063980"/>
          <a:ext cx="1680845" cy="5035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358140</xdr:colOff>
      <xdr:row>12</xdr:row>
      <xdr:rowOff>156210</xdr:rowOff>
    </xdr:from>
    <xdr:to>
      <xdr:col>4</xdr:col>
      <xdr:colOff>1529080</xdr:colOff>
      <xdr:row>12</xdr:row>
      <xdr:rowOff>994410</xdr:rowOff>
    </xdr:to>
    <xdr:pic>
      <xdr:nvPicPr>
        <xdr:cNvPr id="14" name="图片 1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82565" y="15243810"/>
          <a:ext cx="117094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233680</xdr:colOff>
      <xdr:row>13</xdr:row>
      <xdr:rowOff>182880</xdr:rowOff>
    </xdr:from>
    <xdr:to>
      <xdr:col>4</xdr:col>
      <xdr:colOff>1685290</xdr:colOff>
      <xdr:row>13</xdr:row>
      <xdr:rowOff>1042035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158105" y="16527780"/>
          <a:ext cx="1451610" cy="859155"/>
        </a:xfrm>
        <a:prstGeom prst="rect">
          <a:avLst/>
        </a:prstGeom>
      </xdr:spPr>
    </xdr:pic>
    <xdr:clientData/>
  </xdr:twoCellAnchor>
  <xdr:twoCellAnchor editAs="oneCell">
    <xdr:from>
      <xdr:col>4</xdr:col>
      <xdr:colOff>419735</xdr:colOff>
      <xdr:row>14</xdr:row>
      <xdr:rowOff>221615</xdr:rowOff>
    </xdr:from>
    <xdr:to>
      <xdr:col>4</xdr:col>
      <xdr:colOff>1331595</xdr:colOff>
      <xdr:row>14</xdr:row>
      <xdr:rowOff>1137285</xdr:rowOff>
    </xdr:to>
    <xdr:pic>
      <xdr:nvPicPr>
        <xdr:cNvPr id="16" name="图片 1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4160" y="17823815"/>
          <a:ext cx="911860" cy="915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847725</xdr:colOff>
      <xdr:row>15</xdr:row>
      <xdr:rowOff>248285</xdr:rowOff>
    </xdr:from>
    <xdr:to>
      <xdr:col>4</xdr:col>
      <xdr:colOff>1597660</xdr:colOff>
      <xdr:row>15</xdr:row>
      <xdr:rowOff>927100</xdr:rowOff>
    </xdr:to>
    <xdr:pic>
      <xdr:nvPicPr>
        <xdr:cNvPr id="17" name="图片 3"/>
        <xdr:cNvPicPr>
          <a:picLocks noChangeAspect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72150" y="19107785"/>
          <a:ext cx="749935" cy="678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17</xdr:row>
      <xdr:rowOff>163830</xdr:rowOff>
    </xdr:from>
    <xdr:to>
      <xdr:col>4</xdr:col>
      <xdr:colOff>1486535</xdr:colOff>
      <xdr:row>17</xdr:row>
      <xdr:rowOff>1026795</xdr:rowOff>
    </xdr:to>
    <xdr:pic>
      <xdr:nvPicPr>
        <xdr:cNvPr id="18" name="图片 1"/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4475" y="21537930"/>
          <a:ext cx="1086485" cy="862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208915</xdr:colOff>
      <xdr:row>18</xdr:row>
      <xdr:rowOff>163830</xdr:rowOff>
    </xdr:from>
    <xdr:to>
      <xdr:col>4</xdr:col>
      <xdr:colOff>1584325</xdr:colOff>
      <xdr:row>18</xdr:row>
      <xdr:rowOff>1036955</xdr:rowOff>
    </xdr:to>
    <xdr:pic>
      <xdr:nvPicPr>
        <xdr:cNvPr id="19" name="Picture 1"/>
        <xdr:cNvPicPr>
          <a:picLocks noChangeAspect="1" noChangeArrowheads="1"/>
        </xdr:cNvPicPr>
      </xdr:nvPicPr>
      <xdr:blipFill>
        <a:blip r:embed="rId17"/>
        <a:srcRect/>
        <a:stretch>
          <a:fillRect/>
        </a:stretch>
      </xdr:blipFill>
      <xdr:spPr>
        <a:xfrm>
          <a:off x="5133340" y="22795230"/>
          <a:ext cx="1375410" cy="87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380365</xdr:colOff>
      <xdr:row>19</xdr:row>
      <xdr:rowOff>196215</xdr:rowOff>
    </xdr:from>
    <xdr:to>
      <xdr:col>4</xdr:col>
      <xdr:colOff>1682750</xdr:colOff>
      <xdr:row>19</xdr:row>
      <xdr:rowOff>1009015</xdr:rowOff>
    </xdr:to>
    <xdr:pic>
      <xdr:nvPicPr>
        <xdr:cNvPr id="20" name="Picture 2"/>
        <xdr:cNvPicPr>
          <a:picLocks noChangeAspect="1" noChangeArrowheads="1"/>
        </xdr:cNvPicPr>
      </xdr:nvPicPr>
      <xdr:blipFill>
        <a:blip r:embed="rId18" cstate="print"/>
        <a:srcRect/>
        <a:stretch>
          <a:fillRect/>
        </a:stretch>
      </xdr:blipFill>
      <xdr:spPr>
        <a:xfrm>
          <a:off x="5304790" y="24084915"/>
          <a:ext cx="1302385" cy="812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615632</xdr:colOff>
      <xdr:row>20</xdr:row>
      <xdr:rowOff>164782</xdr:rowOff>
    </xdr:from>
    <xdr:to>
      <xdr:col>4</xdr:col>
      <xdr:colOff>1512887</xdr:colOff>
      <xdr:row>20</xdr:row>
      <xdr:rowOff>968692</xdr:rowOff>
    </xdr:to>
    <xdr:pic>
      <xdr:nvPicPr>
        <xdr:cNvPr id="21" name="Picture 1"/>
        <xdr:cNvPicPr>
          <a:picLocks noChangeAspect="1" noChangeArrowheads="1"/>
        </xdr:cNvPicPr>
      </xdr:nvPicPr>
      <xdr:blipFill>
        <a:blip r:embed="rId19"/>
        <a:srcRect/>
        <a:stretch>
          <a:fillRect/>
        </a:stretch>
      </xdr:blipFill>
      <xdr:spPr>
        <a:xfrm rot="16200000">
          <a:off x="5586095" y="25263475"/>
          <a:ext cx="803910" cy="8972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942975</xdr:colOff>
      <xdr:row>16</xdr:row>
      <xdr:rowOff>295275</xdr:rowOff>
    </xdr:from>
    <xdr:to>
      <xdr:col>4</xdr:col>
      <xdr:colOff>1692910</xdr:colOff>
      <xdr:row>16</xdr:row>
      <xdr:rowOff>974090</xdr:rowOff>
    </xdr:to>
    <xdr:pic>
      <xdr:nvPicPr>
        <xdr:cNvPr id="25" name="图片 3"/>
        <xdr:cNvPicPr>
          <a:picLocks noChangeAspect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67400" y="20412075"/>
          <a:ext cx="749935" cy="678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466090</xdr:colOff>
      <xdr:row>1</xdr:row>
      <xdr:rowOff>22860</xdr:rowOff>
    </xdr:from>
    <xdr:to>
      <xdr:col>1</xdr:col>
      <xdr:colOff>1049020</xdr:colOff>
      <xdr:row>1</xdr:row>
      <xdr:rowOff>608330</xdr:rowOff>
    </xdr:to>
    <xdr:pic>
      <xdr:nvPicPr>
        <xdr:cNvPr id="2" name="ID_F18EBCCCBDFE427899D0B938E62A94BF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5975" y="746760"/>
          <a:ext cx="582930" cy="585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434340</xdr:colOff>
      <xdr:row>3</xdr:row>
      <xdr:rowOff>22860</xdr:rowOff>
    </xdr:from>
    <xdr:to>
      <xdr:col>1</xdr:col>
      <xdr:colOff>1080135</xdr:colOff>
      <xdr:row>3</xdr:row>
      <xdr:rowOff>607695</xdr:rowOff>
    </xdr:to>
    <xdr:pic>
      <xdr:nvPicPr>
        <xdr:cNvPr id="5" name="ID_638C898DF4E54D72931B45CD0A4408F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4225" y="2019300"/>
          <a:ext cx="645795" cy="584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389255</xdr:colOff>
      <xdr:row>4</xdr:row>
      <xdr:rowOff>22860</xdr:rowOff>
    </xdr:from>
    <xdr:to>
      <xdr:col>1</xdr:col>
      <xdr:colOff>1125855</xdr:colOff>
      <xdr:row>4</xdr:row>
      <xdr:rowOff>608330</xdr:rowOff>
    </xdr:to>
    <xdr:pic>
      <xdr:nvPicPr>
        <xdr:cNvPr id="4" name="ID_BCFFCE6AF7D844818504D0E55B3DDDC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9140" y="2655570"/>
          <a:ext cx="736600" cy="585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307340</xdr:colOff>
      <xdr:row>5</xdr:row>
      <xdr:rowOff>22860</xdr:rowOff>
    </xdr:from>
    <xdr:to>
      <xdr:col>1</xdr:col>
      <xdr:colOff>1207135</xdr:colOff>
      <xdr:row>5</xdr:row>
      <xdr:rowOff>607695</xdr:rowOff>
    </xdr:to>
    <xdr:pic>
      <xdr:nvPicPr>
        <xdr:cNvPr id="15" name="ID_ED0CB4927ED2409E918F61C87607EBC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57225" y="3291840"/>
          <a:ext cx="899795" cy="584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389890</xdr:colOff>
      <xdr:row>6</xdr:row>
      <xdr:rowOff>22860</xdr:rowOff>
    </xdr:from>
    <xdr:to>
      <xdr:col>1</xdr:col>
      <xdr:colOff>1125220</xdr:colOff>
      <xdr:row>6</xdr:row>
      <xdr:rowOff>607695</xdr:rowOff>
    </xdr:to>
    <xdr:pic>
      <xdr:nvPicPr>
        <xdr:cNvPr id="13" name="ID_645ECA0476454B8E9E3029F8584F8B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39775" y="3928110"/>
          <a:ext cx="735330" cy="584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345440</xdr:colOff>
      <xdr:row>7</xdr:row>
      <xdr:rowOff>22225</xdr:rowOff>
    </xdr:from>
    <xdr:to>
      <xdr:col>1</xdr:col>
      <xdr:colOff>1169670</xdr:colOff>
      <xdr:row>7</xdr:row>
      <xdr:rowOff>607695</xdr:rowOff>
    </xdr:to>
    <xdr:pic>
      <xdr:nvPicPr>
        <xdr:cNvPr id="12" name="ID_2243AEB084214B439431396E17DE99EA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95325" y="4563745"/>
          <a:ext cx="824230" cy="585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327660</xdr:colOff>
      <xdr:row>8</xdr:row>
      <xdr:rowOff>22860</xdr:rowOff>
    </xdr:from>
    <xdr:to>
      <xdr:col>1</xdr:col>
      <xdr:colOff>1187450</xdr:colOff>
      <xdr:row>8</xdr:row>
      <xdr:rowOff>608330</xdr:rowOff>
    </xdr:to>
    <xdr:pic>
      <xdr:nvPicPr>
        <xdr:cNvPr id="14" name="ID_FBFFD71AF92F490C8A40FEBE680EB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77545" y="5200650"/>
          <a:ext cx="859790" cy="585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409575</xdr:colOff>
      <xdr:row>9</xdr:row>
      <xdr:rowOff>22860</xdr:rowOff>
    </xdr:from>
    <xdr:to>
      <xdr:col>1</xdr:col>
      <xdr:colOff>1104900</xdr:colOff>
      <xdr:row>9</xdr:row>
      <xdr:rowOff>607695</xdr:rowOff>
    </xdr:to>
    <xdr:pic>
      <xdr:nvPicPr>
        <xdr:cNvPr id="9" name="ID_E22B623C2F8C4F43B690E6145404C9E5" descr="b3f74b841acaae5f4fa0344522971e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59460" y="5836920"/>
          <a:ext cx="695325" cy="584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309880</xdr:colOff>
      <xdr:row>10</xdr:row>
      <xdr:rowOff>22860</xdr:rowOff>
    </xdr:from>
    <xdr:to>
      <xdr:col>1</xdr:col>
      <xdr:colOff>1204595</xdr:colOff>
      <xdr:row>10</xdr:row>
      <xdr:rowOff>607695</xdr:rowOff>
    </xdr:to>
    <xdr:pic>
      <xdr:nvPicPr>
        <xdr:cNvPr id="10" name="ID_B2CFDC954C01423EB3E0DFDD3CC44AAA" descr="2ead95f4786b314f56eb4e35c7fd62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59765" y="6473190"/>
          <a:ext cx="894715" cy="584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325755</xdr:colOff>
      <xdr:row>11</xdr:row>
      <xdr:rowOff>22860</xdr:rowOff>
    </xdr:from>
    <xdr:to>
      <xdr:col>1</xdr:col>
      <xdr:colOff>1189355</xdr:colOff>
      <xdr:row>11</xdr:row>
      <xdr:rowOff>608330</xdr:rowOff>
    </xdr:to>
    <xdr:pic>
      <xdr:nvPicPr>
        <xdr:cNvPr id="11" name="ID_6F28183EE10142CDB5CAB4A214D4F206" descr="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75640" y="7109460"/>
          <a:ext cx="863600" cy="585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419735</xdr:colOff>
      <xdr:row>12</xdr:row>
      <xdr:rowOff>22860</xdr:rowOff>
    </xdr:from>
    <xdr:to>
      <xdr:col>1</xdr:col>
      <xdr:colOff>1094740</xdr:colOff>
      <xdr:row>12</xdr:row>
      <xdr:rowOff>607695</xdr:rowOff>
    </xdr:to>
    <xdr:pic>
      <xdr:nvPicPr>
        <xdr:cNvPr id="16" name="ID_97431408B26F42E286D62D657021855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69620" y="7745730"/>
          <a:ext cx="675005" cy="584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305435</xdr:colOff>
      <xdr:row>13</xdr:row>
      <xdr:rowOff>27940</xdr:rowOff>
    </xdr:from>
    <xdr:to>
      <xdr:col>1</xdr:col>
      <xdr:colOff>1019810</xdr:colOff>
      <xdr:row>13</xdr:row>
      <xdr:rowOff>617220</xdr:rowOff>
    </xdr:to>
    <xdr:pic>
      <xdr:nvPicPr>
        <xdr:cNvPr id="7" name="ID_B2E16BCF9C4241DBB9C143A034A2A8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55320" y="8387080"/>
          <a:ext cx="714375" cy="589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B41" sqref="B41"/>
    </sheetView>
  </sheetViews>
  <sheetFormatPr defaultColWidth="9" defaultRowHeight="13.5" outlineLevelCol="7"/>
  <cols>
    <col min="2" max="2" width="12.7522123893805" customWidth="1"/>
    <col min="4" max="4" width="25" customWidth="1"/>
    <col min="5" max="5" width="3.24778761061947" customWidth="1"/>
    <col min="8" max="8" width="14.3716814159292" customWidth="1"/>
  </cols>
  <sheetData>
    <row r="1" ht="20.25" spans="1:8">
      <c r="A1" s="140" t="s">
        <v>0</v>
      </c>
      <c r="B1" s="140"/>
      <c r="C1" s="140"/>
      <c r="D1" s="140"/>
      <c r="E1" s="140"/>
      <c r="F1" s="140"/>
      <c r="G1" s="140"/>
      <c r="H1" s="140"/>
    </row>
    <row r="2" ht="15.75" spans="1:8">
      <c r="A2" s="143" t="s">
        <v>1</v>
      </c>
      <c r="B2" s="144"/>
      <c r="C2" s="144"/>
      <c r="D2" s="144"/>
      <c r="E2" s="144"/>
      <c r="F2" s="144"/>
      <c r="G2" s="144"/>
      <c r="H2" s="145"/>
    </row>
    <row r="3" ht="15.75" spans="1:8">
      <c r="A3" s="141" t="s">
        <v>2</v>
      </c>
      <c r="B3" s="142" t="s">
        <v>3</v>
      </c>
      <c r="C3" s="142" t="s">
        <v>4</v>
      </c>
      <c r="D3" s="142" t="s">
        <v>5</v>
      </c>
      <c r="E3" s="142" t="s">
        <v>6</v>
      </c>
      <c r="F3" s="141" t="s">
        <v>7</v>
      </c>
      <c r="G3" s="141" t="s">
        <v>8</v>
      </c>
      <c r="H3" s="141" t="s">
        <v>9</v>
      </c>
    </row>
    <row r="4" ht="17.6" spans="1:8">
      <c r="A4" s="146" t="s">
        <v>10</v>
      </c>
      <c r="B4" s="146">
        <v>33010000060</v>
      </c>
      <c r="C4" s="141"/>
      <c r="D4" s="146" t="s">
        <v>11</v>
      </c>
      <c r="E4" s="141" t="s">
        <v>12</v>
      </c>
      <c r="F4" s="147">
        <v>300</v>
      </c>
      <c r="G4" s="148">
        <v>0.12</v>
      </c>
      <c r="H4" s="149">
        <f>G4*F4</f>
        <v>36</v>
      </c>
    </row>
    <row r="5" ht="17.6" spans="1:8">
      <c r="A5" s="141"/>
      <c r="B5" s="141">
        <v>33010000010</v>
      </c>
      <c r="C5" s="141"/>
      <c r="D5" s="141" t="s">
        <v>13</v>
      </c>
      <c r="E5" s="141" t="s">
        <v>12</v>
      </c>
      <c r="F5" s="150">
        <v>300</v>
      </c>
      <c r="G5" s="32">
        <v>0.1</v>
      </c>
      <c r="H5" s="149">
        <f t="shared" ref="H5:H11" si="0">G5*F5</f>
        <v>30</v>
      </c>
    </row>
    <row r="6" ht="17.6" spans="1:8">
      <c r="A6" s="151"/>
      <c r="B6" s="43">
        <v>33010000090</v>
      </c>
      <c r="C6" s="151"/>
      <c r="D6" s="151" t="s">
        <v>14</v>
      </c>
      <c r="E6" s="141" t="s">
        <v>12</v>
      </c>
      <c r="F6" s="32">
        <v>300</v>
      </c>
      <c r="G6" s="32">
        <v>0.15</v>
      </c>
      <c r="H6" s="149">
        <f t="shared" si="0"/>
        <v>45</v>
      </c>
    </row>
    <row r="7" ht="17.6" spans="1:8">
      <c r="A7" s="146" t="s">
        <v>10</v>
      </c>
      <c r="B7" s="146">
        <v>33010000060</v>
      </c>
      <c r="C7" s="141"/>
      <c r="D7" s="146" t="s">
        <v>15</v>
      </c>
      <c r="E7" s="141" t="s">
        <v>12</v>
      </c>
      <c r="F7" s="34">
        <v>1</v>
      </c>
      <c r="G7" s="34">
        <v>3240</v>
      </c>
      <c r="H7" s="149">
        <f t="shared" si="0"/>
        <v>3240</v>
      </c>
    </row>
    <row r="8" ht="17.6" spans="1:8">
      <c r="A8" s="141"/>
      <c r="B8" s="141">
        <v>33010000010</v>
      </c>
      <c r="C8" s="141"/>
      <c r="D8" s="141" t="s">
        <v>16</v>
      </c>
      <c r="E8" s="141" t="s">
        <v>12</v>
      </c>
      <c r="F8" s="34">
        <v>1</v>
      </c>
      <c r="G8" s="34">
        <v>1296</v>
      </c>
      <c r="H8" s="149">
        <f t="shared" si="0"/>
        <v>1296</v>
      </c>
    </row>
    <row r="9" ht="17.6" spans="1:8">
      <c r="A9" s="151"/>
      <c r="B9" s="43">
        <v>33010000090</v>
      </c>
      <c r="C9" s="151"/>
      <c r="D9" s="151" t="s">
        <v>17</v>
      </c>
      <c r="E9" s="141" t="s">
        <v>12</v>
      </c>
      <c r="F9" s="34">
        <v>1</v>
      </c>
      <c r="G9" s="34">
        <v>1404</v>
      </c>
      <c r="H9" s="149">
        <f t="shared" si="0"/>
        <v>1404</v>
      </c>
    </row>
    <row r="10" ht="17.6" spans="1:8">
      <c r="A10" s="41" t="s">
        <v>18</v>
      </c>
      <c r="B10" s="41"/>
      <c r="C10" s="41"/>
      <c r="D10" s="141" t="s">
        <v>19</v>
      </c>
      <c r="E10" s="141" t="s">
        <v>12</v>
      </c>
      <c r="F10" s="34">
        <v>1</v>
      </c>
      <c r="G10" s="34">
        <v>150</v>
      </c>
      <c r="H10" s="149">
        <f t="shared" si="0"/>
        <v>150</v>
      </c>
    </row>
    <row r="11" ht="17.6" spans="1:8">
      <c r="A11" s="151" t="s">
        <v>20</v>
      </c>
      <c r="B11" s="43">
        <v>33010000090</v>
      </c>
      <c r="C11" s="151"/>
      <c r="D11" s="151" t="s">
        <v>14</v>
      </c>
      <c r="E11" s="141" t="s">
        <v>12</v>
      </c>
      <c r="F11" s="34">
        <v>200</v>
      </c>
      <c r="G11" s="34">
        <v>0.15</v>
      </c>
      <c r="H11" s="149">
        <f t="shared" si="0"/>
        <v>30</v>
      </c>
    </row>
    <row r="12" ht="17.6" spans="1:8">
      <c r="A12" s="41"/>
      <c r="B12" s="41"/>
      <c r="C12" s="41"/>
      <c r="D12" s="41"/>
      <c r="E12" s="41"/>
      <c r="F12" s="41"/>
      <c r="G12" s="41"/>
      <c r="H12" s="34">
        <f>SUM(H4:H11)</f>
        <v>6231</v>
      </c>
    </row>
    <row r="15" ht="17.6" spans="5:5">
      <c r="E15" s="152" t="s">
        <v>21</v>
      </c>
    </row>
    <row r="16" ht="17.65" spans="5:5">
      <c r="E16" s="152" t="s">
        <v>22</v>
      </c>
    </row>
    <row r="17" ht="17.6" spans="5:5">
      <c r="E17" s="152" t="s">
        <v>23</v>
      </c>
    </row>
    <row r="18" ht="17.6" spans="5:5">
      <c r="E18" s="152" t="s">
        <v>24</v>
      </c>
    </row>
    <row r="21" ht="20.25" spans="1:8">
      <c r="A21" s="140" t="s">
        <v>0</v>
      </c>
      <c r="B21" s="140"/>
      <c r="C21" s="140"/>
      <c r="D21" s="140"/>
      <c r="E21" s="140"/>
      <c r="F21" s="140"/>
      <c r="G21" s="140"/>
      <c r="H21" s="140"/>
    </row>
    <row r="22" ht="15.75" spans="1:8">
      <c r="A22" s="143" t="s">
        <v>25</v>
      </c>
      <c r="B22" s="144"/>
      <c r="C22" s="144"/>
      <c r="D22" s="144"/>
      <c r="E22" s="144"/>
      <c r="F22" s="144"/>
      <c r="G22" s="144"/>
      <c r="H22" s="145"/>
    </row>
    <row r="23" ht="15.75" spans="1:8">
      <c r="A23" s="141" t="s">
        <v>2</v>
      </c>
      <c r="B23" s="142" t="s">
        <v>3</v>
      </c>
      <c r="C23" s="142" t="s">
        <v>4</v>
      </c>
      <c r="D23" s="142" t="s">
        <v>5</v>
      </c>
      <c r="E23" s="142" t="s">
        <v>6</v>
      </c>
      <c r="F23" s="141" t="s">
        <v>7</v>
      </c>
      <c r="G23" s="141" t="s">
        <v>8</v>
      </c>
      <c r="H23" s="141" t="s">
        <v>9</v>
      </c>
    </row>
    <row r="24" ht="17.6" spans="1:8">
      <c r="A24" t="s">
        <v>26</v>
      </c>
      <c r="B24" s="141">
        <v>33010000010</v>
      </c>
      <c r="C24" s="141"/>
      <c r="D24" s="141" t="s">
        <v>13</v>
      </c>
      <c r="E24" s="141" t="s">
        <v>12</v>
      </c>
      <c r="F24" s="150">
        <v>9500</v>
      </c>
      <c r="G24" s="32">
        <v>0.1</v>
      </c>
      <c r="H24" s="34">
        <f t="shared" ref="H24:H28" si="1">G24*F24</f>
        <v>950</v>
      </c>
    </row>
    <row r="25" ht="17.6" spans="1:8">
      <c r="A25" s="141"/>
      <c r="B25" s="146">
        <v>33010000060</v>
      </c>
      <c r="C25" s="141"/>
      <c r="D25" s="146" t="s">
        <v>11</v>
      </c>
      <c r="E25" s="141" t="s">
        <v>12</v>
      </c>
      <c r="F25" s="147">
        <v>8000</v>
      </c>
      <c r="G25" s="148">
        <v>0.12</v>
      </c>
      <c r="H25" s="34">
        <f t="shared" si="1"/>
        <v>960</v>
      </c>
    </row>
    <row r="26" ht="17.6" spans="1:8">
      <c r="A26" s="141"/>
      <c r="B26" s="43">
        <v>33010000090</v>
      </c>
      <c r="C26" s="41"/>
      <c r="D26" s="151" t="s">
        <v>14</v>
      </c>
      <c r="E26" s="141" t="s">
        <v>12</v>
      </c>
      <c r="F26" s="34">
        <v>2000</v>
      </c>
      <c r="G26" s="34">
        <v>0.15</v>
      </c>
      <c r="H26" s="34">
        <f t="shared" si="1"/>
        <v>300</v>
      </c>
    </row>
    <row r="27" ht="17.6" spans="1:8">
      <c r="A27" s="41" t="s">
        <v>27</v>
      </c>
      <c r="B27" s="43">
        <v>33010004300</v>
      </c>
      <c r="C27" s="41"/>
      <c r="D27" s="151" t="s">
        <v>28</v>
      </c>
      <c r="E27" s="141" t="s">
        <v>12</v>
      </c>
      <c r="F27" s="34">
        <v>2000</v>
      </c>
      <c r="G27" s="34">
        <v>0.15</v>
      </c>
      <c r="H27" s="34">
        <f t="shared" si="1"/>
        <v>300</v>
      </c>
    </row>
    <row r="28" ht="17.6" spans="1:8">
      <c r="A28" s="41"/>
      <c r="B28" s="43">
        <v>33010000090</v>
      </c>
      <c r="C28" s="41"/>
      <c r="D28" s="151" t="s">
        <v>29</v>
      </c>
      <c r="E28" s="141" t="s">
        <v>12</v>
      </c>
      <c r="F28" s="34">
        <v>1000</v>
      </c>
      <c r="G28" s="34">
        <v>0.15</v>
      </c>
      <c r="H28" s="34">
        <f t="shared" si="1"/>
        <v>150</v>
      </c>
    </row>
    <row r="29" ht="17.6" spans="1:8">
      <c r="A29" s="41"/>
      <c r="B29" s="41"/>
      <c r="C29" s="41"/>
      <c r="D29" s="41"/>
      <c r="E29" s="41"/>
      <c r="F29" s="41"/>
      <c r="G29" s="41"/>
      <c r="H29" s="153">
        <f>SUM(H24:H28)</f>
        <v>2660</v>
      </c>
    </row>
    <row r="31" ht="17.6" spans="5:5">
      <c r="E31" s="152" t="s">
        <v>21</v>
      </c>
    </row>
    <row r="32" ht="17.6" spans="5:5">
      <c r="E32" s="152" t="s">
        <v>30</v>
      </c>
    </row>
    <row r="33" ht="17.6" spans="5:5">
      <c r="E33" s="152" t="s">
        <v>23</v>
      </c>
    </row>
    <row r="34" ht="17.6" spans="5:5">
      <c r="E34" s="152" t="s">
        <v>24</v>
      </c>
    </row>
  </sheetData>
  <mergeCells count="4">
    <mergeCell ref="A1:H1"/>
    <mergeCell ref="A2:H2"/>
    <mergeCell ref="A21:H21"/>
    <mergeCell ref="A22:H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J21" sqref="J21"/>
    </sheetView>
  </sheetViews>
  <sheetFormatPr defaultColWidth="9" defaultRowHeight="13.5" outlineLevelRow="7"/>
  <cols>
    <col min="1" max="1" width="9.6283185840708" customWidth="1"/>
    <col min="2" max="2" width="18.1238938053097" customWidth="1"/>
    <col min="3" max="3" width="19.8761061946903" customWidth="1"/>
    <col min="4" max="4" width="14.7522123893805" customWidth="1"/>
    <col min="5" max="5" width="13.8761061946903" customWidth="1"/>
    <col min="6" max="6" width="5.50442477876106" customWidth="1"/>
    <col min="7" max="7" width="5.6283185840708" customWidth="1"/>
    <col min="8" max="8" width="7.6283185840708" customWidth="1"/>
    <col min="9" max="9" width="7.24778761061947" customWidth="1"/>
    <col min="10" max="10" width="7.50442477876106" customWidth="1"/>
    <col min="11" max="11" width="17.6283185840708" customWidth="1"/>
  </cols>
  <sheetData>
    <row r="1" ht="20.25" spans="1:11">
      <c r="A1" s="140" t="s">
        <v>31</v>
      </c>
      <c r="B1" s="140"/>
      <c r="C1" s="140"/>
      <c r="D1" s="140"/>
      <c r="E1" s="140"/>
      <c r="F1" s="140"/>
      <c r="G1" s="140"/>
      <c r="H1" s="140"/>
      <c r="I1" s="140"/>
      <c r="J1" s="134"/>
      <c r="K1" s="134"/>
    </row>
    <row r="2" ht="15.75" spans="1:11">
      <c r="A2" s="141" t="s">
        <v>2</v>
      </c>
      <c r="B2" s="141" t="s">
        <v>32</v>
      </c>
      <c r="C2" s="141" t="s">
        <v>33</v>
      </c>
      <c r="D2" s="142" t="s">
        <v>3</v>
      </c>
      <c r="E2" s="142" t="s">
        <v>34</v>
      </c>
      <c r="F2" s="142" t="s">
        <v>6</v>
      </c>
      <c r="G2" s="141" t="s">
        <v>35</v>
      </c>
      <c r="H2" s="141" t="s">
        <v>36</v>
      </c>
      <c r="I2" s="141" t="s">
        <v>7</v>
      </c>
      <c r="J2" s="141" t="s">
        <v>8</v>
      </c>
      <c r="K2" s="141"/>
    </row>
    <row r="3" ht="50.1" customHeight="1" spans="1:11">
      <c r="A3" s="117" t="s">
        <v>37</v>
      </c>
      <c r="K3" s="41"/>
    </row>
    <row r="4" spans="1:1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</row>
  </sheetData>
  <mergeCells count="1">
    <mergeCell ref="A1:G1"/>
  </mergeCells>
  <printOptions horizontalCentered="1"/>
  <pageMargins left="0" right="0" top="0.393700787401575" bottom="0.748031496062992" header="0.31496062992126" footer="0.3149606299212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zoomScale="70" zoomScaleNormal="70" workbookViewId="0">
      <selection activeCell="E5" sqref="E5"/>
    </sheetView>
  </sheetViews>
  <sheetFormatPr defaultColWidth="8.87610619469027" defaultRowHeight="13.5" outlineLevelCol="6"/>
  <cols>
    <col min="2" max="2" width="27.2477876106195" customWidth="1"/>
    <col min="3" max="3" width="27.5044247787611" customWidth="1"/>
    <col min="4" max="4" width="33.7522123893805" customWidth="1"/>
    <col min="5" max="6" width="26.6283185840708" customWidth="1"/>
    <col min="7" max="7" width="23.6283185840708" customWidth="1"/>
  </cols>
  <sheetData>
    <row r="1" s="135" customFormat="1" ht="57" customHeight="1" spans="1:7">
      <c r="A1" s="136"/>
      <c r="B1" s="136"/>
      <c r="C1" s="137" t="s">
        <v>38</v>
      </c>
      <c r="D1" s="137" t="s">
        <v>39</v>
      </c>
      <c r="E1" s="137" t="s">
        <v>40</v>
      </c>
      <c r="F1" s="137" t="s">
        <v>35</v>
      </c>
      <c r="G1" s="137" t="s">
        <v>7</v>
      </c>
    </row>
    <row r="2" ht="156" customHeight="1"/>
    <row r="3" ht="125.1" customHeight="1"/>
    <row r="4" ht="164.1" customHeight="1"/>
    <row r="5" ht="164.1" customHeight="1"/>
    <row r="6" ht="108.95" customHeight="1" spans="1:2">
      <c r="A6" s="41"/>
      <c r="B6" s="138"/>
    </row>
    <row r="7" ht="108.95" customHeight="1" spans="1:2">
      <c r="A7" s="41"/>
      <c r="B7" s="138"/>
    </row>
    <row r="8" ht="108.95" customHeight="1" spans="1:2">
      <c r="A8" s="41"/>
      <c r="B8" s="138"/>
    </row>
    <row r="9" ht="108.95" customHeight="1" spans="1:2">
      <c r="A9" s="41"/>
      <c r="B9" s="138"/>
    </row>
    <row r="10" ht="108.95" customHeight="1" spans="1:2">
      <c r="A10" s="41"/>
      <c r="B10" s="138"/>
    </row>
    <row r="11" ht="108.95" customHeight="1" spans="1:2">
      <c r="A11" s="41"/>
      <c r="B11" s="138"/>
    </row>
    <row r="12" ht="74.1" customHeight="1" spans="1:2">
      <c r="A12" s="41"/>
      <c r="B12" s="138"/>
    </row>
    <row r="13" spans="2:2">
      <c r="B13" s="139"/>
    </row>
  </sheetData>
  <pageMargins left="0.75" right="0.75" top="1" bottom="1" header="0.5" footer="0.5"/>
  <pageSetup paperSize="9" orientation="portrait" horizontalDpi="180" verticalDpi="18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3"/>
  <sheetViews>
    <sheetView workbookViewId="0">
      <selection activeCell="B7" sqref="B7:H7"/>
    </sheetView>
  </sheetViews>
  <sheetFormatPr defaultColWidth="9" defaultRowHeight="13.5"/>
  <cols>
    <col min="2" max="2" width="17.1238938053097" customWidth="1"/>
    <col min="3" max="3" width="14.6283185840708" customWidth="1"/>
    <col min="4" max="4" width="14.2477876106195" customWidth="1"/>
    <col min="5" max="5" width="8.12389380530973" customWidth="1"/>
    <col min="6" max="6" width="13.6283185840708" customWidth="1"/>
    <col min="7" max="7" width="8.24778761061947" customWidth="1"/>
    <col min="8" max="8" width="11.5044247787611" customWidth="1"/>
  </cols>
  <sheetData>
    <row r="3" ht="21" spans="2:7">
      <c r="B3" s="101"/>
      <c r="C3" s="102" t="s">
        <v>41</v>
      </c>
      <c r="D3" s="102"/>
      <c r="E3" s="102"/>
      <c r="F3" s="102"/>
      <c r="G3" s="103"/>
    </row>
    <row r="4" ht="23.25" spans="2:8">
      <c r="B4" s="104" t="s">
        <v>42</v>
      </c>
      <c r="C4" s="105" t="s">
        <v>31</v>
      </c>
      <c r="D4" s="105"/>
      <c r="E4" s="106"/>
      <c r="F4" s="107" t="s">
        <v>43</v>
      </c>
      <c r="G4" s="108" t="str">
        <f ca="1">G5&amp;INT(RAND()*1000)</f>
        <v>45429420</v>
      </c>
      <c r="H4" s="108"/>
    </row>
    <row r="5" ht="23.25" spans="2:8">
      <c r="B5" s="109" t="s">
        <v>44</v>
      </c>
      <c r="C5" s="110"/>
      <c r="D5" s="110"/>
      <c r="E5" s="111"/>
      <c r="F5" s="112" t="s">
        <v>45</v>
      </c>
      <c r="G5" s="113">
        <v>45429</v>
      </c>
      <c r="H5" s="113"/>
    </row>
    <row r="6" ht="28.5" customHeight="1" spans="2:8">
      <c r="B6" s="114" t="s">
        <v>46</v>
      </c>
      <c r="C6" s="114" t="s">
        <v>47</v>
      </c>
      <c r="D6" s="114" t="s">
        <v>48</v>
      </c>
      <c r="E6" s="114" t="s">
        <v>6</v>
      </c>
      <c r="F6" s="114" t="s">
        <v>7</v>
      </c>
      <c r="G6" s="26" t="s">
        <v>8</v>
      </c>
      <c r="H6" s="97" t="s">
        <v>9</v>
      </c>
    </row>
    <row r="7" ht="28.5" customHeight="1"/>
    <row r="8" ht="28.5" customHeight="1" spans="2:8">
      <c r="B8" s="93"/>
      <c r="C8" s="115"/>
      <c r="D8" s="116"/>
      <c r="E8" s="116"/>
      <c r="F8" s="116"/>
      <c r="G8" s="26"/>
      <c r="H8" s="117"/>
    </row>
    <row r="9" ht="28.5" customHeight="1" spans="2:8">
      <c r="B9" s="93"/>
      <c r="C9" s="115"/>
      <c r="D9" s="116"/>
      <c r="E9" s="116"/>
      <c r="F9" s="116"/>
      <c r="G9" s="26"/>
      <c r="H9" s="117"/>
    </row>
    <row r="10" ht="28.5" customHeight="1" spans="2:8">
      <c r="B10" s="93"/>
      <c r="C10" s="118"/>
      <c r="D10" s="119"/>
      <c r="E10" s="116"/>
      <c r="F10" s="116"/>
      <c r="G10" s="26"/>
      <c r="H10" s="117"/>
    </row>
    <row r="11" ht="28.5" customHeight="1" spans="2:8">
      <c r="B11" s="82"/>
      <c r="C11" s="84"/>
      <c r="D11" s="88"/>
      <c r="E11" s="86"/>
      <c r="F11" s="120"/>
      <c r="G11" s="80"/>
      <c r="H11" s="90"/>
    </row>
    <row r="12" ht="28.5" customHeight="1" spans="2:8">
      <c r="B12" s="41"/>
      <c r="C12" s="41"/>
      <c r="D12" s="41"/>
      <c r="E12" s="41"/>
      <c r="F12" s="41"/>
      <c r="G12" s="80"/>
      <c r="H12" s="90"/>
    </row>
    <row r="13" ht="17.6" spans="2:8">
      <c r="B13" s="84"/>
      <c r="C13" s="88"/>
      <c r="D13" s="82"/>
      <c r="E13" s="86"/>
      <c r="F13" s="87"/>
      <c r="G13" s="90"/>
      <c r="H13" s="41"/>
    </row>
    <row r="14" ht="14.25" customHeight="1" spans="2:8">
      <c r="B14" s="121" t="s">
        <v>49</v>
      </c>
      <c r="C14" s="122" t="s">
        <v>50</v>
      </c>
      <c r="D14" s="123"/>
      <c r="E14" s="123"/>
      <c r="F14" s="123"/>
      <c r="G14" s="124"/>
      <c r="H14" s="41"/>
    </row>
    <row r="15" spans="2:8">
      <c r="B15" s="125" t="s">
        <v>51</v>
      </c>
      <c r="C15" s="126" t="s">
        <v>52</v>
      </c>
      <c r="D15" s="126"/>
      <c r="E15" s="126"/>
      <c r="F15" s="126"/>
      <c r="G15" s="126"/>
      <c r="H15" s="41"/>
    </row>
    <row r="16" spans="2:7">
      <c r="B16" s="127" t="s">
        <v>53</v>
      </c>
      <c r="C16" s="128" t="s">
        <v>31</v>
      </c>
      <c r="D16" s="129"/>
      <c r="E16" s="127" t="s">
        <v>54</v>
      </c>
      <c r="F16" s="130"/>
      <c r="G16" s="131"/>
    </row>
    <row r="17" spans="2:7">
      <c r="B17" s="127" t="s">
        <v>55</v>
      </c>
      <c r="C17" s="127"/>
      <c r="D17" s="132"/>
      <c r="E17" s="127" t="s">
        <v>56</v>
      </c>
      <c r="F17" s="127"/>
      <c r="G17" s="133"/>
    </row>
    <row r="20" ht="17.6" spans="2:7">
      <c r="B20" s="41"/>
      <c r="C20" s="38">
        <v>330100000600</v>
      </c>
      <c r="D20" s="39" t="s">
        <v>57</v>
      </c>
      <c r="E20" s="40"/>
      <c r="F20" s="34">
        <v>1000</v>
      </c>
      <c r="G20" s="41">
        <v>0.12</v>
      </c>
    </row>
    <row r="21" ht="17.6" spans="2:7">
      <c r="B21" s="41"/>
      <c r="C21" s="42">
        <v>330100006300</v>
      </c>
      <c r="D21" s="43" t="s">
        <v>58</v>
      </c>
      <c r="E21" s="28"/>
      <c r="F21" s="28">
        <v>1000</v>
      </c>
      <c r="G21" s="41">
        <v>0.5</v>
      </c>
    </row>
    <row r="22" spans="2:7">
      <c r="B22" s="41"/>
      <c r="C22" s="41"/>
      <c r="D22" s="41"/>
      <c r="E22" s="41"/>
      <c r="F22" s="41"/>
      <c r="G22" s="41"/>
    </row>
    <row r="23" ht="20.25" spans="5:10">
      <c r="E23" s="134"/>
      <c r="F23" s="134"/>
      <c r="G23" s="134"/>
      <c r="H23" s="134"/>
      <c r="I23" s="134"/>
      <c r="J23" s="134"/>
    </row>
  </sheetData>
  <mergeCells count="5">
    <mergeCell ref="G4:H4"/>
    <mergeCell ref="G5:H5"/>
    <mergeCell ref="C14:G14"/>
    <mergeCell ref="C15:G15"/>
    <mergeCell ref="C4:D5"/>
  </mergeCells>
  <printOptions horizontalCentered="1" verticalCentered="1"/>
  <pageMargins left="0" right="0" top="0.393700787401575" bottom="0.393700787401575" header="0.31496062992126" footer="0.31496062992126"/>
  <pageSetup paperSize="135" orientation="portrait" horizontalDpi="180" verticalDpi="18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topLeftCell="A82" workbookViewId="0">
      <selection activeCell="G111" sqref="G111"/>
    </sheetView>
  </sheetViews>
  <sheetFormatPr defaultColWidth="9" defaultRowHeight="13.5"/>
  <cols>
    <col min="1" max="1" width="11.3716814159292" customWidth="1"/>
    <col min="2" max="2" width="16.7522123893805" customWidth="1"/>
    <col min="3" max="3" width="18.1238938053097" customWidth="1"/>
    <col min="4" max="4" width="19.6283185840708" customWidth="1"/>
  </cols>
  <sheetData>
    <row r="1" spans="1:8">
      <c r="A1" s="41"/>
      <c r="B1" s="41"/>
      <c r="C1" s="41"/>
      <c r="D1" s="41"/>
      <c r="E1" s="41"/>
      <c r="F1" s="41"/>
      <c r="G1" s="41"/>
      <c r="H1" s="41"/>
    </row>
    <row r="2" spans="1:8">
      <c r="A2" s="41"/>
      <c r="B2" s="41"/>
      <c r="C2" s="41"/>
      <c r="D2" s="41"/>
      <c r="E2" s="41"/>
      <c r="F2" s="41"/>
      <c r="G2" s="41"/>
      <c r="H2" s="44">
        <v>30</v>
      </c>
    </row>
    <row r="3" spans="1:8">
      <c r="A3" s="41"/>
      <c r="B3" s="41"/>
      <c r="C3" s="41"/>
      <c r="D3" s="41"/>
      <c r="E3" s="41"/>
      <c r="F3" s="41"/>
      <c r="G3" s="41"/>
      <c r="H3" s="44">
        <v>950</v>
      </c>
    </row>
    <row r="4" spans="1:8">
      <c r="A4" s="41"/>
      <c r="B4" s="41"/>
      <c r="C4" s="41"/>
      <c r="D4" s="41"/>
      <c r="E4" s="41"/>
      <c r="F4" s="41"/>
      <c r="G4" s="41"/>
      <c r="H4" s="44">
        <v>1260</v>
      </c>
    </row>
    <row r="5" spans="1:8">
      <c r="A5" s="41"/>
      <c r="B5" s="41"/>
      <c r="C5" s="41"/>
      <c r="D5" s="41"/>
      <c r="E5" s="41"/>
      <c r="F5" s="41"/>
      <c r="G5" s="41"/>
      <c r="H5" s="44">
        <v>733</v>
      </c>
    </row>
    <row r="6" spans="1:8">
      <c r="A6" s="41"/>
      <c r="B6" s="41"/>
      <c r="C6" s="41"/>
      <c r="D6" s="41"/>
      <c r="E6" s="41"/>
      <c r="F6" s="41"/>
      <c r="G6" s="41"/>
      <c r="H6" s="44">
        <v>450</v>
      </c>
    </row>
    <row r="7" spans="1:8">
      <c r="A7" s="41"/>
      <c r="B7" s="41"/>
      <c r="C7" s="41"/>
      <c r="D7" s="41"/>
      <c r="E7" s="41"/>
      <c r="F7" s="41"/>
      <c r="G7" s="41"/>
      <c r="H7" s="44">
        <v>706</v>
      </c>
    </row>
    <row r="8" ht="17.6" spans="1:8">
      <c r="A8" s="45" t="s">
        <v>59</v>
      </c>
      <c r="B8" s="46" t="s">
        <v>60</v>
      </c>
      <c r="C8" s="47">
        <v>330100000100</v>
      </c>
      <c r="D8" s="46" t="s">
        <v>61</v>
      </c>
      <c r="E8" s="48" t="s">
        <v>12</v>
      </c>
      <c r="F8" s="49">
        <v>1500</v>
      </c>
      <c r="G8" s="48">
        <v>0.15</v>
      </c>
      <c r="H8" s="50">
        <f>G8*F8</f>
        <v>225</v>
      </c>
    </row>
    <row r="9" ht="17.6" spans="1:8">
      <c r="A9" s="45"/>
      <c r="B9" s="46" t="s">
        <v>60</v>
      </c>
      <c r="C9" s="47">
        <v>330100000600</v>
      </c>
      <c r="D9" s="46" t="s">
        <v>57</v>
      </c>
      <c r="E9" s="48" t="s">
        <v>12</v>
      </c>
      <c r="F9" s="49">
        <v>2050</v>
      </c>
      <c r="G9" s="48">
        <v>0.12</v>
      </c>
      <c r="H9" s="50">
        <f t="shared" ref="H9:H13" si="0">G9*F9</f>
        <v>246</v>
      </c>
    </row>
    <row r="10" ht="17.6" spans="1:8">
      <c r="A10" s="45"/>
      <c r="B10" s="46" t="s">
        <v>62</v>
      </c>
      <c r="C10" s="47">
        <v>330100000900</v>
      </c>
      <c r="D10" s="48" t="s">
        <v>63</v>
      </c>
      <c r="E10" s="48" t="s">
        <v>12</v>
      </c>
      <c r="F10" s="49">
        <v>7500</v>
      </c>
      <c r="G10" s="48">
        <v>0.15</v>
      </c>
      <c r="H10" s="50">
        <f t="shared" si="0"/>
        <v>1125</v>
      </c>
    </row>
    <row r="11" ht="17.6" spans="1:8">
      <c r="A11" s="45"/>
      <c r="B11" s="46" t="s">
        <v>64</v>
      </c>
      <c r="C11" s="47">
        <v>330100004300</v>
      </c>
      <c r="D11" s="48" t="s">
        <v>65</v>
      </c>
      <c r="E11" s="48" t="s">
        <v>12</v>
      </c>
      <c r="F11" s="48">
        <v>3100</v>
      </c>
      <c r="G11" s="48">
        <v>0.1</v>
      </c>
      <c r="H11" s="50">
        <f t="shared" si="0"/>
        <v>310</v>
      </c>
    </row>
    <row r="12" ht="17.6" spans="1:8">
      <c r="A12" s="45"/>
      <c r="B12" s="45"/>
      <c r="C12" s="45"/>
      <c r="D12" s="45"/>
      <c r="E12" s="45"/>
      <c r="F12" s="49">
        <v>400</v>
      </c>
      <c r="G12" s="48">
        <v>0.15</v>
      </c>
      <c r="H12" s="50">
        <f t="shared" si="0"/>
        <v>60</v>
      </c>
    </row>
    <row r="13" ht="17.6" spans="1:8">
      <c r="A13" s="45" t="s">
        <v>66</v>
      </c>
      <c r="B13" s="46" t="s">
        <v>60</v>
      </c>
      <c r="C13" s="47">
        <v>330100000100</v>
      </c>
      <c r="D13" s="46" t="s">
        <v>61</v>
      </c>
      <c r="E13" s="48" t="s">
        <v>12</v>
      </c>
      <c r="F13" s="49">
        <v>6900</v>
      </c>
      <c r="G13" s="48">
        <v>0.1</v>
      </c>
      <c r="H13" s="50">
        <f t="shared" si="0"/>
        <v>690</v>
      </c>
    </row>
    <row r="14" ht="17.6" spans="1:8">
      <c r="A14" s="45"/>
      <c r="B14" s="46" t="s">
        <v>60</v>
      </c>
      <c r="C14" s="47">
        <v>330100000600</v>
      </c>
      <c r="D14" s="46" t="s">
        <v>57</v>
      </c>
      <c r="E14" s="48" t="s">
        <v>12</v>
      </c>
      <c r="F14" s="49">
        <v>7950</v>
      </c>
      <c r="G14" s="48">
        <v>0.12</v>
      </c>
      <c r="H14" s="50">
        <f t="shared" ref="H14:H15" si="1">G14*F14</f>
        <v>954</v>
      </c>
    </row>
    <row r="15" ht="17.6" spans="1:8">
      <c r="A15" s="45"/>
      <c r="B15" s="46" t="s">
        <v>62</v>
      </c>
      <c r="C15" s="47">
        <v>330100000900</v>
      </c>
      <c r="D15" s="48" t="s">
        <v>63</v>
      </c>
      <c r="E15" s="48" t="s">
        <v>12</v>
      </c>
      <c r="F15" s="49">
        <v>2500</v>
      </c>
      <c r="G15" s="48">
        <v>0.15</v>
      </c>
      <c r="H15" s="50">
        <f t="shared" si="1"/>
        <v>375</v>
      </c>
    </row>
    <row r="16" ht="17.6" spans="1:8">
      <c r="A16" s="45"/>
      <c r="B16" s="46"/>
      <c r="C16" s="47"/>
      <c r="D16" s="48"/>
      <c r="E16" s="48"/>
      <c r="F16" s="49"/>
      <c r="G16" s="48"/>
      <c r="H16" s="50">
        <v>26</v>
      </c>
    </row>
    <row r="17" ht="17.6" spans="1:9">
      <c r="A17" s="45"/>
      <c r="B17" s="46"/>
      <c r="C17" s="47"/>
      <c r="D17" s="48"/>
      <c r="E17" s="48"/>
      <c r="F17" s="49"/>
      <c r="G17" s="48"/>
      <c r="H17" s="50">
        <f>SUM(H2:H16)</f>
        <v>8140</v>
      </c>
      <c r="I17" s="75" t="s">
        <v>67</v>
      </c>
    </row>
    <row r="19" ht="17.6" spans="1:9">
      <c r="A19" s="41" t="s">
        <v>68</v>
      </c>
      <c r="B19" s="51" t="s">
        <v>69</v>
      </c>
      <c r="C19" s="52">
        <v>330100000100</v>
      </c>
      <c r="D19" s="51" t="s">
        <v>61</v>
      </c>
      <c r="E19" s="53" t="s">
        <v>12</v>
      </c>
      <c r="F19" s="54">
        <v>4035</v>
      </c>
      <c r="G19" s="55">
        <v>0.1</v>
      </c>
      <c r="H19" s="55">
        <f>G19*F19</f>
        <v>403.5</v>
      </c>
      <c r="I19" s="41"/>
    </row>
    <row r="20" ht="17.6" spans="1:9">
      <c r="A20" s="41"/>
      <c r="B20" s="51" t="s">
        <v>69</v>
      </c>
      <c r="C20" s="52">
        <v>330100000600</v>
      </c>
      <c r="D20" s="51" t="s">
        <v>57</v>
      </c>
      <c r="E20" s="53" t="s">
        <v>12</v>
      </c>
      <c r="F20" s="54">
        <v>4035</v>
      </c>
      <c r="G20" s="55">
        <v>0.12</v>
      </c>
      <c r="H20" s="55">
        <f t="shared" ref="H20:H24" si="2">G20*F20</f>
        <v>484.2</v>
      </c>
      <c r="I20" s="41"/>
    </row>
    <row r="21" ht="17.6" spans="1:9">
      <c r="A21" s="41"/>
      <c r="B21" s="51" t="s">
        <v>69</v>
      </c>
      <c r="C21" s="52">
        <v>330100000900</v>
      </c>
      <c r="D21" s="53" t="s">
        <v>63</v>
      </c>
      <c r="E21" s="53" t="s">
        <v>12</v>
      </c>
      <c r="F21" s="54">
        <v>4483</v>
      </c>
      <c r="G21" s="55">
        <v>0.15</v>
      </c>
      <c r="H21" s="55">
        <f t="shared" si="2"/>
        <v>672.45</v>
      </c>
      <c r="I21" s="41"/>
    </row>
    <row r="22" ht="17.6" spans="1:9">
      <c r="A22" s="41"/>
      <c r="B22" s="51" t="s">
        <v>70</v>
      </c>
      <c r="C22" s="52">
        <v>330100000100</v>
      </c>
      <c r="D22" s="51" t="s">
        <v>61</v>
      </c>
      <c r="E22" s="53" t="s">
        <v>12</v>
      </c>
      <c r="F22" s="54">
        <f>7000-F19</f>
        <v>2965</v>
      </c>
      <c r="G22" s="55">
        <v>0.1</v>
      </c>
      <c r="H22" s="55">
        <f t="shared" si="2"/>
        <v>296.5</v>
      </c>
      <c r="I22" s="41"/>
    </row>
    <row r="23" ht="17.6" spans="1:9">
      <c r="A23" s="41"/>
      <c r="B23" s="51" t="s">
        <v>70</v>
      </c>
      <c r="C23" s="52">
        <v>330100000600</v>
      </c>
      <c r="D23" s="51" t="s">
        <v>57</v>
      </c>
      <c r="E23" s="53" t="s">
        <v>12</v>
      </c>
      <c r="F23" s="54">
        <f>4900-F20</f>
        <v>865</v>
      </c>
      <c r="G23" s="55">
        <v>0.12</v>
      </c>
      <c r="H23" s="55">
        <f t="shared" si="2"/>
        <v>103.8</v>
      </c>
      <c r="I23" s="41"/>
    </row>
    <row r="24" ht="17.6" spans="1:9">
      <c r="A24" s="41" t="s">
        <v>71</v>
      </c>
      <c r="B24" s="41"/>
      <c r="C24" s="52">
        <v>330100005300</v>
      </c>
      <c r="D24" s="51" t="s">
        <v>72</v>
      </c>
      <c r="E24" s="53" t="s">
        <v>12</v>
      </c>
      <c r="F24" s="54">
        <v>100</v>
      </c>
      <c r="G24" s="55">
        <v>0.22</v>
      </c>
      <c r="H24" s="55">
        <f t="shared" si="2"/>
        <v>22</v>
      </c>
      <c r="I24" s="41"/>
    </row>
    <row r="25" ht="17.6" spans="1:9">
      <c r="A25" s="41"/>
      <c r="B25" s="41"/>
      <c r="C25" s="52"/>
      <c r="D25" s="51" t="s">
        <v>73</v>
      </c>
      <c r="E25" s="53" t="s">
        <v>74</v>
      </c>
      <c r="F25" s="54">
        <v>1</v>
      </c>
      <c r="G25" s="55">
        <v>100</v>
      </c>
      <c r="H25" s="55">
        <f t="shared" ref="H25:H33" si="3">G25*F25</f>
        <v>100</v>
      </c>
      <c r="I25" s="41"/>
    </row>
    <row r="26" ht="17.6" spans="1:9">
      <c r="A26" s="41"/>
      <c r="B26" s="41"/>
      <c r="C26" s="52">
        <v>330100005400</v>
      </c>
      <c r="D26" s="51" t="s">
        <v>75</v>
      </c>
      <c r="E26" s="53" t="s">
        <v>12</v>
      </c>
      <c r="F26" s="54">
        <v>100</v>
      </c>
      <c r="G26" s="55">
        <v>0.65</v>
      </c>
      <c r="H26" s="55">
        <f t="shared" si="3"/>
        <v>65</v>
      </c>
      <c r="I26" s="41"/>
    </row>
    <row r="27" ht="17.6" spans="1:9">
      <c r="A27" s="41"/>
      <c r="B27" s="41"/>
      <c r="C27" s="52"/>
      <c r="D27" s="51" t="s">
        <v>76</v>
      </c>
      <c r="E27" s="53" t="s">
        <v>74</v>
      </c>
      <c r="F27" s="54">
        <v>1</v>
      </c>
      <c r="G27" s="55">
        <v>200</v>
      </c>
      <c r="H27" s="55">
        <f t="shared" si="3"/>
        <v>200</v>
      </c>
      <c r="I27" s="41"/>
    </row>
    <row r="28" ht="17.6" spans="1:9">
      <c r="A28" s="41"/>
      <c r="B28" s="41"/>
      <c r="C28" s="52">
        <v>330100005500</v>
      </c>
      <c r="D28" s="53" t="s">
        <v>77</v>
      </c>
      <c r="E28" s="53" t="s">
        <v>12</v>
      </c>
      <c r="F28" s="54">
        <v>100</v>
      </c>
      <c r="G28" s="55">
        <v>1.5</v>
      </c>
      <c r="H28" s="55">
        <f t="shared" si="3"/>
        <v>150</v>
      </c>
      <c r="I28" s="41"/>
    </row>
    <row r="29" ht="17.6" spans="1:9">
      <c r="A29" s="41"/>
      <c r="B29" s="41"/>
      <c r="C29" s="52"/>
      <c r="D29" s="53" t="s">
        <v>78</v>
      </c>
      <c r="E29" s="53"/>
      <c r="F29" s="54">
        <v>1</v>
      </c>
      <c r="G29" s="55">
        <v>100</v>
      </c>
      <c r="H29" s="55">
        <f t="shared" si="3"/>
        <v>100</v>
      </c>
      <c r="I29" s="41"/>
    </row>
    <row r="30" ht="17.6" spans="1:9">
      <c r="A30" s="41"/>
      <c r="B30" s="41"/>
      <c r="C30" s="52">
        <v>330100005600</v>
      </c>
      <c r="D30" s="51" t="s">
        <v>79</v>
      </c>
      <c r="E30" s="53" t="s">
        <v>12</v>
      </c>
      <c r="F30" s="54">
        <v>100</v>
      </c>
      <c r="G30" s="55">
        <v>1.5</v>
      </c>
      <c r="H30" s="55">
        <f t="shared" si="3"/>
        <v>150</v>
      </c>
      <c r="I30" s="41"/>
    </row>
    <row r="31" ht="17.6" spans="1:9">
      <c r="A31" s="41"/>
      <c r="B31" s="41"/>
      <c r="C31" s="52"/>
      <c r="D31" s="53" t="s">
        <v>80</v>
      </c>
      <c r="E31" s="53"/>
      <c r="F31" s="54">
        <v>1</v>
      </c>
      <c r="G31" s="55">
        <v>100</v>
      </c>
      <c r="H31" s="55">
        <f t="shared" si="3"/>
        <v>100</v>
      </c>
      <c r="I31" s="41"/>
    </row>
    <row r="32" ht="17.6" spans="1:9">
      <c r="A32" s="45" t="s">
        <v>81</v>
      </c>
      <c r="B32" s="56" t="s">
        <v>62</v>
      </c>
      <c r="C32" s="57">
        <v>330100000900</v>
      </c>
      <c r="D32" s="58" t="s">
        <v>14</v>
      </c>
      <c r="E32" s="58"/>
      <c r="F32" s="59">
        <v>2500</v>
      </c>
      <c r="G32" s="60">
        <v>0.15</v>
      </c>
      <c r="H32" s="60">
        <f t="shared" si="3"/>
        <v>375</v>
      </c>
      <c r="I32" s="41"/>
    </row>
    <row r="33" ht="17.6" spans="1:9">
      <c r="A33" s="45"/>
      <c r="B33" s="56" t="s">
        <v>82</v>
      </c>
      <c r="C33" s="61">
        <v>330100000900</v>
      </c>
      <c r="D33" s="62" t="s">
        <v>63</v>
      </c>
      <c r="E33" s="62" t="s">
        <v>12</v>
      </c>
      <c r="F33" s="59">
        <v>3500</v>
      </c>
      <c r="G33" s="60">
        <v>0.15</v>
      </c>
      <c r="H33" s="60">
        <f t="shared" si="3"/>
        <v>525</v>
      </c>
      <c r="I33" s="41"/>
    </row>
    <row r="34" spans="1:9">
      <c r="A34" s="41"/>
      <c r="B34" s="41"/>
      <c r="C34" s="41"/>
      <c r="D34" s="41"/>
      <c r="E34" s="41"/>
      <c r="F34" s="63"/>
      <c r="G34" s="63"/>
      <c r="H34" s="63"/>
      <c r="I34" s="41"/>
    </row>
    <row r="35" spans="1:9">
      <c r="A35" s="41"/>
      <c r="B35" s="41"/>
      <c r="C35" s="41"/>
      <c r="D35" s="41"/>
      <c r="E35" s="41"/>
      <c r="F35" s="63"/>
      <c r="G35" s="63"/>
      <c r="H35" s="63"/>
      <c r="I35" s="41"/>
    </row>
    <row r="36" ht="17.6" spans="1:9">
      <c r="A36" s="41" t="s">
        <v>83</v>
      </c>
      <c r="B36" s="64" t="s">
        <v>84</v>
      </c>
      <c r="C36" s="65">
        <v>33010004300</v>
      </c>
      <c r="D36" s="66" t="s">
        <v>65</v>
      </c>
      <c r="E36" s="66" t="s">
        <v>12</v>
      </c>
      <c r="F36" s="54">
        <v>6000</v>
      </c>
      <c r="G36" s="55">
        <v>0.15</v>
      </c>
      <c r="H36" s="63">
        <f>G36*F36</f>
        <v>900</v>
      </c>
      <c r="I36" s="41"/>
    </row>
    <row r="37" spans="1:9">
      <c r="A37" s="41"/>
      <c r="B37" s="41"/>
      <c r="C37" s="41"/>
      <c r="D37" s="41"/>
      <c r="E37" s="41"/>
      <c r="F37" s="63"/>
      <c r="G37" s="63"/>
      <c r="H37" s="63"/>
      <c r="I37" s="41"/>
    </row>
    <row r="38" ht="17.6" spans="1:9">
      <c r="A38" s="41" t="s">
        <v>85</v>
      </c>
      <c r="B38" s="64" t="s">
        <v>86</v>
      </c>
      <c r="C38" s="65">
        <v>330100000900</v>
      </c>
      <c r="D38" s="66" t="s">
        <v>65</v>
      </c>
      <c r="E38" s="66" t="s">
        <v>12</v>
      </c>
      <c r="F38" s="54">
        <v>1600</v>
      </c>
      <c r="G38" s="55">
        <v>0.15</v>
      </c>
      <c r="H38" s="63">
        <f t="shared" ref="H38:H42" si="4">G38*F38</f>
        <v>240</v>
      </c>
      <c r="I38" s="76">
        <v>6039.35</v>
      </c>
    </row>
    <row r="39" ht="17.6" spans="1:9">
      <c r="A39" s="67" t="s">
        <v>87</v>
      </c>
      <c r="B39" s="64" t="s">
        <v>84</v>
      </c>
      <c r="C39" s="65">
        <v>33010004300</v>
      </c>
      <c r="D39" s="66" t="s">
        <v>65</v>
      </c>
      <c r="E39" s="66" t="s">
        <v>12</v>
      </c>
      <c r="F39" s="54">
        <v>1600</v>
      </c>
      <c r="G39" s="55">
        <v>0.15</v>
      </c>
      <c r="H39" s="63">
        <f t="shared" si="4"/>
        <v>240</v>
      </c>
      <c r="I39" s="41"/>
    </row>
    <row r="40" ht="17.6" spans="1:9">
      <c r="A40" s="41"/>
      <c r="B40" s="64" t="s">
        <v>86</v>
      </c>
      <c r="C40" s="65">
        <v>330100000900</v>
      </c>
      <c r="D40" s="66" t="s">
        <v>65</v>
      </c>
      <c r="E40" s="66" t="s">
        <v>12</v>
      </c>
      <c r="F40" s="54">
        <v>800</v>
      </c>
      <c r="G40" s="55">
        <v>0.15</v>
      </c>
      <c r="H40" s="63">
        <f t="shared" ref="H40" si="5">G40*F40</f>
        <v>120</v>
      </c>
      <c r="I40" s="41"/>
    </row>
    <row r="41" ht="17.6" spans="1:9">
      <c r="A41" s="68">
        <v>44558</v>
      </c>
      <c r="B41" s="69" t="s">
        <v>88</v>
      </c>
      <c r="C41" s="65">
        <v>330100000900</v>
      </c>
      <c r="D41" s="66" t="s">
        <v>65</v>
      </c>
      <c r="E41" s="66" t="s">
        <v>12</v>
      </c>
      <c r="F41" s="54">
        <v>1990</v>
      </c>
      <c r="G41" s="63">
        <v>0.15</v>
      </c>
      <c r="H41" s="63">
        <f t="shared" si="4"/>
        <v>298.5</v>
      </c>
      <c r="I41" s="41"/>
    </row>
    <row r="42" ht="17.6" spans="1:9">
      <c r="A42" s="41"/>
      <c r="B42" s="69" t="s">
        <v>89</v>
      </c>
      <c r="C42" s="65">
        <v>330100000900</v>
      </c>
      <c r="D42" s="66" t="s">
        <v>65</v>
      </c>
      <c r="E42" s="66" t="s">
        <v>12</v>
      </c>
      <c r="F42" s="54">
        <v>3510</v>
      </c>
      <c r="G42" s="63">
        <v>0.15</v>
      </c>
      <c r="H42" s="63">
        <f t="shared" si="4"/>
        <v>526.5</v>
      </c>
      <c r="I42" s="41"/>
    </row>
    <row r="43" spans="1:9">
      <c r="A43" s="41"/>
      <c r="B43" s="41"/>
      <c r="C43" s="41"/>
      <c r="D43" s="41"/>
      <c r="E43" s="41"/>
      <c r="F43" s="63"/>
      <c r="G43" s="63"/>
      <c r="H43" s="63">
        <v>-33.1</v>
      </c>
      <c r="I43" s="41"/>
    </row>
    <row r="44" spans="1:9">
      <c r="A44" s="41"/>
      <c r="B44" s="41"/>
      <c r="C44" s="41"/>
      <c r="D44" s="41"/>
      <c r="E44" s="41"/>
      <c r="F44" s="63"/>
      <c r="G44" s="63"/>
      <c r="H44" s="63">
        <f>SUM(H19:H43)</f>
        <v>6039.35</v>
      </c>
      <c r="I44" s="63" t="s">
        <v>67</v>
      </c>
    </row>
    <row r="46" ht="17.6" spans="1:9">
      <c r="A46" s="41" t="s">
        <v>90</v>
      </c>
      <c r="B46" s="41"/>
      <c r="C46" s="65">
        <v>330100000900</v>
      </c>
      <c r="D46" s="66" t="s">
        <v>65</v>
      </c>
      <c r="E46" s="66" t="s">
        <v>12</v>
      </c>
      <c r="F46" s="34">
        <v>1600</v>
      </c>
      <c r="G46" s="53">
        <v>0.15</v>
      </c>
      <c r="H46" s="41"/>
      <c r="I46" s="41"/>
    </row>
    <row r="47" ht="17.6" spans="1:9">
      <c r="A47" s="41"/>
      <c r="B47" s="41"/>
      <c r="C47" s="65">
        <v>330100006000</v>
      </c>
      <c r="D47" s="66" t="s">
        <v>91</v>
      </c>
      <c r="E47" s="66" t="s">
        <v>12</v>
      </c>
      <c r="F47" s="34">
        <v>1069</v>
      </c>
      <c r="G47" s="53">
        <v>0.28</v>
      </c>
      <c r="H47" s="41"/>
      <c r="I47" s="41"/>
    </row>
    <row r="49" ht="17.6" spans="1:6">
      <c r="A49" t="s">
        <v>92</v>
      </c>
      <c r="C49" s="65">
        <v>330100006300</v>
      </c>
      <c r="D49" s="66" t="s">
        <v>58</v>
      </c>
      <c r="E49" s="66" t="s">
        <v>12</v>
      </c>
      <c r="F49" s="34">
        <v>304</v>
      </c>
    </row>
    <row r="51" ht="17.6" spans="1:6">
      <c r="A51" s="70" t="s">
        <v>93</v>
      </c>
      <c r="C51" s="38">
        <v>330100000600</v>
      </c>
      <c r="D51" s="39" t="s">
        <v>57</v>
      </c>
      <c r="E51" s="66"/>
      <c r="F51" s="34">
        <v>3500</v>
      </c>
    </row>
    <row r="52" ht="17.6" spans="3:6">
      <c r="C52" s="71">
        <v>330100000900</v>
      </c>
      <c r="D52" s="72" t="s">
        <v>63</v>
      </c>
      <c r="E52" s="41"/>
      <c r="F52" s="34">
        <v>2000</v>
      </c>
    </row>
    <row r="54" ht="17.6" spans="1:7">
      <c r="A54" t="s">
        <v>26</v>
      </c>
      <c r="C54" s="38">
        <v>330100000900</v>
      </c>
      <c r="D54" s="72" t="s">
        <v>94</v>
      </c>
      <c r="E54" s="40"/>
      <c r="F54" s="34">
        <v>3000</v>
      </c>
      <c r="G54" s="53">
        <v>0.15</v>
      </c>
    </row>
    <row r="56" ht="17.6" spans="1:6">
      <c r="A56" s="70" t="s">
        <v>95</v>
      </c>
      <c r="C56" s="38">
        <v>330100000900</v>
      </c>
      <c r="D56" s="72" t="s">
        <v>94</v>
      </c>
      <c r="E56" s="40"/>
      <c r="F56" s="34">
        <v>3000</v>
      </c>
    </row>
    <row r="57" ht="17.6" spans="3:6">
      <c r="C57" s="73">
        <v>33010000010</v>
      </c>
      <c r="D57" s="73" t="s">
        <v>96</v>
      </c>
      <c r="E57" s="28"/>
      <c r="F57" s="28">
        <v>1500</v>
      </c>
    </row>
    <row r="59" ht="17.6" spans="1:7">
      <c r="A59" t="s">
        <v>97</v>
      </c>
      <c r="C59" s="38">
        <v>33010000060</v>
      </c>
      <c r="D59" s="72" t="s">
        <v>11</v>
      </c>
      <c r="E59" s="40"/>
      <c r="F59" s="34">
        <v>2000</v>
      </c>
      <c r="G59" s="53"/>
    </row>
    <row r="61" ht="17.6" spans="1:6">
      <c r="A61" t="s">
        <v>98</v>
      </c>
      <c r="C61" s="38">
        <v>330100000600</v>
      </c>
      <c r="D61" s="39" t="s">
        <v>57</v>
      </c>
      <c r="E61" s="40"/>
      <c r="F61" s="34">
        <v>1000</v>
      </c>
    </row>
    <row r="62" ht="17.6" spans="3:6">
      <c r="C62" s="42">
        <v>330100006300</v>
      </c>
      <c r="D62" s="43" t="s">
        <v>58</v>
      </c>
      <c r="E62" s="28"/>
      <c r="F62" s="28">
        <v>1000</v>
      </c>
    </row>
    <row r="64" ht="17.6" spans="1:7">
      <c r="A64" t="s">
        <v>99</v>
      </c>
      <c r="C64" s="74" t="s">
        <v>100</v>
      </c>
      <c r="D64" s="38">
        <v>330100000100</v>
      </c>
      <c r="E64" s="39" t="s">
        <v>61</v>
      </c>
      <c r="F64" s="40"/>
      <c r="G64" s="34">
        <v>3000</v>
      </c>
    </row>
    <row r="66" ht="17.6" spans="1:6">
      <c r="A66" s="77">
        <v>45040</v>
      </c>
      <c r="C66" s="38">
        <v>330100000900</v>
      </c>
      <c r="D66" s="72" t="s">
        <v>94</v>
      </c>
      <c r="E66" s="40"/>
      <c r="F66" s="34">
        <v>3000</v>
      </c>
    </row>
    <row r="67" ht="17.6" spans="3:6">
      <c r="C67" s="42">
        <v>330100006300</v>
      </c>
      <c r="D67" s="43" t="s">
        <v>58</v>
      </c>
      <c r="E67" s="28"/>
      <c r="F67" s="28">
        <v>1000</v>
      </c>
    </row>
    <row r="69" ht="17.6" spans="1:8">
      <c r="A69" t="s">
        <v>101</v>
      </c>
      <c r="C69" s="74" t="s">
        <v>102</v>
      </c>
      <c r="D69" s="38">
        <v>330100000600</v>
      </c>
      <c r="E69" s="39" t="s">
        <v>57</v>
      </c>
      <c r="F69" s="64" t="s">
        <v>12</v>
      </c>
      <c r="G69" s="34">
        <v>1000</v>
      </c>
      <c r="H69" s="41"/>
    </row>
    <row r="70" ht="17.6" spans="3:8">
      <c r="C70" s="74" t="s">
        <v>102</v>
      </c>
      <c r="D70" s="38">
        <v>330100000900</v>
      </c>
      <c r="E70" s="25" t="s">
        <v>94</v>
      </c>
      <c r="F70" s="64" t="s">
        <v>12</v>
      </c>
      <c r="G70" s="34">
        <v>1000</v>
      </c>
      <c r="H70" s="41"/>
    </row>
    <row r="72" ht="17.6" spans="1:7">
      <c r="A72" s="70" t="s">
        <v>103</v>
      </c>
      <c r="B72" s="78" t="s">
        <v>104</v>
      </c>
      <c r="C72" s="154" t="s">
        <v>105</v>
      </c>
      <c r="D72" s="79" t="s">
        <v>96</v>
      </c>
      <c r="E72" s="80"/>
      <c r="F72" s="79" t="s">
        <v>106</v>
      </c>
      <c r="G72" s="81">
        <v>1500</v>
      </c>
    </row>
    <row r="73" ht="17.6" spans="2:7">
      <c r="B73" s="78" t="s">
        <v>104</v>
      </c>
      <c r="C73" s="155" t="s">
        <v>107</v>
      </c>
      <c r="D73" s="79" t="s">
        <v>108</v>
      </c>
      <c r="E73" s="80"/>
      <c r="F73" s="79" t="s">
        <v>106</v>
      </c>
      <c r="G73" s="81">
        <v>3400</v>
      </c>
    </row>
    <row r="74" ht="17.6" spans="2:7">
      <c r="B74" s="78" t="s">
        <v>104</v>
      </c>
      <c r="C74" s="83">
        <v>330100000600</v>
      </c>
      <c r="D74" s="79" t="s">
        <v>11</v>
      </c>
      <c r="E74" s="80"/>
      <c r="F74" s="79" t="s">
        <v>109</v>
      </c>
      <c r="G74" s="81">
        <v>1020</v>
      </c>
    </row>
    <row r="76" ht="17.6" spans="2:7">
      <c r="B76" s="78" t="s">
        <v>104</v>
      </c>
      <c r="C76" s="84">
        <v>330100006500</v>
      </c>
      <c r="D76" s="85" t="s">
        <v>110</v>
      </c>
      <c r="E76" s="82" t="s">
        <v>111</v>
      </c>
      <c r="F76" s="86" t="s">
        <v>106</v>
      </c>
      <c r="G76" s="87">
        <v>1050</v>
      </c>
    </row>
    <row r="77" ht="17.6" spans="2:7">
      <c r="B77" s="78" t="s">
        <v>104</v>
      </c>
      <c r="C77" s="84">
        <v>330100006600</v>
      </c>
      <c r="D77" s="88" t="s">
        <v>112</v>
      </c>
      <c r="E77" s="82" t="s">
        <v>113</v>
      </c>
      <c r="F77" s="86" t="s">
        <v>106</v>
      </c>
      <c r="G77" s="87">
        <v>1030</v>
      </c>
    </row>
    <row r="78" ht="17.6" spans="2:7">
      <c r="B78" s="78" t="s">
        <v>104</v>
      </c>
      <c r="C78" s="84">
        <v>330100007900</v>
      </c>
      <c r="D78" s="88" t="s">
        <v>114</v>
      </c>
      <c r="E78" s="82" t="s">
        <v>115</v>
      </c>
      <c r="F78" s="86" t="s">
        <v>109</v>
      </c>
      <c r="G78" s="87">
        <v>1010</v>
      </c>
    </row>
    <row r="79" ht="17.6" spans="2:7">
      <c r="B79" s="78" t="s">
        <v>104</v>
      </c>
      <c r="C79" s="84">
        <v>330100008500</v>
      </c>
      <c r="D79" s="88" t="s">
        <v>116</v>
      </c>
      <c r="E79" s="82" t="s">
        <v>117</v>
      </c>
      <c r="F79" s="86" t="s">
        <v>106</v>
      </c>
      <c r="G79" s="87">
        <v>4020</v>
      </c>
    </row>
    <row r="80" ht="31.5" spans="2:7">
      <c r="B80" s="78" t="s">
        <v>104</v>
      </c>
      <c r="C80" s="84">
        <v>330100008300</v>
      </c>
      <c r="D80" s="88" t="s">
        <v>118</v>
      </c>
      <c r="E80" s="82" t="s">
        <v>119</v>
      </c>
      <c r="F80" s="86" t="s">
        <v>109</v>
      </c>
      <c r="G80" s="89">
        <v>2200</v>
      </c>
    </row>
    <row r="81" ht="15.75" spans="2:7">
      <c r="B81" s="78" t="s">
        <v>104</v>
      </c>
      <c r="C81" s="84">
        <v>330100006700</v>
      </c>
      <c r="D81" s="88" t="s">
        <v>120</v>
      </c>
      <c r="E81" s="80"/>
      <c r="F81" s="86" t="s">
        <v>106</v>
      </c>
      <c r="G81" s="89">
        <v>1040</v>
      </c>
    </row>
    <row r="82" ht="15.75" spans="2:7">
      <c r="B82" s="78" t="s">
        <v>104</v>
      </c>
      <c r="C82" s="83">
        <v>330100008700</v>
      </c>
      <c r="D82" s="82" t="s">
        <v>121</v>
      </c>
      <c r="E82" s="80"/>
      <c r="F82" s="90"/>
      <c r="G82" s="86">
        <v>428</v>
      </c>
    </row>
    <row r="84" ht="17.6" spans="1:7">
      <c r="A84" t="s">
        <v>122</v>
      </c>
      <c r="B84" s="82" t="s">
        <v>104</v>
      </c>
      <c r="C84" s="83">
        <v>330100008700</v>
      </c>
      <c r="D84" s="82" t="s">
        <v>123</v>
      </c>
      <c r="E84" s="86" t="s">
        <v>12</v>
      </c>
      <c r="F84" s="91">
        <v>428</v>
      </c>
      <c r="G84" s="26"/>
    </row>
    <row r="86" ht="17.6" spans="1:6">
      <c r="A86" t="s">
        <v>124</v>
      </c>
      <c r="C86" s="92">
        <v>330100007900</v>
      </c>
      <c r="D86" s="39" t="s">
        <v>125</v>
      </c>
      <c r="E86" s="93" t="s">
        <v>12</v>
      </c>
      <c r="F86" s="34">
        <v>30</v>
      </c>
    </row>
    <row r="87" ht="17.6" spans="3:6">
      <c r="C87" s="94">
        <v>330100008700</v>
      </c>
      <c r="D87" s="73" t="s">
        <v>126</v>
      </c>
      <c r="E87" s="93" t="s">
        <v>12</v>
      </c>
      <c r="F87" s="36">
        <v>622</v>
      </c>
    </row>
    <row r="89" ht="17.6" spans="1:6">
      <c r="A89" s="70" t="s">
        <v>127</v>
      </c>
      <c r="B89" s="95" t="s">
        <v>104</v>
      </c>
      <c r="C89" s="92">
        <v>330100006300</v>
      </c>
      <c r="D89" s="93" t="s">
        <v>128</v>
      </c>
      <c r="E89" s="93" t="s">
        <v>12</v>
      </c>
      <c r="F89" s="36">
        <v>470</v>
      </c>
    </row>
    <row r="91" ht="17.6" spans="1:6">
      <c r="A91" t="s">
        <v>129</v>
      </c>
      <c r="C91" s="92">
        <v>330100010200</v>
      </c>
      <c r="D91" s="93" t="s">
        <v>130</v>
      </c>
      <c r="E91" s="93" t="s">
        <v>12</v>
      </c>
      <c r="F91" s="36">
        <v>620</v>
      </c>
    </row>
    <row r="93" spans="1:7">
      <c r="A93" s="70" t="s">
        <v>131</v>
      </c>
      <c r="B93" s="64" t="s">
        <v>132</v>
      </c>
      <c r="C93" s="156" t="s">
        <v>105</v>
      </c>
      <c r="D93" s="9" t="s">
        <v>96</v>
      </c>
      <c r="E93" s="9" t="s">
        <v>106</v>
      </c>
      <c r="F93" s="9">
        <v>1000</v>
      </c>
      <c r="G93" s="11">
        <v>0.1</v>
      </c>
    </row>
    <row r="94" spans="2:7">
      <c r="B94" s="64" t="s">
        <v>132</v>
      </c>
      <c r="C94" s="157" t="s">
        <v>133</v>
      </c>
      <c r="D94" s="9" t="s">
        <v>11</v>
      </c>
      <c r="E94" s="9" t="s">
        <v>109</v>
      </c>
      <c r="F94" s="9">
        <v>1000</v>
      </c>
      <c r="G94" s="11">
        <v>0.12</v>
      </c>
    </row>
    <row r="95" spans="2:7">
      <c r="B95" s="64" t="s">
        <v>132</v>
      </c>
      <c r="C95" s="157" t="s">
        <v>107</v>
      </c>
      <c r="D95" s="9" t="s">
        <v>108</v>
      </c>
      <c r="E95" s="9" t="s">
        <v>106</v>
      </c>
      <c r="F95" s="9">
        <v>1000</v>
      </c>
      <c r="G95" s="11">
        <v>0.15</v>
      </c>
    </row>
    <row r="96" spans="2:7">
      <c r="B96" s="64" t="s">
        <v>132</v>
      </c>
      <c r="C96" s="96">
        <v>330100006300</v>
      </c>
      <c r="D96" s="6" t="s">
        <v>58</v>
      </c>
      <c r="E96" s="9" t="s">
        <v>109</v>
      </c>
      <c r="F96" s="9">
        <v>1000</v>
      </c>
      <c r="G96" s="11">
        <v>0.5</v>
      </c>
    </row>
    <row r="97" ht="20.25" spans="1:8">
      <c r="A97" t="s">
        <v>134</v>
      </c>
      <c r="B97" s="97" t="s">
        <v>135</v>
      </c>
      <c r="C97" s="17">
        <v>33010004300</v>
      </c>
      <c r="D97" s="9" t="s">
        <v>108</v>
      </c>
      <c r="E97" s="9" t="s">
        <v>109</v>
      </c>
      <c r="F97" s="98">
        <v>350</v>
      </c>
      <c r="G97" s="99">
        <v>0.15</v>
      </c>
      <c r="H97" s="100">
        <f>G97*F97</f>
        <v>52.5</v>
      </c>
    </row>
  </sheetData>
  <pageMargins left="0.7" right="0.7" top="0.75" bottom="0.75" header="0.3" footer="0.3"/>
  <pageSetup paperSize="9" orientation="portrait" horizontalDpi="180" verticalDpi="18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85" zoomScaleNormal="85" workbookViewId="0">
      <selection activeCell="G3" sqref="G3"/>
    </sheetView>
  </sheetViews>
  <sheetFormatPr defaultColWidth="9" defaultRowHeight="13.5" outlineLevelCol="5"/>
  <cols>
    <col min="2" max="2" width="25" customWidth="1"/>
    <col min="3" max="3" width="21.5044247787611" customWidth="1"/>
    <col min="4" max="4" width="13.1238938053097" customWidth="1"/>
    <col min="5" max="5" width="28" customWidth="1"/>
  </cols>
  <sheetData>
    <row r="1" ht="99" customHeight="1" spans="1:6">
      <c r="A1" s="25" t="s">
        <v>136</v>
      </c>
      <c r="B1" s="26" t="s">
        <v>38</v>
      </c>
      <c r="C1" s="26" t="s">
        <v>137</v>
      </c>
      <c r="D1" s="26" t="s">
        <v>35</v>
      </c>
      <c r="E1" s="25" t="s">
        <v>6</v>
      </c>
      <c r="F1" s="25" t="s">
        <v>138</v>
      </c>
    </row>
    <row r="2" ht="99" customHeight="1" spans="1:6">
      <c r="A2" s="26">
        <v>1</v>
      </c>
      <c r="B2" s="27">
        <v>31010001930</v>
      </c>
      <c r="C2" s="28" t="s">
        <v>139</v>
      </c>
      <c r="D2" s="29"/>
      <c r="E2" s="25"/>
      <c r="F2" s="28"/>
    </row>
    <row r="3" ht="99" customHeight="1" spans="1:6">
      <c r="A3" s="26">
        <v>2</v>
      </c>
      <c r="B3" s="28">
        <v>33010000160</v>
      </c>
      <c r="C3" s="28" t="s">
        <v>140</v>
      </c>
      <c r="D3" s="28"/>
      <c r="E3" s="25"/>
      <c r="F3" s="28"/>
    </row>
    <row r="4" ht="99" customHeight="1" spans="1:6">
      <c r="A4" s="26">
        <v>3</v>
      </c>
      <c r="B4" s="27">
        <v>33010000300</v>
      </c>
      <c r="C4" s="30" t="s">
        <v>141</v>
      </c>
      <c r="D4" s="31"/>
      <c r="E4" s="25"/>
      <c r="F4" s="28"/>
    </row>
    <row r="5" ht="99" customHeight="1" spans="1:6">
      <c r="A5" s="26">
        <v>4</v>
      </c>
      <c r="B5" s="27">
        <v>33010000310</v>
      </c>
      <c r="C5" s="30" t="s">
        <v>141</v>
      </c>
      <c r="D5" s="28"/>
      <c r="E5" s="25"/>
      <c r="F5" s="28"/>
    </row>
    <row r="6" ht="99" customHeight="1" spans="1:6">
      <c r="A6" s="26">
        <v>5</v>
      </c>
      <c r="B6" s="27">
        <v>33010000320</v>
      </c>
      <c r="C6" s="30" t="s">
        <v>141</v>
      </c>
      <c r="D6" s="28"/>
      <c r="E6" s="25"/>
      <c r="F6" s="28"/>
    </row>
    <row r="7" ht="99" customHeight="1" spans="1:6">
      <c r="A7" s="26">
        <v>6</v>
      </c>
      <c r="B7" s="27">
        <v>33010000380</v>
      </c>
      <c r="C7" s="30" t="s">
        <v>141</v>
      </c>
      <c r="D7" s="28"/>
      <c r="E7" s="25"/>
      <c r="F7" s="28"/>
    </row>
    <row r="8" ht="99" customHeight="1" spans="1:6">
      <c r="A8" s="26">
        <v>7</v>
      </c>
      <c r="B8" s="28"/>
      <c r="C8" s="28" t="s">
        <v>142</v>
      </c>
      <c r="D8" s="28"/>
      <c r="E8" s="25"/>
      <c r="F8" s="28"/>
    </row>
    <row r="9" ht="99" customHeight="1" spans="1:6">
      <c r="A9" s="26">
        <v>8</v>
      </c>
      <c r="B9" s="28">
        <v>33010000250</v>
      </c>
      <c r="C9" s="28" t="s">
        <v>143</v>
      </c>
      <c r="D9" s="28"/>
      <c r="E9" s="25"/>
      <c r="F9" s="31"/>
    </row>
    <row r="10" ht="99" customHeight="1" spans="1:6">
      <c r="A10" s="26">
        <v>9</v>
      </c>
      <c r="B10" s="28">
        <v>33010000260</v>
      </c>
      <c r="C10" s="28" t="s">
        <v>144</v>
      </c>
      <c r="D10" s="28"/>
      <c r="E10" s="25"/>
      <c r="F10" s="28"/>
    </row>
    <row r="11" ht="99" customHeight="1" spans="1:6">
      <c r="A11" s="26">
        <v>10</v>
      </c>
      <c r="B11" s="28">
        <v>33010000270</v>
      </c>
      <c r="C11" s="28" t="s">
        <v>145</v>
      </c>
      <c r="D11" s="28"/>
      <c r="E11" s="25"/>
      <c r="F11" s="28"/>
    </row>
    <row r="12" ht="99" customHeight="1" spans="1:6">
      <c r="A12" s="26">
        <v>11</v>
      </c>
      <c r="B12" s="28">
        <v>33010000280</v>
      </c>
      <c r="C12" s="28" t="s">
        <v>146</v>
      </c>
      <c r="D12" s="28"/>
      <c r="E12" s="25"/>
      <c r="F12" s="28"/>
    </row>
    <row r="13" ht="99" customHeight="1" spans="1:6">
      <c r="A13" s="26">
        <v>12</v>
      </c>
      <c r="B13" s="28">
        <v>33010000230</v>
      </c>
      <c r="C13" s="28" t="s">
        <v>147</v>
      </c>
      <c r="D13" s="28"/>
      <c r="E13" s="25"/>
      <c r="F13" s="28"/>
    </row>
    <row r="14" ht="99" customHeight="1" spans="1:6">
      <c r="A14" s="26">
        <v>13</v>
      </c>
      <c r="B14" s="28">
        <v>33010000430</v>
      </c>
      <c r="C14" s="28" t="s">
        <v>148</v>
      </c>
      <c r="D14" s="28"/>
      <c r="E14" s="25"/>
      <c r="F14" s="28"/>
    </row>
    <row r="15" ht="99" customHeight="1" spans="1:6">
      <c r="A15" s="26">
        <v>14</v>
      </c>
      <c r="B15" s="28">
        <v>33010000010</v>
      </c>
      <c r="C15" s="28" t="s">
        <v>96</v>
      </c>
      <c r="D15" s="28"/>
      <c r="E15" s="25"/>
      <c r="F15" s="32">
        <v>0.1</v>
      </c>
    </row>
    <row r="16" ht="99" customHeight="1" spans="1:6">
      <c r="A16" s="26">
        <v>15</v>
      </c>
      <c r="B16" s="33">
        <v>33010000090</v>
      </c>
      <c r="C16" s="28" t="s">
        <v>108</v>
      </c>
      <c r="D16" s="28" t="s">
        <v>149</v>
      </c>
      <c r="E16" s="25"/>
      <c r="F16" s="34">
        <v>0.15</v>
      </c>
    </row>
    <row r="17" ht="99" customHeight="1" spans="1:6">
      <c r="A17" s="26"/>
      <c r="B17" s="33">
        <v>33010004300</v>
      </c>
      <c r="C17" s="28" t="s">
        <v>108</v>
      </c>
      <c r="D17" s="35" t="s">
        <v>150</v>
      </c>
      <c r="E17" s="25"/>
      <c r="F17" s="34">
        <v>0.15</v>
      </c>
    </row>
    <row r="18" ht="99" customHeight="1" spans="1:6">
      <c r="A18" s="26">
        <v>16</v>
      </c>
      <c r="B18" s="33">
        <v>33010000060</v>
      </c>
      <c r="C18" s="28" t="s">
        <v>11</v>
      </c>
      <c r="D18" s="28"/>
      <c r="E18" s="25"/>
      <c r="F18" s="36">
        <v>0.12</v>
      </c>
    </row>
    <row r="19" ht="99" customHeight="1" spans="1:6">
      <c r="A19" s="26">
        <v>17</v>
      </c>
      <c r="B19" s="37">
        <v>330100004400</v>
      </c>
      <c r="C19" s="28" t="s">
        <v>151</v>
      </c>
      <c r="D19" s="28"/>
      <c r="E19" s="25"/>
      <c r="F19" s="28"/>
    </row>
    <row r="20" ht="99" customHeight="1" spans="1:6">
      <c r="A20" s="26">
        <v>18</v>
      </c>
      <c r="B20" s="37"/>
      <c r="C20" s="28" t="s">
        <v>152</v>
      </c>
      <c r="D20" s="28"/>
      <c r="E20" s="25"/>
      <c r="F20" s="28"/>
    </row>
    <row r="21" ht="99" customHeight="1" spans="1:6">
      <c r="A21" s="26">
        <v>19</v>
      </c>
      <c r="B21" s="37" t="s">
        <v>153</v>
      </c>
      <c r="C21" s="28" t="s">
        <v>154</v>
      </c>
      <c r="D21" s="28"/>
      <c r="E21" s="25"/>
      <c r="F21" s="28"/>
    </row>
    <row r="22" ht="17.6" spans="2:6">
      <c r="B22" s="38">
        <v>330100000600</v>
      </c>
      <c r="C22" s="39" t="s">
        <v>57</v>
      </c>
      <c r="D22" s="40"/>
      <c r="E22" s="34">
        <v>1000</v>
      </c>
      <c r="F22" s="41">
        <v>0.12</v>
      </c>
    </row>
    <row r="23" ht="17.6" spans="2:6">
      <c r="B23" s="42">
        <v>330100006300</v>
      </c>
      <c r="C23" s="43" t="s">
        <v>58</v>
      </c>
      <c r="D23" s="28"/>
      <c r="E23" s="28">
        <v>1000</v>
      </c>
      <c r="F23" s="41"/>
    </row>
  </sheetData>
  <pageMargins left="0.7" right="0.7" top="0.75" bottom="0.75" header="0.3" footer="0.3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zoomScale="70" zoomScaleNormal="70" workbookViewId="0">
      <selection activeCell="G7" sqref="G7"/>
    </sheetView>
  </sheetViews>
  <sheetFormatPr defaultColWidth="8.87610619469027" defaultRowHeight="13.5"/>
  <cols>
    <col min="1" max="1" width="4.87610619469027" style="2" customWidth="1"/>
    <col min="2" max="2" width="19.8761061946903" style="2" customWidth="1"/>
    <col min="3" max="3" width="27.5044247787611" style="3" customWidth="1"/>
    <col min="4" max="4" width="20" style="2" customWidth="1"/>
    <col min="5" max="5" width="18.8761061946903" style="2" customWidth="1"/>
    <col min="6" max="6" width="9.87610619469027" style="2" customWidth="1"/>
    <col min="7" max="7" width="13" style="2" customWidth="1"/>
    <col min="8" max="8" width="9.24778761061947" style="2" customWidth="1"/>
    <col min="9" max="9" width="8.87610619469027" style="2"/>
    <col min="10" max="10" width="35.7522123893805" style="2" customWidth="1"/>
    <col min="11" max="16384" width="8.87610619469027" style="2"/>
  </cols>
  <sheetData>
    <row r="1" s="1" customFormat="1" ht="57" customHeight="1" spans="1:8">
      <c r="A1" s="4" t="s">
        <v>136</v>
      </c>
      <c r="B1" s="4" t="s">
        <v>33</v>
      </c>
      <c r="C1" s="5" t="s">
        <v>38</v>
      </c>
      <c r="D1" s="6" t="s">
        <v>155</v>
      </c>
      <c r="E1" s="6" t="s">
        <v>40</v>
      </c>
      <c r="F1" s="6" t="s">
        <v>35</v>
      </c>
      <c r="G1" s="6" t="s">
        <v>36</v>
      </c>
      <c r="H1" s="6" t="s">
        <v>8</v>
      </c>
    </row>
    <row r="2" ht="50.1" customHeight="1" spans="1:10">
      <c r="A2" s="7">
        <v>1</v>
      </c>
      <c r="B2" s="7"/>
      <c r="C2" s="158" t="s">
        <v>105</v>
      </c>
      <c r="D2" s="9" t="s">
        <v>96</v>
      </c>
      <c r="E2" s="10"/>
      <c r="F2" s="9" t="s">
        <v>106</v>
      </c>
      <c r="G2" s="9" t="s">
        <v>156</v>
      </c>
      <c r="H2" s="11">
        <v>0.1</v>
      </c>
      <c r="I2" s="23" t="str">
        <f>_xlfn.DISPIMG("ID_6C3C68ECB4D44C7C985919EB48082FF7",1)</f>
        <v>=DISPIMG("ID_6C3C68ECB4D44C7C985919EB48082FF7",1)</v>
      </c>
      <c r="J2" s="23"/>
    </row>
    <row r="3" ht="50.1" customHeight="1" spans="1:10">
      <c r="A3" s="7">
        <v>2</v>
      </c>
      <c r="B3" s="7"/>
      <c r="C3" s="159" t="s">
        <v>107</v>
      </c>
      <c r="D3" s="9" t="s">
        <v>108</v>
      </c>
      <c r="E3" s="10"/>
      <c r="F3" s="9" t="s">
        <v>106</v>
      </c>
      <c r="G3" s="9" t="s">
        <v>157</v>
      </c>
      <c r="H3" s="11">
        <v>0.15</v>
      </c>
      <c r="I3" s="23" t="str">
        <f>_xlfn.DISPIMG("ID_92EE1912BEEA48BD929742930FF98673",1)</f>
        <v>=DISPIMG("ID_92EE1912BEEA48BD929742930FF98673",1)</v>
      </c>
      <c r="J3" s="23"/>
    </row>
    <row r="4" ht="50.1" customHeight="1" spans="1:10">
      <c r="A4" s="7">
        <v>3</v>
      </c>
      <c r="B4" s="7"/>
      <c r="C4" s="12" t="s">
        <v>158</v>
      </c>
      <c r="D4" s="9" t="s">
        <v>108</v>
      </c>
      <c r="E4" s="10"/>
      <c r="F4" s="9" t="s">
        <v>109</v>
      </c>
      <c r="G4" s="9" t="s">
        <v>156</v>
      </c>
      <c r="H4" s="11">
        <v>0.15</v>
      </c>
      <c r="I4" s="23"/>
      <c r="J4" s="23"/>
    </row>
    <row r="5" ht="50.1" customHeight="1" spans="1:10">
      <c r="A5" s="7">
        <v>4</v>
      </c>
      <c r="B5" s="7"/>
      <c r="C5" s="159" t="s">
        <v>133</v>
      </c>
      <c r="D5" s="9" t="s">
        <v>11</v>
      </c>
      <c r="E5" s="10"/>
      <c r="F5" s="9" t="s">
        <v>109</v>
      </c>
      <c r="G5" s="9" t="s">
        <v>159</v>
      </c>
      <c r="H5" s="11">
        <v>0.12</v>
      </c>
      <c r="I5" s="23" t="str">
        <f>_xlfn.DISPIMG("ID_FAE61CEBD4494BAE920E56DF2E5F834C",1)</f>
        <v>=DISPIMG("ID_FAE61CEBD4494BAE920E56DF2E5F834C",1)</v>
      </c>
      <c r="J5" s="23"/>
    </row>
    <row r="6" ht="50.1" customHeight="1" spans="1:10">
      <c r="A6" s="7">
        <v>5</v>
      </c>
      <c r="B6" s="7"/>
      <c r="C6" s="5" t="s">
        <v>160</v>
      </c>
      <c r="D6" s="6" t="s">
        <v>58</v>
      </c>
      <c r="E6" s="10"/>
      <c r="F6" s="9" t="s">
        <v>109</v>
      </c>
      <c r="G6" s="13" t="s">
        <v>161</v>
      </c>
      <c r="H6" s="11">
        <v>0.5</v>
      </c>
      <c r="I6" s="24"/>
      <c r="J6" s="24"/>
    </row>
    <row r="7" ht="50.1" customHeight="1" spans="1:8">
      <c r="A7" s="7">
        <v>6</v>
      </c>
      <c r="B7" s="14"/>
      <c r="C7" s="15" t="s">
        <v>162</v>
      </c>
      <c r="D7" s="16" t="s">
        <v>110</v>
      </c>
      <c r="E7" s="17" t="s">
        <v>111</v>
      </c>
      <c r="F7" s="6" t="s">
        <v>106</v>
      </c>
      <c r="G7" s="13" t="s">
        <v>163</v>
      </c>
      <c r="H7" s="18">
        <v>0.15</v>
      </c>
    </row>
    <row r="8" ht="50.1" customHeight="1" spans="1:8">
      <c r="A8" s="7">
        <v>7</v>
      </c>
      <c r="B8" s="14"/>
      <c r="C8" s="15" t="s">
        <v>164</v>
      </c>
      <c r="D8" s="19" t="s">
        <v>112</v>
      </c>
      <c r="E8" s="17" t="s">
        <v>113</v>
      </c>
      <c r="F8" s="6" t="s">
        <v>106</v>
      </c>
      <c r="G8" s="13" t="s">
        <v>165</v>
      </c>
      <c r="H8" s="18">
        <v>0.32</v>
      </c>
    </row>
    <row r="9" ht="50.1" customHeight="1" spans="1:8">
      <c r="A9" s="7">
        <v>8</v>
      </c>
      <c r="B9" s="14"/>
      <c r="C9" s="15" t="s">
        <v>166</v>
      </c>
      <c r="D9" s="19" t="s">
        <v>114</v>
      </c>
      <c r="E9" s="17" t="s">
        <v>115</v>
      </c>
      <c r="F9" s="6" t="s">
        <v>109</v>
      </c>
      <c r="G9" s="13" t="s">
        <v>167</v>
      </c>
      <c r="H9" s="18">
        <v>0.08</v>
      </c>
    </row>
    <row r="10" ht="50.1" customHeight="1" spans="1:8">
      <c r="A10" s="7">
        <v>9</v>
      </c>
      <c r="B10" s="14"/>
      <c r="C10" s="15" t="s">
        <v>168</v>
      </c>
      <c r="D10" s="19" t="s">
        <v>116</v>
      </c>
      <c r="E10" s="17" t="s">
        <v>117</v>
      </c>
      <c r="F10" s="6" t="s">
        <v>106</v>
      </c>
      <c r="G10" s="13" t="s">
        <v>169</v>
      </c>
      <c r="H10" s="18">
        <v>0.15</v>
      </c>
    </row>
    <row r="11" ht="50.1" customHeight="1" spans="1:8">
      <c r="A11" s="7">
        <v>10</v>
      </c>
      <c r="B11" s="14"/>
      <c r="C11" s="15" t="s">
        <v>170</v>
      </c>
      <c r="D11" s="19" t="s">
        <v>118</v>
      </c>
      <c r="E11" s="17" t="s">
        <v>119</v>
      </c>
      <c r="F11" s="6" t="s">
        <v>109</v>
      </c>
      <c r="G11" s="13" t="s">
        <v>161</v>
      </c>
      <c r="H11" s="18">
        <v>0.6</v>
      </c>
    </row>
    <row r="12" ht="50.1" customHeight="1" spans="1:8">
      <c r="A12" s="7">
        <v>11</v>
      </c>
      <c r="B12" s="14"/>
      <c r="C12" s="15" t="s">
        <v>171</v>
      </c>
      <c r="D12" s="19" t="s">
        <v>120</v>
      </c>
      <c r="E12" s="10"/>
      <c r="F12" s="6" t="s">
        <v>106</v>
      </c>
      <c r="G12" s="13" t="s">
        <v>172</v>
      </c>
      <c r="H12" s="18">
        <v>0.85</v>
      </c>
    </row>
    <row r="13" ht="50.1" customHeight="1" spans="1:8">
      <c r="A13" s="7">
        <v>12</v>
      </c>
      <c r="B13" s="14"/>
      <c r="C13" s="20" t="s">
        <v>173</v>
      </c>
      <c r="D13" s="4" t="s">
        <v>121</v>
      </c>
      <c r="E13" s="4" t="s">
        <v>174</v>
      </c>
      <c r="F13" s="21" t="s">
        <v>175</v>
      </c>
      <c r="G13" s="4">
        <v>70</v>
      </c>
      <c r="H13" s="4">
        <v>0.4</v>
      </c>
    </row>
    <row r="14" ht="50.1" customHeight="1" spans="1:8">
      <c r="A14" s="7">
        <v>13</v>
      </c>
      <c r="B14" s="14"/>
      <c r="C14" s="160" t="s">
        <v>176</v>
      </c>
      <c r="D14" s="22" t="s">
        <v>130</v>
      </c>
      <c r="E14" s="4"/>
      <c r="F14" s="4" t="s">
        <v>177</v>
      </c>
      <c r="G14" s="4">
        <v>60</v>
      </c>
      <c r="H14" s="4">
        <v>0.18</v>
      </c>
    </row>
    <row r="15" ht="50.1" customHeight="1"/>
    <row r="16" ht="50.1" customHeight="1"/>
    <row r="17" ht="50.1" customHeight="1"/>
    <row r="18" ht="50.1" customHeight="1"/>
    <row r="19" ht="50.1" customHeight="1"/>
    <row r="20" ht="50.1" customHeight="1"/>
    <row r="21" ht="50.1" customHeight="1"/>
  </sheetData>
  <mergeCells count="3">
    <mergeCell ref="I2:J2"/>
    <mergeCell ref="I5:J5"/>
    <mergeCell ref="I3:J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对账</vt:lpstr>
      <vt:lpstr>排产</vt:lpstr>
      <vt:lpstr>新排产</vt:lpstr>
      <vt:lpstr>送</vt:lpstr>
      <vt:lpstr>月</vt:lpstr>
      <vt:lpstr>样品</vt:lpstr>
      <vt:lpstr>产品列表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2006-09-13T08:00:00Z</dcterms:created>
  <cp:lastPrinted>2024-05-14T10:13:00Z</cp:lastPrinted>
  <dcterms:modified xsi:type="dcterms:W3CDTF">2024-07-15T12:38:57Z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40D373B7726E4976A6EC0C8CCA57FF9C</vt:lpwstr>
  </property>
  <property fmtid="{D5CDD505-2E9C-101B-9397-08002B2CF9AE}" pid="3" name="KSOProductBuildVer">
    <vt:lpwstr>2052-12.1.0.17133</vt:lpwstr>
  </property>
</Properties>
</file>