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ebSite\NewDry\ReportSample\"/>
    </mc:Choice>
  </mc:AlternateContent>
  <bookViews>
    <workbookView xWindow="0" yWindow="0" windowWidth="28800" windowHeight="12390"/>
  </bookViews>
  <sheets>
    <sheet name="工程預算書" sheetId="1" r:id="rId1"/>
    <sheet name="2.管路灌溉系統材料數量表" sheetId="2" r:id="rId2"/>
    <sheet name="3.調節控制材料數量表 " sheetId="3" r:id="rId3"/>
    <sheet name="(原始)調節控制材料數量計算表 " sheetId="4" r:id="rId4"/>
    <sheet name="4-1.噴頭" sheetId="5" r:id="rId5"/>
    <sheet name="4-2.微噴" sheetId="6" r:id="rId6"/>
    <sheet name="4-3.穿孔管" sheetId="7" r:id="rId7"/>
    <sheet name="4-4.滴嘴滴灌" sheetId="8" r:id="rId8"/>
    <sheet name="4-5.滴水管" sheetId="9" r:id="rId9"/>
    <sheet name="5.調控設施補助基準" sheetId="10" r:id="rId10"/>
    <sheet name="6.竣工報驗書" sheetId="11" r:id="rId11"/>
    <sheet name="7.施工照片" sheetId="12" r:id="rId12"/>
    <sheet name="8.驗收報告書" sheetId="13" r:id="rId13"/>
    <sheet name="9.補助款收據" sheetId="16" r:id="rId14"/>
    <sheet name="0.封面" sheetId="15" r:id="rId15"/>
  </sheets>
  <definedNames>
    <definedName name="_xlnm.Print_Area" localSheetId="3">'(原始)調節控制材料數量計算表 '!$A$9:$J$44</definedName>
    <definedName name="_xlnm.Print_Area" localSheetId="2">'3.調節控制材料數量表 '!$A$9:$J$44</definedName>
    <definedName name="_xlnm.Print_Area" localSheetId="10">'6.竣工報驗書'!$A$1:$L$33</definedName>
  </definedNames>
  <calcPr calcId="152511"/>
</workbook>
</file>

<file path=xl/calcChain.xml><?xml version="1.0" encoding="utf-8"?>
<calcChain xmlns="http://schemas.openxmlformats.org/spreadsheetml/2006/main">
  <c r="C10" i="3" l="1"/>
  <c r="F10" i="3"/>
  <c r="H10" i="3"/>
  <c r="D34" i="3"/>
  <c r="E12" i="3"/>
  <c r="E34" i="3"/>
  <c r="D21" i="3"/>
  <c r="F21" i="3"/>
  <c r="F27" i="3"/>
  <c r="D35" i="3"/>
  <c r="G26" i="3"/>
  <c r="H26" i="3"/>
  <c r="E13" i="3"/>
  <c r="E26" i="3"/>
  <c r="D36" i="3"/>
  <c r="G27" i="3"/>
  <c r="H27" i="3"/>
  <c r="D37" i="3"/>
  <c r="G28" i="3"/>
  <c r="H28" i="3"/>
  <c r="D38" i="3"/>
  <c r="G29" i="3"/>
  <c r="H29" i="3"/>
  <c r="E35" i="3"/>
  <c r="F35" i="3"/>
  <c r="G35" i="3"/>
  <c r="E36" i="3"/>
  <c r="E37" i="3"/>
  <c r="E16" i="3"/>
  <c r="E38" i="3"/>
  <c r="D30" i="3"/>
  <c r="F29" i="3"/>
  <c r="F25" i="3"/>
  <c r="C42" i="3"/>
  <c r="C10" i="4"/>
  <c r="F10" i="4"/>
  <c r="H10" i="4"/>
  <c r="D34" i="4"/>
  <c r="E12" i="4"/>
  <c r="E34" i="4"/>
  <c r="F34" i="4"/>
  <c r="D21" i="4"/>
  <c r="F21" i="4"/>
  <c r="D35" i="4"/>
  <c r="E13" i="4"/>
  <c r="G26" i="4"/>
  <c r="H26" i="4"/>
  <c r="F13" i="4"/>
  <c r="E26" i="4"/>
  <c r="D36" i="4"/>
  <c r="G27" i="4"/>
  <c r="H27" i="4"/>
  <c r="D37" i="4"/>
  <c r="G28" i="4"/>
  <c r="H28" i="4"/>
  <c r="D38" i="4"/>
  <c r="F38" i="4"/>
  <c r="G38" i="4"/>
  <c r="E35" i="4"/>
  <c r="F35" i="4"/>
  <c r="G35" i="4"/>
  <c r="E36" i="4"/>
  <c r="E37" i="4"/>
  <c r="E16" i="4"/>
  <c r="E38" i="4"/>
  <c r="D30" i="4"/>
  <c r="F28" i="4"/>
  <c r="C42" i="4"/>
  <c r="I26" i="4"/>
  <c r="F29" i="4"/>
  <c r="E15" i="3"/>
  <c r="F37" i="4"/>
  <c r="G37" i="4"/>
  <c r="G25" i="4"/>
  <c r="H25" i="4"/>
  <c r="F12" i="4"/>
  <c r="F37" i="3"/>
  <c r="G37" i="3"/>
  <c r="E14" i="3"/>
  <c r="G25" i="3"/>
  <c r="H25" i="3"/>
  <c r="F26" i="4"/>
  <c r="E15" i="4"/>
  <c r="F38" i="3"/>
  <c r="G38" i="3"/>
  <c r="F36" i="4"/>
  <c r="G36" i="4"/>
  <c r="F36" i="3"/>
  <c r="G36" i="3"/>
  <c r="I26" i="3"/>
  <c r="F13" i="3"/>
  <c r="I27" i="3"/>
  <c r="F14" i="3"/>
  <c r="F39" i="4"/>
  <c r="G34" i="4"/>
  <c r="F15" i="4"/>
  <c r="I28" i="4"/>
  <c r="F16" i="3"/>
  <c r="I29" i="3"/>
  <c r="I27" i="4"/>
  <c r="F14" i="4"/>
  <c r="F12" i="3"/>
  <c r="I25" i="3"/>
  <c r="I28" i="3"/>
  <c r="F15" i="3"/>
  <c r="I25" i="4"/>
  <c r="F26" i="3"/>
  <c r="F30" i="3"/>
  <c r="F25" i="4"/>
  <c r="F30" i="4"/>
  <c r="G29" i="4"/>
  <c r="H29" i="4"/>
  <c r="F28" i="3"/>
  <c r="F27" i="4"/>
  <c r="F34" i="3"/>
  <c r="E14" i="4"/>
  <c r="G39" i="4"/>
  <c r="J28" i="3"/>
  <c r="H37" i="3"/>
  <c r="G15" i="3"/>
  <c r="H15" i="3"/>
  <c r="I30" i="3"/>
  <c r="J27" i="3"/>
  <c r="H36" i="3"/>
  <c r="G14" i="3"/>
  <c r="H14" i="3"/>
  <c r="I29" i="4"/>
  <c r="F16" i="4"/>
  <c r="G34" i="3"/>
  <c r="F39" i="3"/>
  <c r="J29" i="3"/>
  <c r="H38" i="3"/>
  <c r="G16" i="3"/>
  <c r="H16" i="3"/>
  <c r="J26" i="3"/>
  <c r="H35" i="3"/>
  <c r="G13" i="3"/>
  <c r="H13" i="3"/>
  <c r="G39" i="3"/>
  <c r="J29" i="4"/>
  <c r="H38" i="4"/>
  <c r="G16" i="4"/>
  <c r="H16" i="4"/>
  <c r="I30" i="4"/>
  <c r="M28" i="3"/>
  <c r="N28" i="3"/>
  <c r="M27" i="3"/>
  <c r="N27" i="3"/>
  <c r="M26" i="3"/>
  <c r="N26" i="3"/>
  <c r="J23" i="3"/>
  <c r="M29" i="3"/>
  <c r="N29" i="3"/>
  <c r="M25" i="3"/>
  <c r="N25" i="3"/>
  <c r="J25" i="3"/>
  <c r="J30" i="3"/>
  <c r="E42" i="3"/>
  <c r="G42" i="3"/>
  <c r="D42" i="3"/>
  <c r="H34" i="3"/>
  <c r="M27" i="4"/>
  <c r="N27" i="4"/>
  <c r="M25" i="4"/>
  <c r="N25" i="4"/>
  <c r="J23" i="4"/>
  <c r="M28" i="4"/>
  <c r="N28" i="4"/>
  <c r="M29" i="4"/>
  <c r="N29" i="4"/>
  <c r="M26" i="4"/>
  <c r="N26" i="4"/>
  <c r="J26" i="4"/>
  <c r="H35" i="4"/>
  <c r="G13" i="4"/>
  <c r="H13" i="4"/>
  <c r="J27" i="4"/>
  <c r="H36" i="4"/>
  <c r="G14" i="4"/>
  <c r="H14" i="4"/>
  <c r="J25" i="4"/>
  <c r="J28" i="4"/>
  <c r="H37" i="4"/>
  <c r="G15" i="4"/>
  <c r="H15" i="4"/>
  <c r="J30" i="4"/>
  <c r="E42" i="4"/>
  <c r="H34" i="4"/>
  <c r="H39" i="3"/>
  <c r="E44" i="3"/>
  <c r="G12" i="3"/>
  <c r="H12" i="3"/>
  <c r="H18" i="3"/>
  <c r="G12" i="4"/>
  <c r="H12" i="4"/>
  <c r="H18" i="4"/>
  <c r="H39" i="4"/>
  <c r="E44" i="4"/>
  <c r="D42" i="4"/>
  <c r="G42" i="4"/>
</calcChain>
</file>

<file path=xl/comments1.xml><?xml version="1.0" encoding="utf-8"?>
<comments xmlns="http://schemas.openxmlformats.org/spreadsheetml/2006/main">
  <authors>
    <author>gis</author>
  </authors>
  <commentList>
    <comment ref="E13" authorId="0" shapeId="0">
      <text>
        <r>
          <rPr>
            <b/>
            <sz val="9"/>
            <color indexed="81"/>
            <rFont val="新細明體"/>
            <family val="1"/>
            <charset val="136"/>
          </rPr>
          <t>gis:
1公頃最多10組</t>
        </r>
      </text>
    </comment>
    <comment ref="E26" authorId="0" shapeId="0">
      <text>
        <r>
          <rPr>
            <b/>
            <sz val="9"/>
            <color indexed="81"/>
            <rFont val="新細明體"/>
            <family val="1"/>
            <charset val="136"/>
          </rPr>
          <t>gis:
1公頃最多10組</t>
        </r>
      </text>
    </comment>
  </commentList>
</comments>
</file>

<file path=xl/comments2.xml><?xml version="1.0" encoding="utf-8"?>
<comments xmlns="http://schemas.openxmlformats.org/spreadsheetml/2006/main">
  <authors>
    <author>gis</author>
  </authors>
  <commentList>
    <comment ref="E13" authorId="0" shapeId="0">
      <text>
        <r>
          <rPr>
            <b/>
            <sz val="9"/>
            <color indexed="81"/>
            <rFont val="新細明體"/>
            <family val="1"/>
            <charset val="136"/>
          </rPr>
          <t>gis:
1公頃最多10組</t>
        </r>
      </text>
    </comment>
    <comment ref="E26" authorId="0" shapeId="0">
      <text>
        <r>
          <rPr>
            <b/>
            <sz val="9"/>
            <color indexed="81"/>
            <rFont val="新細明體"/>
            <family val="1"/>
            <charset val="136"/>
          </rPr>
          <t>gis:
1公頃最多10組</t>
        </r>
      </text>
    </comment>
  </commentList>
</comments>
</file>

<file path=xl/sharedStrings.xml><?xml version="1.0" encoding="utf-8"?>
<sst xmlns="http://schemas.openxmlformats.org/spreadsheetml/2006/main" count="560" uniqueCount="365">
  <si>
    <t>A. x 2.0%</t>
    <phoneticPr fontId="2" type="noConversion"/>
  </si>
  <si>
    <t>依計劃補助標準</t>
  </si>
  <si>
    <t>依計劃補助標準</t>
    <phoneticPr fontId="2" type="noConversion"/>
  </si>
  <si>
    <t>主計主任</t>
    <phoneticPr fontId="2" type="noConversion"/>
  </si>
  <si>
    <t>管理組長</t>
    <phoneticPr fontId="2" type="noConversion"/>
  </si>
  <si>
    <t>灌溉股長</t>
    <phoneticPr fontId="2" type="noConversion"/>
  </si>
  <si>
    <t>公頃</t>
    <phoneticPr fontId="2" type="noConversion"/>
  </si>
  <si>
    <t>式</t>
    <phoneticPr fontId="2" type="noConversion"/>
  </si>
  <si>
    <t>本設施預算總計</t>
    <phoneticPr fontId="2" type="noConversion"/>
  </si>
  <si>
    <t>單  位</t>
    <phoneticPr fontId="2" type="noConversion"/>
  </si>
  <si>
    <t>數   量</t>
    <phoneticPr fontId="2" type="noConversion"/>
  </si>
  <si>
    <t>單   價</t>
    <phoneticPr fontId="2" type="noConversion"/>
  </si>
  <si>
    <t>總  價</t>
    <phoneticPr fontId="2" type="noConversion"/>
  </si>
  <si>
    <t>附  註</t>
    <phoneticPr fontId="2" type="noConversion"/>
  </si>
  <si>
    <t>總 幹 事</t>
    <phoneticPr fontId="2" type="noConversion"/>
  </si>
  <si>
    <t xml:space="preserve"> </t>
    <phoneticPr fontId="2" type="noConversion"/>
  </si>
  <si>
    <t>設施地段</t>
    <phoneticPr fontId="2" type="noConversion"/>
  </si>
  <si>
    <t>設施面積</t>
    <phoneticPr fontId="2" type="noConversion"/>
  </si>
  <si>
    <t>設施型式</t>
    <phoneticPr fontId="2" type="noConversion"/>
  </si>
  <si>
    <t xml:space="preserve"> B.規劃設計費</t>
    <phoneticPr fontId="2" type="noConversion"/>
  </si>
  <si>
    <t>座</t>
    <phoneticPr fontId="2" type="noConversion"/>
  </si>
  <si>
    <t>規劃設計費</t>
    <phoneticPr fontId="2" type="noConversion"/>
  </si>
  <si>
    <t>農戶姓名</t>
    <phoneticPr fontId="2" type="noConversion"/>
  </si>
  <si>
    <t>設施編號</t>
    <phoneticPr fontId="2" type="noConversion"/>
  </si>
  <si>
    <t>住    址</t>
    <phoneticPr fontId="2" type="noConversion"/>
  </si>
  <si>
    <t>設  施  項  目</t>
    <phoneticPr fontId="2" type="noConversion"/>
  </si>
  <si>
    <t>說        明</t>
    <phoneticPr fontId="2" type="noConversion"/>
  </si>
  <si>
    <t xml:space="preserve"> A.田間管路設施費</t>
    <phoneticPr fontId="2" type="noConversion"/>
  </si>
  <si>
    <t>(1)+(2)</t>
    <phoneticPr fontId="2" type="noConversion"/>
  </si>
  <si>
    <t>全</t>
    <phoneticPr fontId="2" type="noConversion"/>
  </si>
  <si>
    <t xml:space="preserve">      灌溉系統</t>
    <phoneticPr fontId="2" type="noConversion"/>
  </si>
  <si>
    <t xml:space="preserve">   (2)工作費</t>
    <phoneticPr fontId="2" type="noConversion"/>
  </si>
  <si>
    <t xml:space="preserve"> 合        計</t>
    <phoneticPr fontId="2" type="noConversion"/>
  </si>
  <si>
    <t xml:space="preserve"> 農戶配合款</t>
    <phoneticPr fontId="2" type="noConversion"/>
  </si>
  <si>
    <t>政府     補助款</t>
    <phoneticPr fontId="2" type="noConversion"/>
  </si>
  <si>
    <t>農戶請領款</t>
    <phoneticPr fontId="2" type="noConversion"/>
  </si>
  <si>
    <t>B</t>
    <phoneticPr fontId="2" type="noConversion"/>
  </si>
  <si>
    <t>小      計</t>
    <phoneticPr fontId="2" type="noConversion"/>
  </si>
  <si>
    <t>支</t>
    <phoneticPr fontId="2" type="noConversion"/>
  </si>
  <si>
    <t>(L1)</t>
    <phoneticPr fontId="2" type="noConversion"/>
  </si>
  <si>
    <t>設  計</t>
    <phoneticPr fontId="2" type="noConversion"/>
  </si>
  <si>
    <t>主  辦</t>
  </si>
  <si>
    <t>會    長</t>
    <phoneticPr fontId="2" type="noConversion"/>
  </si>
  <si>
    <t>主計審核</t>
    <phoneticPr fontId="2" type="noConversion"/>
  </si>
  <si>
    <t>審  查</t>
    <phoneticPr fontId="2" type="noConversion"/>
  </si>
  <si>
    <t xml:space="preserve">   (1)材料費</t>
    <phoneticPr fontId="2" type="noConversion"/>
  </si>
  <si>
    <t>(L2)</t>
    <phoneticPr fontId="2" type="noConversion"/>
  </si>
  <si>
    <t xml:space="preserve">      田間主管(L1)</t>
    <phoneticPr fontId="2" type="noConversion"/>
  </si>
  <si>
    <t xml:space="preserve">      田間主管(L2)</t>
    <phoneticPr fontId="2" type="noConversion"/>
  </si>
  <si>
    <t xml:space="preserve"> C.調控設施</t>
    <phoneticPr fontId="2" type="noConversion"/>
  </si>
  <si>
    <t xml:space="preserve"> E.蓄水池(    )噸</t>
    <phoneticPr fontId="2" type="noConversion"/>
  </si>
  <si>
    <t>管路灌溉系統材料數量表</t>
    <phoneticPr fontId="2" type="noConversion"/>
  </si>
  <si>
    <t>坵塊型式及代碼：</t>
    <phoneticPr fontId="2" type="noConversion"/>
  </si>
  <si>
    <t>坵塊型狀：</t>
    <phoneticPr fontId="2" type="noConversion"/>
  </si>
  <si>
    <t>噴頭配置間距：</t>
    <phoneticPr fontId="2" type="noConversion"/>
  </si>
  <si>
    <t>材料名稱</t>
    <phoneticPr fontId="2" type="noConversion"/>
  </si>
  <si>
    <t>規格</t>
    <phoneticPr fontId="2" type="noConversion"/>
  </si>
  <si>
    <t>單位</t>
    <phoneticPr fontId="2" type="noConversion"/>
  </si>
  <si>
    <t>單價</t>
    <phoneticPr fontId="2" type="noConversion"/>
  </si>
  <si>
    <t>數量</t>
    <phoneticPr fontId="2" type="noConversion"/>
  </si>
  <si>
    <t>總價</t>
    <phoneticPr fontId="2" type="noConversion"/>
  </si>
  <si>
    <t>計算</t>
    <phoneticPr fontId="2" type="noConversion"/>
  </si>
  <si>
    <t>&gt;=(A+C) x 51%</t>
    <phoneticPr fontId="2" type="noConversion"/>
  </si>
  <si>
    <t>&lt;(A+C) x 49% + (D+E)</t>
    <phoneticPr fontId="2" type="noConversion"/>
  </si>
  <si>
    <t>覆核</t>
    <phoneticPr fontId="2" type="noConversion"/>
  </si>
  <si>
    <t xml:space="preserve"> D.動力設備(台)</t>
    <phoneticPr fontId="2" type="noConversion"/>
  </si>
  <si>
    <t>詳如數量表</t>
    <phoneticPr fontId="2" type="noConversion"/>
  </si>
  <si>
    <t>項目</t>
    <phoneticPr fontId="2" type="noConversion"/>
  </si>
  <si>
    <t>項目</t>
  </si>
  <si>
    <t>１．平面圖</t>
  </si>
  <si>
    <t>４．支管、豎管噴頭接合圖</t>
  </si>
  <si>
    <t>公分</t>
  </si>
  <si>
    <t>算，實際應用時應依灌溉對象作物之需要決定高度，重新核算。</t>
  </si>
  <si>
    <t>（４）棚架倒吊式</t>
  </si>
  <si>
    <t>基本設計因子</t>
  </si>
  <si>
    <t>（２）ＰＥ穿孔軟管在３孔組，孔徑０．８５公厘時最大長度不得超過</t>
  </si>
  <si>
    <t>８０公尺（下坡段可略為加長），否則將產生末端水量不足。</t>
  </si>
  <si>
    <t>（３）田區長度小於８０公尺者，可採田首單向供水方式；田區長度大</t>
  </si>
  <si>
    <t>於８０公尺者以採用中分雙向供水方式為宜。</t>
  </si>
  <si>
    <t>補助基準</t>
  </si>
  <si>
    <t>工作費編列基準</t>
  </si>
  <si>
    <t>灌溉調控設施</t>
  </si>
  <si>
    <t>一、動力設備</t>
  </si>
  <si>
    <t>免列工作費</t>
  </si>
  <si>
    <t>（一）最少施設面積零點二公頃。
（二）補助基準：單項設施費最高百分之四十九，
                最高每公頃不得超六萬元。
（三）補助費用：
    1.控制箱每套系統裝配一組為限，補助最高不
      得超過一萬元。
    2.電磁閥每零點一公頃裝配一組為限，補助每
      組三千元，最高不得超過三萬元。
    3.過濾器每套系統裝配一組為限，補助最高不
      得超過六千元。
    4.流量錶每套系統裝配一組為限，補助最高不
      得超過七千元。
    5.液肥注入</t>
  </si>
  <si>
    <t>住址:</t>
  </si>
  <si>
    <t>輸入區</t>
    <phoneticPr fontId="2" type="noConversion"/>
  </si>
  <si>
    <t>申請案號：</t>
    <phoneticPr fontId="2" type="noConversion"/>
  </si>
  <si>
    <t>農戶姓名：</t>
    <phoneticPr fontId="2" type="noConversion"/>
  </si>
  <si>
    <t>莊世忠</t>
    <phoneticPr fontId="2" type="noConversion"/>
  </si>
  <si>
    <t>施設面積</t>
    <phoneticPr fontId="2" type="noConversion"/>
  </si>
  <si>
    <t>施設數量</t>
    <phoneticPr fontId="2" type="noConversion"/>
  </si>
  <si>
    <t>施設單價</t>
    <phoneticPr fontId="2" type="noConversion"/>
  </si>
  <si>
    <t>紅字為必須輸入欄位</t>
    <phoneticPr fontId="2" type="noConversion"/>
  </si>
  <si>
    <t>控制箱</t>
    <phoneticPr fontId="2" type="noConversion"/>
  </si>
  <si>
    <t>說明:</t>
    <phoneticPr fontId="2" type="noConversion"/>
  </si>
  <si>
    <t>電磁閥</t>
    <phoneticPr fontId="2" type="noConversion"/>
  </si>
  <si>
    <t>1.算出依面積規定可領總補助款上限</t>
    <phoneticPr fontId="2" type="noConversion"/>
  </si>
  <si>
    <t>過濾器</t>
    <phoneticPr fontId="2" type="noConversion"/>
  </si>
  <si>
    <t>2.算出申請施設金額上限與總補助款之比例，若各設施補助上限總和大於面積總補助費時，各設施補助費上限按比例遞減。</t>
    <phoneticPr fontId="2" type="noConversion"/>
  </si>
  <si>
    <t>流量錶</t>
    <phoneticPr fontId="2" type="noConversion"/>
  </si>
  <si>
    <t>3.計算實際施設費之49%後，與各設施補助費上限比較，若高於設施補助費上限則可領設施補助費上限，反之則領49%之施設費。</t>
    <phoneticPr fontId="2" type="noConversion"/>
  </si>
  <si>
    <t>液肥注入器</t>
    <phoneticPr fontId="2" type="noConversion"/>
  </si>
  <si>
    <t>調節控制材料數量表</t>
    <phoneticPr fontId="2" type="noConversion"/>
  </si>
  <si>
    <t>設施案號：</t>
    <phoneticPr fontId="2" type="noConversion"/>
  </si>
  <si>
    <t>核定數量</t>
    <phoneticPr fontId="2" type="noConversion"/>
  </si>
  <si>
    <t>補助單價</t>
    <phoneticPr fontId="2" type="noConversion"/>
  </si>
  <si>
    <t>備註</t>
    <phoneticPr fontId="2" type="noConversion"/>
  </si>
  <si>
    <t>組</t>
    <phoneticPr fontId="2" type="noConversion"/>
  </si>
  <si>
    <t>限裝配一組</t>
    <phoneticPr fontId="2" type="noConversion"/>
  </si>
  <si>
    <t>每0.1公頃限裝配一組</t>
    <phoneticPr fontId="2" type="noConversion"/>
  </si>
  <si>
    <t>計算</t>
    <phoneticPr fontId="2" type="noConversion"/>
  </si>
  <si>
    <t>複核</t>
    <phoneticPr fontId="2" type="noConversion"/>
  </si>
  <si>
    <t>補助上限(最少0.2公頃)</t>
    <phoneticPr fontId="2" type="noConversion"/>
  </si>
  <si>
    <t>公頃</t>
    <phoneticPr fontId="2" type="noConversion"/>
  </si>
  <si>
    <t>元</t>
    <phoneticPr fontId="2" type="noConversion"/>
  </si>
  <si>
    <t>補助上限計算：</t>
    <phoneticPr fontId="2" type="noConversion"/>
  </si>
  <si>
    <t>材料名稱</t>
    <phoneticPr fontId="2" type="noConversion"/>
  </si>
  <si>
    <t>單位</t>
    <phoneticPr fontId="2" type="noConversion"/>
  </si>
  <si>
    <t>補助基準上限</t>
    <phoneticPr fontId="2" type="noConversion"/>
  </si>
  <si>
    <t>數量上限</t>
    <phoneticPr fontId="2" type="noConversion"/>
  </si>
  <si>
    <t>補助費</t>
    <phoneticPr fontId="2" type="noConversion"/>
  </si>
  <si>
    <t>施設數量</t>
    <phoneticPr fontId="2" type="noConversion"/>
  </si>
  <si>
    <t>補助數量</t>
    <phoneticPr fontId="2" type="noConversion"/>
  </si>
  <si>
    <t>補助費上限</t>
    <phoneticPr fontId="2" type="noConversion"/>
  </si>
  <si>
    <t>可領補助費上限</t>
    <phoneticPr fontId="2" type="noConversion"/>
  </si>
  <si>
    <t>控制箱</t>
    <phoneticPr fontId="2" type="noConversion"/>
  </si>
  <si>
    <t>套</t>
    <phoneticPr fontId="2" type="noConversion"/>
  </si>
  <si>
    <t>電磁閥</t>
    <phoneticPr fontId="2" type="noConversion"/>
  </si>
  <si>
    <t>10組(*3000)</t>
    <phoneticPr fontId="2" type="noConversion"/>
  </si>
  <si>
    <t>過濾器</t>
    <phoneticPr fontId="2" type="noConversion"/>
  </si>
  <si>
    <t>組</t>
    <phoneticPr fontId="2" type="noConversion"/>
  </si>
  <si>
    <t>流量錶</t>
    <phoneticPr fontId="2" type="noConversion"/>
  </si>
  <si>
    <t>液肥注入器</t>
    <phoneticPr fontId="2" type="noConversion"/>
  </si>
  <si>
    <t>小計</t>
    <phoneticPr fontId="2" type="noConversion"/>
  </si>
  <si>
    <t>可領補助款計算：</t>
    <phoneticPr fontId="2" type="noConversion"/>
  </si>
  <si>
    <t>施設單價</t>
    <phoneticPr fontId="2" type="noConversion"/>
  </si>
  <si>
    <t>施設金額</t>
    <phoneticPr fontId="2" type="noConversion"/>
  </si>
  <si>
    <t>施設金額(49%)</t>
    <phoneticPr fontId="2" type="noConversion"/>
  </si>
  <si>
    <t>可領補助款計算</t>
    <phoneticPr fontId="2" type="noConversion"/>
  </si>
  <si>
    <r>
      <t>註:</t>
    </r>
    <r>
      <rPr>
        <sz val="12"/>
        <rFont val="新細明體"/>
        <family val="1"/>
        <charset val="136"/>
      </rPr>
      <t>可領補助款說明
1.施設金額(49%)&lt;補助百分率可領補助費上限時，即等於施設金額</t>
    </r>
    <r>
      <rPr>
        <sz val="12"/>
        <rFont val="新細明體"/>
        <family val="1"/>
        <charset val="136"/>
      </rPr>
      <t xml:space="preserve">(49%)
2.施設金額(49%)&gt;補助百分率可領補助費上限時，即為補助百分率
</t>
    </r>
    <phoneticPr fontId="2" type="noConversion"/>
  </si>
  <si>
    <t>補助款補助成數計算</t>
    <phoneticPr fontId="2" type="noConversion"/>
  </si>
  <si>
    <t>施設補助金額</t>
    <phoneticPr fontId="2" type="noConversion"/>
  </si>
  <si>
    <t>補助成數</t>
    <phoneticPr fontId="2" type="noConversion"/>
  </si>
  <si>
    <t>調節控制設施</t>
    <phoneticPr fontId="2" type="noConversion"/>
  </si>
  <si>
    <t>可領補助款</t>
    <phoneticPr fontId="2" type="noConversion"/>
  </si>
  <si>
    <t>總計</t>
    <phoneticPr fontId="2" type="noConversion"/>
  </si>
  <si>
    <t>註:驗收時依施設數量及單價驗收，不足時減價驗收。</t>
    <phoneticPr fontId="2" type="noConversion"/>
  </si>
  <si>
    <t>調節控制材料數量計算表</t>
    <phoneticPr fontId="2" type="noConversion"/>
  </si>
  <si>
    <t>複核</t>
    <phoneticPr fontId="2" type="noConversion"/>
  </si>
  <si>
    <t>補助上限(最少0.2公頃)</t>
    <phoneticPr fontId="2" type="noConversion"/>
  </si>
  <si>
    <t>元</t>
    <phoneticPr fontId="2" type="noConversion"/>
  </si>
  <si>
    <t>補助上限計算：</t>
    <phoneticPr fontId="2" type="noConversion"/>
  </si>
  <si>
    <t>補助基準上限</t>
    <phoneticPr fontId="2" type="noConversion"/>
  </si>
  <si>
    <t>數量上限</t>
    <phoneticPr fontId="2" type="noConversion"/>
  </si>
  <si>
    <t>補助費</t>
    <phoneticPr fontId="2" type="noConversion"/>
  </si>
  <si>
    <t>補助數量</t>
    <phoneticPr fontId="2" type="noConversion"/>
  </si>
  <si>
    <t>補助費上限</t>
    <phoneticPr fontId="2" type="noConversion"/>
  </si>
  <si>
    <t>可領補助費上限</t>
    <phoneticPr fontId="2" type="noConversion"/>
  </si>
  <si>
    <t>套</t>
    <phoneticPr fontId="2" type="noConversion"/>
  </si>
  <si>
    <t>10組(*3000)</t>
    <phoneticPr fontId="2" type="noConversion"/>
  </si>
  <si>
    <t>小計</t>
    <phoneticPr fontId="2" type="noConversion"/>
  </si>
  <si>
    <t>可領補助款計算：</t>
    <phoneticPr fontId="2" type="noConversion"/>
  </si>
  <si>
    <t>施設金額</t>
    <phoneticPr fontId="2" type="noConversion"/>
  </si>
  <si>
    <t>施設金額(49%)</t>
    <phoneticPr fontId="2" type="noConversion"/>
  </si>
  <si>
    <t>可領補助款計算</t>
    <phoneticPr fontId="2" type="noConversion"/>
  </si>
  <si>
    <t>註:可領補助款說明
1.施設金額(49%)&lt;補助百分率可領補助費上限時，即等於施設金額(49%)
2.施設金額(49%)&gt;補助百分率可領補助費上限時，即為補助百分率</t>
    <phoneticPr fontId="2" type="noConversion"/>
  </si>
  <si>
    <t>補助款補助成數計算</t>
    <phoneticPr fontId="2" type="noConversion"/>
  </si>
  <si>
    <t>施設補助金額</t>
    <phoneticPr fontId="2" type="noConversion"/>
  </si>
  <si>
    <t>補助成數</t>
    <phoneticPr fontId="2" type="noConversion"/>
  </si>
  <si>
    <t>調節控制設施</t>
    <phoneticPr fontId="2" type="noConversion"/>
  </si>
  <si>
    <t>可領補助款</t>
    <phoneticPr fontId="2" type="noConversion"/>
  </si>
  <si>
    <t>總計</t>
    <phoneticPr fontId="2" type="noConversion"/>
  </si>
  <si>
    <t>註:驗收時依施設數量及單價驗收，不足時減價驗收。</t>
    <phoneticPr fontId="2" type="noConversion"/>
  </si>
  <si>
    <t>噴 頭 灌 溉 系 統 設 計 標 準 配 置 圖</t>
    <phoneticPr fontId="2" type="noConversion"/>
  </si>
  <si>
    <t>設施名稱 ：</t>
    <phoneticPr fontId="2" type="noConversion"/>
  </si>
  <si>
    <t>噴頭灌溉系統</t>
    <phoneticPr fontId="2" type="noConversion"/>
  </si>
  <si>
    <t>灌 溉 器 ：</t>
    <phoneticPr fontId="2" type="noConversion"/>
  </si>
  <si>
    <r>
      <t>單口</t>
    </r>
    <r>
      <rPr>
        <sz val="14"/>
        <color indexed="8"/>
        <rFont val="Times New Roman"/>
        <family val="1"/>
      </rPr>
      <t>(</t>
    </r>
    <r>
      <rPr>
        <sz val="14"/>
        <color indexed="8"/>
        <rFont val="標楷體"/>
        <family val="4"/>
        <charset val="136"/>
      </rPr>
      <t>雙口</t>
    </r>
    <r>
      <rPr>
        <sz val="14"/>
        <color indexed="8"/>
        <rFont val="Times New Roman"/>
        <family val="1"/>
      </rPr>
      <t>)</t>
    </r>
    <r>
      <rPr>
        <sz val="14"/>
        <color indexed="8"/>
        <rFont val="標楷體"/>
        <family val="4"/>
        <charset val="136"/>
      </rPr>
      <t>全圓噴頭</t>
    </r>
  </si>
  <si>
    <t>操作壓力 ：</t>
    <phoneticPr fontId="2" type="noConversion"/>
  </si>
  <si>
    <r>
      <t>1．５～２．５公斤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標楷體"/>
        <family val="4"/>
        <charset val="136"/>
      </rPr>
      <t>平方公分</t>
    </r>
  </si>
  <si>
    <t>噴頭流量 ：</t>
    <phoneticPr fontId="2" type="noConversion"/>
  </si>
  <si>
    <r>
      <t>1</t>
    </r>
    <r>
      <rPr>
        <sz val="14"/>
        <color indexed="8"/>
        <rFont val="標楷體"/>
        <family val="4"/>
        <charset val="136"/>
      </rPr>
      <t>０</t>
    </r>
    <r>
      <rPr>
        <sz val="14"/>
        <color indexed="8"/>
        <rFont val="標楷體"/>
        <family val="4"/>
        <charset val="136"/>
      </rPr>
      <t>～２５公升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標楷體"/>
        <family val="4"/>
        <charset val="136"/>
      </rPr>
      <t>分</t>
    </r>
    <r>
      <rPr>
        <sz val="12"/>
        <color indexed="8"/>
        <rFont val="標楷體"/>
        <family val="4"/>
        <charset val="136"/>
      </rPr>
      <t>（依各類型而異）</t>
    </r>
    <phoneticPr fontId="2" type="noConversion"/>
  </si>
  <si>
    <t>噴灑直徑 ：</t>
    <phoneticPr fontId="2" type="noConversion"/>
  </si>
  <si>
    <r>
      <t>1２～３</t>
    </r>
    <r>
      <rPr>
        <sz val="14"/>
        <color indexed="8"/>
        <rFont val="標楷體"/>
        <family val="4"/>
        <charset val="136"/>
      </rPr>
      <t>０</t>
    </r>
    <r>
      <rPr>
        <sz val="14"/>
        <color indexed="8"/>
        <rFont val="標楷體"/>
        <family val="4"/>
        <charset val="136"/>
      </rPr>
      <t>公尺</t>
    </r>
    <r>
      <rPr>
        <sz val="12"/>
        <color indexed="8"/>
        <rFont val="標楷體"/>
        <family val="4"/>
        <charset val="136"/>
      </rPr>
      <t>（依各類型而異）</t>
    </r>
    <phoneticPr fontId="2" type="noConversion"/>
  </si>
  <si>
    <r>
      <rPr>
        <sz val="14"/>
        <rFont val="標楷體"/>
        <family val="4"/>
        <charset val="136"/>
      </rPr>
      <t>田區長度</t>
    </r>
    <r>
      <rPr>
        <sz val="12"/>
        <color indexed="8"/>
        <rFont val="Times New Roman"/>
        <family val="1"/>
      </rPr>
      <t xml:space="preserve">  (</t>
    </r>
    <r>
      <rPr>
        <sz val="12"/>
        <color indexed="8"/>
        <rFont val="標楷體"/>
        <family val="4"/>
        <charset val="136"/>
      </rPr>
      <t>Ｌ</t>
    </r>
    <r>
      <rPr>
        <sz val="12"/>
        <color indexed="8"/>
        <rFont val="Times New Roman"/>
        <family val="1"/>
      </rPr>
      <t>) =</t>
    </r>
    <phoneticPr fontId="2" type="noConversion"/>
  </si>
  <si>
    <t>公尺</t>
    <phoneticPr fontId="2" type="noConversion"/>
  </si>
  <si>
    <r>
      <rPr>
        <sz val="14"/>
        <rFont val="標楷體"/>
        <family val="4"/>
        <charset val="136"/>
      </rPr>
      <t>田區寬度</t>
    </r>
    <r>
      <rPr>
        <sz val="14"/>
        <color indexed="8"/>
        <rFont val="Times New Roman"/>
        <family val="1"/>
      </rPr>
      <t xml:space="preserve"> </t>
    </r>
    <r>
      <rPr>
        <sz val="12"/>
        <color indexed="8"/>
        <rFont val="Times New Roman"/>
        <family val="1"/>
      </rPr>
      <t xml:space="preserve"> (</t>
    </r>
    <r>
      <rPr>
        <sz val="12"/>
        <color indexed="8"/>
        <rFont val="標楷體"/>
        <family val="4"/>
        <charset val="136"/>
      </rPr>
      <t>Ｗ</t>
    </r>
    <r>
      <rPr>
        <sz val="12"/>
        <color indexed="8"/>
        <rFont val="Times New Roman"/>
        <family val="1"/>
      </rPr>
      <t>) =</t>
    </r>
    <phoneticPr fontId="2" type="noConversion"/>
  </si>
  <si>
    <r>
      <rPr>
        <sz val="14"/>
        <rFont val="標楷體"/>
        <family val="4"/>
        <charset val="136"/>
      </rPr>
      <t>噴頭間距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ＳＳ</t>
    </r>
    <r>
      <rPr>
        <sz val="12"/>
        <color indexed="8"/>
        <rFont val="Times New Roman"/>
        <family val="1"/>
      </rPr>
      <t>)=</t>
    </r>
    <phoneticPr fontId="2" type="noConversion"/>
  </si>
  <si>
    <r>
      <rPr>
        <sz val="14"/>
        <rFont val="標楷體"/>
        <family val="4"/>
        <charset val="136"/>
      </rPr>
      <t>支管間距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ＳＬ</t>
    </r>
    <r>
      <rPr>
        <sz val="12"/>
        <color indexed="8"/>
        <rFont val="Times New Roman"/>
        <family val="1"/>
      </rPr>
      <t>)=</t>
    </r>
    <phoneticPr fontId="2" type="noConversion"/>
  </si>
  <si>
    <t>３．主管、支管接合圖</t>
    <phoneticPr fontId="2" type="noConversion"/>
  </si>
  <si>
    <r>
      <t>　註：變徑長度由末端起算１／３</t>
    </r>
    <r>
      <rPr>
        <sz val="12"/>
        <color indexed="8"/>
        <rFont val="Times New Roman"/>
        <family val="1"/>
      </rPr>
      <t>L</t>
    </r>
    <r>
      <rPr>
        <sz val="12"/>
        <color indexed="8"/>
        <rFont val="標楷體"/>
        <family val="4"/>
        <charset val="136"/>
      </rPr>
      <t>，▼表示異徑接頭。</t>
    </r>
  </si>
  <si>
    <t>２．噴灑支管配置圖</t>
    <phoneticPr fontId="2" type="noConversion"/>
  </si>
  <si>
    <t>（１）地表定置式(附掛棚架式)</t>
    <phoneticPr fontId="2" type="noConversion"/>
  </si>
  <si>
    <r>
      <t>豎管高度</t>
    </r>
    <r>
      <rPr>
        <sz val="12"/>
        <color indexed="8"/>
        <rFont val="Times New Roman"/>
        <family val="1"/>
      </rPr>
      <t>:</t>
    </r>
  </si>
  <si>
    <t>（２）埋設固定式</t>
    <phoneticPr fontId="2" type="noConversion"/>
  </si>
  <si>
    <t xml:space="preserve">  註：設計標準之材料數量表中，豎管高度（ｈ）係採用１００公分計</t>
    <phoneticPr fontId="2" type="noConversion"/>
  </si>
  <si>
    <t>微 噴 灌 溉 系 統 設 計 標 準 配 置 圖</t>
    <phoneticPr fontId="2" type="noConversion"/>
  </si>
  <si>
    <t>設施名稱 ：</t>
    <phoneticPr fontId="2" type="noConversion"/>
  </si>
  <si>
    <t>微噴灌溉系統</t>
    <phoneticPr fontId="2" type="noConversion"/>
  </si>
  <si>
    <t>灌 溉 器 ：</t>
    <phoneticPr fontId="2" type="noConversion"/>
  </si>
  <si>
    <r>
      <t>各式微噴頭</t>
    </r>
    <r>
      <rPr>
        <sz val="14"/>
        <color indexed="8"/>
        <rFont val="Times New Roman"/>
        <family val="1"/>
      </rPr>
      <t>(</t>
    </r>
    <r>
      <rPr>
        <sz val="14"/>
        <color indexed="8"/>
        <rFont val="標楷體"/>
        <family val="4"/>
        <charset val="136"/>
      </rPr>
      <t>如圖</t>
    </r>
    <r>
      <rPr>
        <sz val="14"/>
        <color indexed="8"/>
        <rFont val="Times New Roman"/>
        <family val="1"/>
      </rPr>
      <t>)</t>
    </r>
    <phoneticPr fontId="2" type="noConversion"/>
  </si>
  <si>
    <t>操作壓力 ：</t>
    <phoneticPr fontId="2" type="noConversion"/>
  </si>
  <si>
    <r>
      <rPr>
        <sz val="14"/>
        <color indexed="8"/>
        <rFont val="Times New Roman"/>
        <family val="1"/>
      </rPr>
      <t>1</t>
    </r>
    <r>
      <rPr>
        <sz val="14"/>
        <color indexed="8"/>
        <rFont val="標楷體"/>
        <family val="4"/>
        <charset val="136"/>
      </rPr>
      <t>．０～</t>
    </r>
    <r>
      <rPr>
        <sz val="14"/>
        <color indexed="8"/>
        <rFont val="Times New Roman"/>
        <family val="1"/>
      </rPr>
      <t>1</t>
    </r>
    <r>
      <rPr>
        <sz val="14"/>
        <color indexed="8"/>
        <rFont val="標楷體"/>
        <family val="4"/>
        <charset val="136"/>
      </rPr>
      <t>．５公斤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標楷體"/>
        <family val="4"/>
        <charset val="136"/>
      </rPr>
      <t>平方公分</t>
    </r>
    <phoneticPr fontId="2" type="noConversion"/>
  </si>
  <si>
    <t>噴頭流量 ：</t>
    <phoneticPr fontId="2" type="noConversion"/>
  </si>
  <si>
    <r>
      <t>６～</t>
    </r>
    <r>
      <rPr>
        <sz val="14"/>
        <color indexed="8"/>
        <rFont val="Times New Roman"/>
        <family val="1"/>
      </rPr>
      <t>1</t>
    </r>
    <r>
      <rPr>
        <sz val="14"/>
        <color indexed="8"/>
        <rFont val="標楷體"/>
        <family val="4"/>
        <charset val="136"/>
      </rPr>
      <t>５公升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標楷體"/>
        <family val="4"/>
        <charset val="136"/>
      </rPr>
      <t>分</t>
    </r>
    <r>
      <rPr>
        <sz val="12"/>
        <color indexed="8"/>
        <rFont val="標楷體"/>
        <family val="4"/>
        <charset val="136"/>
      </rPr>
      <t>（依各類型而異）</t>
    </r>
    <phoneticPr fontId="2" type="noConversion"/>
  </si>
  <si>
    <r>
      <t>３．０～８．５公尺</t>
    </r>
    <r>
      <rPr>
        <sz val="12"/>
        <color indexed="8"/>
        <rFont val="標楷體"/>
        <family val="4"/>
        <charset val="136"/>
      </rPr>
      <t>（依各類型而異）</t>
    </r>
    <phoneticPr fontId="2" type="noConversion"/>
  </si>
  <si>
    <t>（１）地表定置式</t>
    <phoneticPr fontId="2" type="noConversion"/>
  </si>
  <si>
    <t>（３）棚架樹上式</t>
    <phoneticPr fontId="2" type="noConversion"/>
  </si>
  <si>
    <t>穿孔軟管噴灌系統設計標準配置圖</t>
    <phoneticPr fontId="2" type="noConversion"/>
  </si>
  <si>
    <t>穿孔軟管噴灌系統</t>
    <phoneticPr fontId="2" type="noConversion"/>
  </si>
  <si>
    <r>
      <t>單</t>
    </r>
    <r>
      <rPr>
        <sz val="14"/>
        <color indexed="8"/>
        <rFont val="Times New Roman"/>
        <family val="1"/>
      </rPr>
      <t>(</t>
    </r>
    <r>
      <rPr>
        <sz val="14"/>
        <color indexed="8"/>
        <rFont val="標楷體"/>
        <family val="4"/>
        <charset val="136"/>
      </rPr>
      <t>雙</t>
    </r>
    <r>
      <rPr>
        <sz val="14"/>
        <color indexed="8"/>
        <rFont val="Times New Roman"/>
        <family val="1"/>
      </rPr>
      <t>)</t>
    </r>
    <r>
      <rPr>
        <sz val="14"/>
        <color indexed="8"/>
        <rFont val="標楷體"/>
        <family val="4"/>
        <charset val="136"/>
      </rPr>
      <t>管式穿孔軟管</t>
    </r>
    <phoneticPr fontId="2" type="noConversion"/>
  </si>
  <si>
    <t>供水方式 ：</t>
    <phoneticPr fontId="2" type="noConversion"/>
  </si>
  <si>
    <t>四通管雙向供水方式</t>
    <phoneticPr fontId="2" type="noConversion"/>
  </si>
  <si>
    <t>三通管單向供水</t>
    <phoneticPr fontId="2" type="noConversion"/>
  </si>
  <si>
    <r>
      <t>（１）ＰＥ穿孔軟管最大耐壓１．２ｋｇ</t>
    </r>
    <r>
      <rPr>
        <sz val="12"/>
        <color indexed="8"/>
        <rFont val="Times New Roman"/>
        <family val="1"/>
      </rPr>
      <t>/</t>
    </r>
    <r>
      <rPr>
        <sz val="12"/>
        <color indexed="8"/>
        <rFont val="標楷體"/>
        <family val="4"/>
        <charset val="136"/>
      </rPr>
      <t>ｃ㎡，最大操作壓力以１．０</t>
    </r>
  </si>
  <si>
    <r>
      <t>ｋｇ</t>
    </r>
    <r>
      <rPr>
        <sz val="12"/>
        <color indexed="8"/>
        <rFont val="Times New Roman"/>
        <family val="1"/>
      </rPr>
      <t>/</t>
    </r>
    <r>
      <rPr>
        <sz val="12"/>
        <color indexed="8"/>
        <rFont val="標楷體"/>
        <family val="4"/>
        <charset val="136"/>
      </rPr>
      <t>ｃ㎡為限。</t>
    </r>
  </si>
  <si>
    <t>２．供水接管圖</t>
    <phoneticPr fontId="2" type="noConversion"/>
  </si>
  <si>
    <t>（１）四通管雙向</t>
    <phoneticPr fontId="2" type="noConversion"/>
  </si>
  <si>
    <t>（２）三通管單向</t>
    <phoneticPr fontId="2" type="noConversion"/>
  </si>
  <si>
    <t>滴嘴滴灌系統設計標準配置圖</t>
    <phoneticPr fontId="2" type="noConversion"/>
  </si>
  <si>
    <t>滴嘴滴灌系統</t>
    <phoneticPr fontId="2" type="noConversion"/>
  </si>
  <si>
    <t>調壓滴嘴</t>
    <phoneticPr fontId="2" type="noConversion"/>
  </si>
  <si>
    <t>水理性能：</t>
    <phoneticPr fontId="2" type="noConversion"/>
  </si>
  <si>
    <r>
      <t>（１）</t>
    </r>
    <r>
      <rPr>
        <sz val="12"/>
        <color indexed="8"/>
        <rFont val="Times New Roman"/>
        <family val="1"/>
      </rPr>
      <t xml:space="preserve"> </t>
    </r>
    <r>
      <rPr>
        <sz val="12"/>
        <color indexed="8"/>
        <rFont val="標楷體"/>
        <family val="4"/>
        <charset val="136"/>
      </rPr>
      <t>操作壓力</t>
    </r>
    <r>
      <rPr>
        <sz val="12"/>
        <color indexed="8"/>
        <rFont val="Times New Roman"/>
        <family val="1"/>
      </rPr>
      <t xml:space="preserve">  </t>
    </r>
    <r>
      <rPr>
        <sz val="12"/>
        <color indexed="8"/>
        <rFont val="標楷體"/>
        <family val="4"/>
        <charset val="136"/>
      </rPr>
      <t>：</t>
    </r>
    <phoneticPr fontId="2" type="noConversion"/>
  </si>
  <si>
    <r>
      <t>０．５～３．０公斤</t>
    </r>
    <r>
      <rPr>
        <sz val="12"/>
        <color indexed="8"/>
        <rFont val="Times New Roman"/>
        <family val="1"/>
      </rPr>
      <t>/</t>
    </r>
    <r>
      <rPr>
        <sz val="12"/>
        <color indexed="8"/>
        <rFont val="標楷體"/>
        <family val="4"/>
        <charset val="136"/>
      </rPr>
      <t>平方公分</t>
    </r>
  </si>
  <si>
    <r>
      <t>（２）滴嘴出</t>
    </r>
    <r>
      <rPr>
        <sz val="12"/>
        <color indexed="8"/>
        <rFont val="標楷體"/>
        <family val="4"/>
        <charset val="136"/>
      </rPr>
      <t>水</t>
    </r>
    <r>
      <rPr>
        <sz val="12"/>
        <color indexed="8"/>
        <rFont val="標楷體"/>
        <family val="4"/>
        <charset val="136"/>
      </rPr>
      <t>量</t>
    </r>
    <r>
      <rPr>
        <sz val="12"/>
        <color indexed="8"/>
        <rFont val="Times New Roman"/>
        <family val="1"/>
      </rPr>
      <t xml:space="preserve"> </t>
    </r>
    <r>
      <rPr>
        <sz val="12"/>
        <color indexed="8"/>
        <rFont val="標楷體"/>
        <family val="4"/>
        <charset val="136"/>
      </rPr>
      <t>：</t>
    </r>
    <phoneticPr fontId="2" type="noConversion"/>
  </si>
  <si>
    <r>
      <t>４</t>
    </r>
    <r>
      <rPr>
        <sz val="12"/>
        <color indexed="8"/>
        <rFont val="Times New Roman"/>
        <family val="1"/>
      </rPr>
      <t xml:space="preserve"> </t>
    </r>
    <r>
      <rPr>
        <sz val="12"/>
        <color indexed="8"/>
        <rFont val="標楷體"/>
        <family val="4"/>
        <charset val="136"/>
      </rPr>
      <t>公升</t>
    </r>
    <r>
      <rPr>
        <sz val="12"/>
        <color indexed="8"/>
        <rFont val="Times New Roman"/>
        <family val="1"/>
      </rPr>
      <t>/</t>
    </r>
    <r>
      <rPr>
        <sz val="12"/>
        <color indexed="8"/>
        <rFont val="標楷體"/>
        <family val="4"/>
        <charset val="136"/>
      </rPr>
      <t>小時（依各式滴嘴而異）</t>
    </r>
  </si>
  <si>
    <r>
      <rPr>
        <sz val="14"/>
        <rFont val="標楷體"/>
        <family val="4"/>
        <charset val="136"/>
      </rPr>
      <t>滴嘴間距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ＳＳ</t>
    </r>
    <r>
      <rPr>
        <sz val="12"/>
        <color indexed="8"/>
        <rFont val="Times New Roman"/>
        <family val="1"/>
      </rPr>
      <t>)=</t>
    </r>
    <phoneticPr fontId="2" type="noConversion"/>
  </si>
  <si>
    <t>２．主管－支管接合圖</t>
    <phoneticPr fontId="2" type="noConversion"/>
  </si>
  <si>
    <t>滴水管滴灌系統設計標準配置圖</t>
    <phoneticPr fontId="2" type="noConversion"/>
  </si>
  <si>
    <t xml:space="preserve">滴水管滴灌系統 </t>
    <phoneticPr fontId="2" type="noConversion"/>
  </si>
  <si>
    <t>水理性能 ：</t>
    <phoneticPr fontId="2" type="noConversion"/>
  </si>
  <si>
    <r>
      <t>（１）操作壓力</t>
    </r>
    <r>
      <rPr>
        <sz val="12"/>
        <color indexed="8"/>
        <rFont val="Times New Roman"/>
        <family val="1"/>
      </rPr>
      <t xml:space="preserve"> </t>
    </r>
    <r>
      <rPr>
        <sz val="12"/>
        <color indexed="8"/>
        <rFont val="標楷體"/>
        <family val="4"/>
        <charset val="136"/>
      </rPr>
      <t>：</t>
    </r>
    <phoneticPr fontId="2" type="noConversion"/>
  </si>
  <si>
    <r>
      <t>１．０～２．５公斤</t>
    </r>
    <r>
      <rPr>
        <sz val="12"/>
        <color indexed="8"/>
        <rFont val="Times New Roman"/>
        <family val="1"/>
      </rPr>
      <t>/</t>
    </r>
    <r>
      <rPr>
        <sz val="12"/>
        <color indexed="8"/>
        <rFont val="標楷體"/>
        <family val="4"/>
        <charset val="136"/>
      </rPr>
      <t>平方公分</t>
    </r>
  </si>
  <si>
    <r>
      <t>（２）</t>
    </r>
    <r>
      <rPr>
        <sz val="12"/>
        <color indexed="8"/>
        <rFont val="Times New Roman"/>
        <family val="1"/>
      </rPr>
      <t xml:space="preserve"> </t>
    </r>
    <r>
      <rPr>
        <sz val="12"/>
        <color indexed="8"/>
        <rFont val="標楷體"/>
        <family val="4"/>
        <charset val="136"/>
      </rPr>
      <t>出</t>
    </r>
    <r>
      <rPr>
        <sz val="12"/>
        <color indexed="8"/>
        <rFont val="Times New Roman"/>
        <family val="1"/>
      </rPr>
      <t xml:space="preserve"> </t>
    </r>
    <r>
      <rPr>
        <sz val="12"/>
        <color indexed="8"/>
        <rFont val="標楷體"/>
        <family val="4"/>
        <charset val="136"/>
      </rPr>
      <t>水</t>
    </r>
    <r>
      <rPr>
        <sz val="12"/>
        <color indexed="8"/>
        <rFont val="Times New Roman"/>
        <family val="1"/>
      </rPr>
      <t xml:space="preserve"> </t>
    </r>
    <r>
      <rPr>
        <sz val="12"/>
        <color indexed="8"/>
        <rFont val="標楷體"/>
        <family val="4"/>
        <charset val="136"/>
      </rPr>
      <t>量</t>
    </r>
    <r>
      <rPr>
        <sz val="12"/>
        <color indexed="8"/>
        <rFont val="Times New Roman"/>
        <family val="1"/>
      </rPr>
      <t xml:space="preserve">  </t>
    </r>
    <r>
      <rPr>
        <sz val="12"/>
        <color indexed="8"/>
        <rFont val="標楷體"/>
        <family val="4"/>
        <charset val="136"/>
      </rPr>
      <t>：</t>
    </r>
    <phoneticPr fontId="2" type="noConversion"/>
  </si>
  <si>
    <r>
      <t>１．２５～８公升</t>
    </r>
    <r>
      <rPr>
        <sz val="12"/>
        <color indexed="8"/>
        <rFont val="Times New Roman"/>
        <family val="1"/>
      </rPr>
      <t>/</t>
    </r>
    <r>
      <rPr>
        <sz val="12"/>
        <color indexed="8"/>
        <rFont val="標楷體"/>
        <family val="4"/>
        <charset val="136"/>
      </rPr>
      <t>小時（依各類型而異）</t>
    </r>
  </si>
  <si>
    <t>２．主要設施剖面圖</t>
    <phoneticPr fontId="2" type="noConversion"/>
  </si>
  <si>
    <t xml:space="preserve">（一）馬達含抽水機補助每臺四千元。
（二）汽油引擎補助（灌溉用）每臺六千元。
（三）柴油引擎補助（灌溉用）每臺一萬一千元。
（四）柱塞式泵浦補助每臺六千元。
</t>
    <phoneticPr fontId="2" type="noConversion"/>
  </si>
  <si>
    <t>二、調蓄設施
   （蓄水槽）</t>
    <phoneticPr fontId="2" type="noConversion"/>
  </si>
  <si>
    <t>三、調節控制
    設施</t>
    <phoneticPr fontId="2" type="noConversion"/>
  </si>
  <si>
    <t>（一）裝配工作
 費以材料費或設
 備費總額百分之
 十計列。
（二）不須裝配
 者免列工作費。</t>
    <phoneticPr fontId="2" type="noConversion"/>
  </si>
  <si>
    <t>竣工報驗書</t>
    <phoneticPr fontId="2" type="noConversion"/>
  </si>
  <si>
    <t>茲申請行政院農業委員會</t>
    <phoneticPr fontId="2" type="noConversion"/>
  </si>
  <si>
    <t>年度推廣旱作管路灌溉計畫設施</t>
    <phoneticPr fontId="2" type="noConversion"/>
  </si>
  <si>
    <t>補助，設置地點：</t>
    <phoneticPr fontId="2" type="noConversion"/>
  </si>
  <si>
    <t>(鄉鎮市)</t>
    <phoneticPr fontId="2" type="noConversion"/>
  </si>
  <si>
    <t>段</t>
    <phoneticPr fontId="2" type="noConversion"/>
  </si>
  <si>
    <t>小段</t>
    <phoneticPr fontId="2" type="noConversion"/>
  </si>
  <si>
    <t>地號合計</t>
    <phoneticPr fontId="2" type="noConversion"/>
  </si>
  <si>
    <t>筆</t>
    <phoneticPr fontId="2" type="noConversion"/>
  </si>
  <si>
    <t>，合計面積</t>
    <phoneticPr fontId="2" type="noConversion"/>
  </si>
  <si>
    <t>公頃，已於民國</t>
    <phoneticPr fontId="2" type="noConversion"/>
  </si>
  <si>
    <r>
      <t xml:space="preserve">      </t>
    </r>
    <r>
      <rPr>
        <sz val="14"/>
        <rFont val="標楷體"/>
        <family val="4"/>
        <charset val="136"/>
      </rPr>
      <t>年</t>
    </r>
    <r>
      <rPr>
        <u/>
        <sz val="14"/>
        <rFont val="標楷體"/>
        <family val="4"/>
        <charset val="136"/>
      </rPr>
      <t xml:space="preserve">     </t>
    </r>
    <r>
      <rPr>
        <sz val="14"/>
        <rFont val="標楷體"/>
        <family val="4"/>
        <charset val="136"/>
      </rPr>
      <t>月</t>
    </r>
    <r>
      <rPr>
        <u/>
        <sz val="14"/>
        <rFont val="標楷體"/>
        <family val="4"/>
        <charset val="136"/>
      </rPr>
      <t xml:space="preserve">     </t>
    </r>
    <r>
      <rPr>
        <sz val="14"/>
        <rFont val="標楷體"/>
        <family val="4"/>
        <charset val="136"/>
      </rPr>
      <t>日</t>
    </r>
    <phoneticPr fontId="2" type="noConversion"/>
  </si>
  <si>
    <t>全部竣工，請貴單位派員驗收。</t>
    <phoneticPr fontId="2" type="noConversion"/>
  </si>
  <si>
    <t>此致</t>
    <phoneticPr fontId="2" type="noConversion"/>
  </si>
  <si>
    <t>申請案號：</t>
    <phoneticPr fontId="2" type="noConversion"/>
  </si>
  <si>
    <t>申請人：</t>
    <phoneticPr fontId="2" type="noConversion"/>
  </si>
  <si>
    <t>(簽名或蓋章)</t>
    <phoneticPr fontId="2" type="noConversion"/>
  </si>
  <si>
    <t>聯絡電話：</t>
    <phoneticPr fontId="2" type="noConversion"/>
  </si>
  <si>
    <t>中  華  民  國     年     月     日</t>
    <phoneticPr fontId="2" type="noConversion"/>
  </si>
  <si>
    <t>申請案號：</t>
    <phoneticPr fontId="2" type="noConversion"/>
  </si>
  <si>
    <t>農戶姓名：</t>
    <phoneticPr fontId="2" type="noConversion"/>
  </si>
  <si>
    <t>地段地號：</t>
    <phoneticPr fontId="2" type="noConversion"/>
  </si>
  <si>
    <t>施工前</t>
    <phoneticPr fontId="2" type="noConversion"/>
  </si>
  <si>
    <t>施工前照片</t>
    <phoneticPr fontId="2" type="noConversion"/>
  </si>
  <si>
    <t>施工後</t>
    <phoneticPr fontId="2" type="noConversion"/>
  </si>
  <si>
    <t>施工後照片</t>
    <phoneticPr fontId="2" type="noConversion"/>
  </si>
  <si>
    <t>動力設備</t>
    <phoneticPr fontId="2" type="noConversion"/>
  </si>
  <si>
    <t>動力設備照片</t>
    <phoneticPr fontId="2" type="noConversion"/>
  </si>
  <si>
    <t>蓄水設施</t>
    <phoneticPr fontId="2" type="noConversion"/>
  </si>
  <si>
    <t>蓄水設施照片</t>
    <phoneticPr fontId="2" type="noConversion"/>
  </si>
  <si>
    <t>發票或收據</t>
    <phoneticPr fontId="2" type="noConversion"/>
  </si>
  <si>
    <t xml:space="preserve">管路系統
</t>
    <phoneticPr fontId="2" type="noConversion"/>
  </si>
  <si>
    <t>請浮貼</t>
    <phoneticPr fontId="2" type="noConversion"/>
  </si>
  <si>
    <t xml:space="preserve">動力設施
</t>
    <phoneticPr fontId="2" type="noConversion"/>
  </si>
  <si>
    <t xml:space="preserve">蓄水設施
</t>
    <phoneticPr fontId="2" type="noConversion"/>
  </si>
  <si>
    <t xml:space="preserve">調控設施
</t>
    <phoneticPr fontId="2" type="noConversion"/>
  </si>
  <si>
    <t xml:space="preserve">（一）限RC、加強磚造、鋁合金、不銹鋼、塑膠等
            材料。
（二）零點一公頃以下，不予補助。
（三）補助基準
  1.容量十噸者：補助一萬二千元。
  2.容量二十噸者：補助一萬七千元。
  3.容量三十噸者：補助二萬一千元。
  4.容量四十噸者：補助二萬五千元。
  5.容量五十噸者：補助三萬元。
  6.容量六十噸者：補助三萬六千元。
  7.容量七十噸者：補助四萬五千元。
  8.容量八十噸者：補助五萬五千元。
  9.容量九十噸者：補助六萬元。
 10.容量一百噸者：補助七萬元。
 11.完工噸數未達核定之補助噸數者，依完工噸數
    比例發給補助金額。但完工噸數未達核定噸數
     之半數者，不予補助。
 12.完工噸數超過核定之補助噸數者，依核定噸數
    發給補助金額。
 13.每一申請戶最高不得超過七萬元。但離島地區
    因特殊需求，經現地水文條件推估確有需要者
    ，得提高塑膠類容量十噸補助為二萬三千元，
    其餘補助金額不變。
</t>
    <phoneticPr fontId="2" type="noConversion"/>
  </si>
  <si>
    <t>元</t>
  </si>
  <si>
    <t>推廣旱作管路灌溉計畫補助設施之系統驗收報告書</t>
    <phoneticPr fontId="2" type="noConversion"/>
  </si>
  <si>
    <t>一、申 請 人：</t>
    <phoneticPr fontId="2" type="noConversion"/>
  </si>
  <si>
    <t>設施編號：</t>
    <phoneticPr fontId="2" type="noConversion"/>
  </si>
  <si>
    <t>二、設施地點：</t>
    <phoneticPr fontId="2" type="noConversion"/>
  </si>
  <si>
    <t>三、申請面積：</t>
    <phoneticPr fontId="2" type="noConversion"/>
  </si>
  <si>
    <t>四、設施型式：</t>
    <phoneticPr fontId="2" type="noConversion"/>
  </si>
  <si>
    <t>五、驗收日期：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</si>
  <si>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</si>
  <si>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</si>
  <si>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</si>
  <si>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六、驗收情形：</t>
    <phoneticPr fontId="2" type="noConversion"/>
  </si>
  <si>
    <t>驗 收 項 目</t>
    <phoneticPr fontId="2" type="noConversion"/>
  </si>
  <si>
    <t>驗      收      情      形</t>
    <phoneticPr fontId="2" type="noConversion"/>
  </si>
  <si>
    <r>
      <t xml:space="preserve"> 1.核定補助面積</t>
    </r>
    <r>
      <rPr>
        <sz val="14"/>
        <color indexed="9"/>
        <rFont val="標楷體"/>
        <family val="4"/>
        <charset val="136"/>
      </rPr>
      <t>.</t>
    </r>
    <phoneticPr fontId="2" type="noConversion"/>
  </si>
  <si>
    <r>
      <t xml:space="preserve"> </t>
    </r>
    <r>
      <rPr>
        <u/>
        <sz val="12"/>
        <rFont val="標楷體"/>
        <family val="4"/>
        <charset val="136"/>
      </rPr>
      <t xml:space="preserve">             </t>
    </r>
    <r>
      <rPr>
        <sz val="12"/>
        <rFont val="標楷體"/>
        <family val="4"/>
        <charset val="136"/>
      </rPr>
      <t>公頃</t>
    </r>
    <phoneticPr fontId="2" type="noConversion"/>
  </si>
  <si>
    <r>
      <t xml:space="preserve"> 2.供水點至主管</t>
    </r>
    <r>
      <rPr>
        <sz val="14"/>
        <color indexed="9"/>
        <rFont val="標楷體"/>
        <family val="4"/>
        <charset val="136"/>
      </rPr>
      <t>.</t>
    </r>
    <phoneticPr fontId="2" type="noConversion"/>
  </si>
  <si>
    <r>
      <t xml:space="preserve"> 管長(L1)：</t>
    </r>
    <r>
      <rPr>
        <u/>
        <sz val="12"/>
        <rFont val="標楷體"/>
        <family val="4"/>
        <charset val="136"/>
      </rPr>
      <t xml:space="preserve">          </t>
    </r>
    <r>
      <rPr>
        <sz val="12"/>
        <rFont val="標楷體"/>
        <family val="4"/>
        <charset val="136"/>
      </rPr>
      <t>公尺      管徑(D1)：</t>
    </r>
    <r>
      <rPr>
        <u/>
        <sz val="12"/>
        <rFont val="標楷體"/>
        <family val="4"/>
        <charset val="136"/>
      </rPr>
      <t xml:space="preserve">          </t>
    </r>
    <r>
      <rPr>
        <sz val="12"/>
        <rFont val="標楷體"/>
        <family val="4"/>
        <charset val="136"/>
      </rPr>
      <t>吋</t>
    </r>
    <phoneticPr fontId="2" type="noConversion"/>
  </si>
  <si>
    <r>
      <t xml:space="preserve"> 3.田區輸水主管</t>
    </r>
    <r>
      <rPr>
        <sz val="14"/>
        <color indexed="9"/>
        <rFont val="標楷體"/>
        <family val="4"/>
        <charset val="136"/>
      </rPr>
      <t>.</t>
    </r>
    <phoneticPr fontId="2" type="noConversion"/>
  </si>
  <si>
    <r>
      <t xml:space="preserve"> 管長(L2)：</t>
    </r>
    <r>
      <rPr>
        <u/>
        <sz val="12"/>
        <rFont val="標楷體"/>
        <family val="4"/>
        <charset val="136"/>
      </rPr>
      <t xml:space="preserve">          </t>
    </r>
    <r>
      <rPr>
        <sz val="12"/>
        <rFont val="標楷體"/>
        <family val="4"/>
        <charset val="136"/>
      </rPr>
      <t>公尺      管徑(D2)：</t>
    </r>
    <r>
      <rPr>
        <u/>
        <sz val="12"/>
        <rFont val="標楷體"/>
        <family val="4"/>
        <charset val="136"/>
      </rPr>
      <t xml:space="preserve">          </t>
    </r>
    <r>
      <rPr>
        <sz val="12"/>
        <rFont val="標楷體"/>
        <family val="4"/>
        <charset val="136"/>
      </rPr>
      <t>吋</t>
    </r>
    <phoneticPr fontId="2" type="noConversion"/>
  </si>
  <si>
    <r>
      <t xml:space="preserve"> 4.灌溉器類型</t>
    </r>
    <r>
      <rPr>
        <sz val="14"/>
        <color indexed="9"/>
        <rFont val="標楷體"/>
        <family val="4"/>
        <charset val="136"/>
      </rPr>
      <t>。.</t>
    </r>
    <phoneticPr fontId="2" type="noConversion"/>
  </si>
  <si>
    <t>（      ）相符，（      ）不符，（      ）待測</t>
    <phoneticPr fontId="2" type="noConversion"/>
  </si>
  <si>
    <r>
      <t xml:space="preserve"> 5.噴頭間距(SS)</t>
    </r>
    <r>
      <rPr>
        <sz val="14"/>
        <color indexed="9"/>
        <rFont val="標楷體"/>
        <family val="4"/>
        <charset val="136"/>
      </rPr>
      <t>.</t>
    </r>
    <phoneticPr fontId="2" type="noConversion"/>
  </si>
  <si>
    <r>
      <t xml:space="preserve"> </t>
    </r>
    <r>
      <rPr>
        <u/>
        <sz val="12"/>
        <rFont val="標楷體"/>
        <family val="4"/>
        <charset val="136"/>
      </rPr>
      <t xml:space="preserve">          </t>
    </r>
    <r>
      <rPr>
        <sz val="12"/>
        <rFont val="標楷體"/>
        <family val="4"/>
        <charset val="136"/>
      </rPr>
      <t>公尺</t>
    </r>
    <phoneticPr fontId="2" type="noConversion"/>
  </si>
  <si>
    <r>
      <t xml:space="preserve"> 6.支管間距(SL)</t>
    </r>
    <r>
      <rPr>
        <sz val="14"/>
        <color indexed="9"/>
        <rFont val="標楷體"/>
        <family val="4"/>
        <charset val="136"/>
      </rPr>
      <t>.</t>
    </r>
    <phoneticPr fontId="2" type="noConversion"/>
  </si>
  <si>
    <r>
      <t xml:space="preserve"> 7.運轉狀況</t>
    </r>
    <r>
      <rPr>
        <sz val="14"/>
        <color indexed="9"/>
        <rFont val="標楷體"/>
        <family val="4"/>
        <charset val="136"/>
      </rPr>
      <t>。。.</t>
    </r>
    <phoneticPr fontId="2" type="noConversion"/>
  </si>
  <si>
    <t>(    )</t>
    <phoneticPr fontId="2" type="noConversion"/>
  </si>
  <si>
    <t>良好  ,</t>
    <phoneticPr fontId="2" type="noConversion"/>
  </si>
  <si>
    <t>不良</t>
    <phoneticPr fontId="2" type="noConversion"/>
  </si>
  <si>
    <t>8.其他補助設施</t>
    <phoneticPr fontId="2" type="noConversion"/>
  </si>
  <si>
    <r>
      <t>名稱：水源設施       規格：</t>
    </r>
    <r>
      <rPr>
        <u/>
        <sz val="12"/>
        <rFont val="標楷體"/>
        <family val="4"/>
        <charset val="136"/>
      </rPr>
      <t xml:space="preserve">           </t>
    </r>
    <r>
      <rPr>
        <sz val="12"/>
        <rFont val="標楷體"/>
        <family val="4"/>
        <charset val="136"/>
      </rPr>
      <t xml:space="preserve">  數量：</t>
    </r>
    <r>
      <rPr>
        <u/>
        <sz val="12"/>
        <rFont val="標楷體"/>
        <family val="4"/>
        <charset val="136"/>
      </rPr>
      <t xml:space="preserve">       </t>
    </r>
    <r>
      <rPr>
        <u/>
        <sz val="12"/>
        <color indexed="9"/>
        <rFont val="標楷體"/>
        <family val="4"/>
        <charset val="136"/>
      </rPr>
      <t>.</t>
    </r>
    <phoneticPr fontId="2" type="noConversion"/>
  </si>
  <si>
    <r>
      <t>名稱：調節控制設施   規格：</t>
    </r>
    <r>
      <rPr>
        <u/>
        <sz val="12"/>
        <rFont val="標楷體"/>
        <family val="4"/>
        <charset val="136"/>
      </rPr>
      <t xml:space="preserve">           </t>
    </r>
    <r>
      <rPr>
        <sz val="12"/>
        <rFont val="標楷體"/>
        <family val="4"/>
        <charset val="136"/>
      </rPr>
      <t xml:space="preserve">  數量：</t>
    </r>
    <r>
      <rPr>
        <u/>
        <sz val="12"/>
        <rFont val="標楷體"/>
        <family val="4"/>
        <charset val="136"/>
      </rPr>
      <t xml:space="preserve">       </t>
    </r>
    <r>
      <rPr>
        <sz val="12"/>
        <rFont val="標楷體"/>
        <family val="4"/>
        <charset val="136"/>
      </rPr>
      <t>全</t>
    </r>
    <phoneticPr fontId="2" type="noConversion"/>
  </si>
  <si>
    <r>
      <t>名稱：蓄水池         規格：</t>
    </r>
    <r>
      <rPr>
        <u/>
        <sz val="12"/>
        <rFont val="標楷體"/>
        <family val="4"/>
        <charset val="136"/>
      </rPr>
      <t xml:space="preserve">           </t>
    </r>
    <r>
      <rPr>
        <sz val="12"/>
        <rFont val="標楷體"/>
        <family val="4"/>
        <charset val="136"/>
      </rPr>
      <t xml:space="preserve">  數量：</t>
    </r>
    <r>
      <rPr>
        <u/>
        <sz val="12"/>
        <rFont val="標楷體"/>
        <family val="4"/>
        <charset val="136"/>
      </rPr>
      <t xml:space="preserve">       </t>
    </r>
    <r>
      <rPr>
        <sz val="12"/>
        <rFont val="標楷體"/>
        <family val="4"/>
        <charset val="136"/>
      </rPr>
      <t>座</t>
    </r>
    <phoneticPr fontId="2" type="noConversion"/>
  </si>
  <si>
    <r>
      <t>名稱：動力設備       規格：</t>
    </r>
    <r>
      <rPr>
        <u/>
        <sz val="12"/>
        <rFont val="標楷體"/>
        <family val="4"/>
        <charset val="136"/>
      </rPr>
      <t xml:space="preserve">           </t>
    </r>
    <r>
      <rPr>
        <sz val="12"/>
        <rFont val="標楷體"/>
        <family val="4"/>
        <charset val="136"/>
      </rPr>
      <t xml:space="preserve">  數量：</t>
    </r>
    <r>
      <rPr>
        <u/>
        <sz val="12"/>
        <rFont val="標楷體"/>
        <family val="4"/>
        <charset val="136"/>
      </rPr>
      <t xml:space="preserve">       </t>
    </r>
    <r>
      <rPr>
        <sz val="12"/>
        <rFont val="標楷體"/>
        <family val="4"/>
        <charset val="136"/>
      </rPr>
      <t>台</t>
    </r>
    <r>
      <rPr>
        <u/>
        <sz val="12"/>
        <color indexed="9"/>
        <rFont val="標楷體"/>
        <family val="4"/>
        <charset val="136"/>
      </rPr>
      <t>.</t>
    </r>
    <phoneticPr fontId="2" type="noConversion"/>
  </si>
  <si>
    <t>七、驗收結果：</t>
    <phoneticPr fontId="2" type="noConversion"/>
  </si>
  <si>
    <t>1.</t>
    <phoneticPr fontId="2" type="noConversion"/>
  </si>
  <si>
    <t>(      )驗收合格，依核定補助款發放</t>
    <phoneticPr fontId="2" type="noConversion"/>
  </si>
  <si>
    <t>2.</t>
    <phoneticPr fontId="2" type="noConversion"/>
  </si>
  <si>
    <t>(      )驗收合格，依核定補助款減列</t>
    <phoneticPr fontId="2" type="noConversion"/>
  </si>
  <si>
    <t>元，發放</t>
    <phoneticPr fontId="2" type="noConversion"/>
  </si>
  <si>
    <t>3.</t>
    <phoneticPr fontId="2" type="noConversion"/>
  </si>
  <si>
    <t>(      )驗收不合格，改善後另行驗收</t>
    <phoneticPr fontId="2" type="noConversion"/>
  </si>
  <si>
    <t>4.</t>
    <phoneticPr fontId="2" type="noConversion"/>
  </si>
  <si>
    <t>(      )限期改善後，驗收不合格，取消補助資格</t>
    <phoneticPr fontId="2" type="noConversion"/>
  </si>
  <si>
    <t xml:space="preserve"> 說明：</t>
    <phoneticPr fontId="2" type="noConversion"/>
  </si>
  <si>
    <t>監   驗</t>
    <phoneticPr fontId="2" type="noConversion"/>
  </si>
  <si>
    <t>灌溉股長</t>
    <phoneticPr fontId="2" type="noConversion"/>
  </si>
  <si>
    <t>總幹事</t>
    <phoneticPr fontId="2" type="noConversion"/>
  </si>
  <si>
    <t>驗   收</t>
    <phoneticPr fontId="2" type="noConversion"/>
  </si>
  <si>
    <t>管理組長</t>
    <phoneticPr fontId="2" type="noConversion"/>
  </si>
  <si>
    <t>會  長</t>
    <phoneticPr fontId="2" type="noConversion"/>
  </si>
  <si>
    <t>主   辦</t>
    <phoneticPr fontId="2" type="noConversion"/>
  </si>
  <si>
    <t>主計主任</t>
    <phoneticPr fontId="2" type="noConversion"/>
  </si>
  <si>
    <t>申請案號：</t>
    <phoneticPr fontId="2" type="noConversion"/>
  </si>
  <si>
    <t>驗收人員：</t>
    <phoneticPr fontId="2" type="noConversion"/>
  </si>
  <si>
    <t>(簽章) 日期：    年    月   日</t>
    <phoneticPr fontId="2" type="noConversion"/>
  </si>
  <si>
    <t>管路系統</t>
    <phoneticPr fontId="2" type="noConversion"/>
  </si>
  <si>
    <t>現場驗收照片</t>
    <phoneticPr fontId="2" type="noConversion"/>
  </si>
  <si>
    <t>蓄水池</t>
    <phoneticPr fontId="2" type="noConversion"/>
  </si>
  <si>
    <t>動力設施</t>
    <phoneticPr fontId="2" type="noConversion"/>
  </si>
  <si>
    <t>推廣旱作灌溉及現代化管理設施計畫</t>
    <phoneticPr fontId="2" type="noConversion"/>
  </si>
  <si>
    <t>案    號：</t>
    <phoneticPr fontId="2" type="noConversion"/>
  </si>
  <si>
    <t>農戶姓名：</t>
    <phoneticPr fontId="2" type="noConversion"/>
  </si>
  <si>
    <t>住    址：</t>
    <phoneticPr fontId="2" type="noConversion"/>
  </si>
  <si>
    <t>設施地點：</t>
    <phoneticPr fontId="2" type="noConversion"/>
  </si>
  <si>
    <t>申請面積：</t>
    <phoneticPr fontId="2" type="noConversion"/>
  </si>
  <si>
    <t>設施型式：</t>
    <phoneticPr fontId="2" type="noConversion"/>
  </si>
  <si>
    <t>南投農田水利會</t>
    <phoneticPr fontId="2" type="noConversion"/>
  </si>
  <si>
    <t>總 幹 事</t>
  </si>
  <si>
    <t>會    長</t>
  </si>
  <si>
    <t>領   款   收   據</t>
    <phoneticPr fontId="2" type="noConversion"/>
  </si>
  <si>
    <t>設施編號：</t>
    <phoneticPr fontId="2" type="noConversion"/>
  </si>
  <si>
    <t>新台幣:</t>
    <phoneticPr fontId="2" type="noConversion"/>
  </si>
  <si>
    <t>此係推廣旱作灌溉及現代化管理設施計畫設施補助款，上款如數領訖無訛。</t>
    <phoneticPr fontId="2" type="noConversion"/>
  </si>
  <si>
    <t>此致</t>
    <phoneticPr fontId="2" type="noConversion"/>
  </si>
  <si>
    <t>領款人:</t>
    <phoneticPr fontId="2" type="noConversion"/>
  </si>
  <si>
    <t>簽章:</t>
    <phoneticPr fontId="2" type="noConversion"/>
  </si>
  <si>
    <t>住址:</t>
    <phoneticPr fontId="2" type="noConversion"/>
  </si>
  <si>
    <t>身分證字號:</t>
    <phoneticPr fontId="2" type="noConversion"/>
  </si>
  <si>
    <t>中   華   民   國     年     月     日</t>
    <phoneticPr fontId="2" type="noConversion"/>
  </si>
  <si>
    <t>主辦人</t>
    <phoneticPr fontId="2" type="noConversion"/>
  </si>
  <si>
    <t>主計審核</t>
    <phoneticPr fontId="2" type="noConversion"/>
  </si>
  <si>
    <t>灌溉股長</t>
    <phoneticPr fontId="2" type="noConversion"/>
  </si>
  <si>
    <t>主計主任</t>
    <phoneticPr fontId="2" type="noConversion"/>
  </si>
  <si>
    <t>管理組長</t>
    <phoneticPr fontId="2" type="noConversion"/>
  </si>
  <si>
    <t>推 廣 省 水 管 路 灌 溉 計 畫 預 算 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</si>
</sst>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76" formatCode="#,##0_ "/>
    <numFmt numFmtId="177" formatCode="0.0000_ "/>
    <numFmt numFmtId="178" formatCode="#,##0_);[Red]\(#,##0\)"/>
    <numFmt numFmtId="179" formatCode="_-* #,##0_-;\-* #,##0_-;_-* &quot;-&quot;??_-;_-@_-"/>
    <numFmt numFmtId="180" formatCode="0.000_ "/>
    <numFmt numFmtId="181" formatCode="0.00000"/>
    <numFmt numFmtId="182" formatCode="[DBNum1][$-404]ggge&quot;年&quot;m&quot;月&quot;d&quot;日&quot;;@"/>
  </numFmts>
  <fonts count="37"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標楷體"/>
      <family val="4"/>
      <charset val="136"/>
    </font>
    <font>
      <sz val="14"/>
      <name val="標楷體"/>
      <family val="4"/>
      <charset val="136"/>
    </font>
    <font>
      <sz val="10"/>
      <name val="標楷體"/>
      <family val="4"/>
      <charset val="136"/>
    </font>
    <font>
      <sz val="16"/>
      <name val="標楷體"/>
      <family val="4"/>
      <charset val="136"/>
    </font>
    <font>
      <b/>
      <sz val="16"/>
      <name val="標楷體"/>
      <family val="4"/>
      <charset val="136"/>
    </font>
    <font>
      <b/>
      <sz val="13"/>
      <name val="標楷體"/>
      <family val="4"/>
      <charset val="136"/>
    </font>
    <font>
      <sz val="12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20"/>
      <name val="新細明體"/>
      <family val="1"/>
      <charset val="136"/>
    </font>
    <font>
      <sz val="10"/>
      <name val="新細明體"/>
      <family val="1"/>
      <charset val="136"/>
    </font>
    <font>
      <sz val="12"/>
      <name val="Arial"/>
      <family val="2"/>
    </font>
    <font>
      <sz val="10"/>
      <color indexed="10"/>
      <name val="新細明體"/>
      <family val="1"/>
      <charset val="136"/>
    </font>
    <font>
      <b/>
      <sz val="16"/>
      <name val="新細明體"/>
      <family val="1"/>
      <charset val="136"/>
    </font>
    <font>
      <b/>
      <u val="singleAccounting"/>
      <sz val="16"/>
      <name val="新細明體"/>
      <family val="1"/>
      <charset val="136"/>
    </font>
    <font>
      <sz val="18"/>
      <name val="標楷體"/>
      <family val="4"/>
      <charset val="136"/>
    </font>
    <font>
      <sz val="22"/>
      <name val="標楷體"/>
      <family val="4"/>
      <charset val="136"/>
    </font>
    <font>
      <sz val="15"/>
      <name val="標楷體"/>
      <family val="4"/>
      <charset val="136"/>
    </font>
    <font>
      <sz val="14"/>
      <color indexed="8"/>
      <name val="標楷體"/>
      <family val="4"/>
      <charset val="136"/>
    </font>
    <font>
      <sz val="15"/>
      <color indexed="8"/>
      <name val="標楷體"/>
      <family val="4"/>
      <charset val="136"/>
    </font>
    <font>
      <sz val="14"/>
      <color indexed="8"/>
      <name val="Times New Roman"/>
      <family val="1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3"/>
      <color indexed="8"/>
      <name val="標楷體"/>
      <family val="4"/>
      <charset val="136"/>
    </font>
    <font>
      <u/>
      <sz val="14"/>
      <name val="標楷體"/>
      <family val="4"/>
      <charset val="136"/>
    </font>
    <font>
      <b/>
      <sz val="9"/>
      <color indexed="81"/>
      <name val="新細明體"/>
      <family val="1"/>
      <charset val="136"/>
    </font>
    <font>
      <sz val="14"/>
      <color indexed="9"/>
      <name val="標楷體"/>
      <family val="4"/>
      <charset val="136"/>
    </font>
    <font>
      <u/>
      <sz val="12"/>
      <name val="標楷體"/>
      <family val="4"/>
      <charset val="136"/>
    </font>
    <font>
      <u/>
      <sz val="12"/>
      <color indexed="9"/>
      <name val="標楷體"/>
      <family val="4"/>
      <charset val="136"/>
    </font>
    <font>
      <sz val="14"/>
      <color indexed="23"/>
      <name val="標楷體"/>
      <family val="4"/>
      <charset val="136"/>
    </font>
    <font>
      <sz val="12"/>
      <color indexed="23"/>
      <name val="標楷體"/>
      <family val="4"/>
      <charset val="136"/>
    </font>
    <font>
      <sz val="24"/>
      <name val="標楷體"/>
      <family val="4"/>
      <charset val="136"/>
    </font>
    <font>
      <sz val="28"/>
      <name val="標楷體"/>
      <family val="4"/>
      <charset val="136"/>
    </font>
    <font>
      <sz val="20"/>
      <name val="標楷體"/>
      <family val="4"/>
      <charset val="136"/>
    </font>
    <font>
      <sz val="18"/>
      <color indexed="9"/>
      <name val="標楷體"/>
      <family val="4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</cellStyleXfs>
  <cellXfs count="262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77" fontId="5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left" vertical="center" wrapText="1"/>
    </xf>
    <xf numFmtId="0" fontId="3" fillId="0" borderId="2" xfId="0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9" fillId="0" borderId="0" xfId="3">
      <alignment vertical="center"/>
    </xf>
    <xf numFmtId="0" fontId="3" fillId="0" borderId="3" xfId="0" applyFont="1" applyBorder="1" applyAlignment="1">
      <alignment vertical="center"/>
    </xf>
    <xf numFmtId="0" fontId="3" fillId="0" borderId="1" xfId="3" applyFont="1" applyBorder="1" applyAlignment="1" applyProtection="1">
      <alignment vertical="center"/>
      <protection locked="0"/>
    </xf>
    <xf numFmtId="0" fontId="10" fillId="0" borderId="1" xfId="3" applyFont="1" applyBorder="1" applyProtection="1">
      <alignment vertical="center"/>
      <protection locked="0"/>
    </xf>
    <xf numFmtId="0" fontId="3" fillId="0" borderId="1" xfId="3" applyFont="1" applyBorder="1" applyProtection="1">
      <alignment vertical="center"/>
      <protection locked="0"/>
    </xf>
    <xf numFmtId="0" fontId="9" fillId="0" borderId="1" xfId="3" applyBorder="1" applyProtection="1">
      <alignment vertical="center"/>
      <protection locked="0"/>
    </xf>
    <xf numFmtId="0" fontId="12" fillId="0" borderId="1" xfId="3" applyFont="1" applyBorder="1" applyAlignment="1" applyProtection="1">
      <alignment horizontal="center" vertical="center"/>
      <protection locked="0"/>
    </xf>
    <xf numFmtId="0" fontId="9" fillId="0" borderId="0" xfId="3" applyProtection="1">
      <alignment vertical="center"/>
      <protection locked="0"/>
    </xf>
    <xf numFmtId="0" fontId="12" fillId="0" borderId="1" xfId="3" applyFont="1" applyBorder="1" applyProtection="1">
      <alignment vertical="center"/>
      <protection locked="0"/>
    </xf>
    <xf numFmtId="0" fontId="11" fillId="0" borderId="0" xfId="3" applyFont="1" applyBorder="1" applyAlignment="1">
      <alignment vertical="center" textRotation="255" shrinkToFit="1"/>
    </xf>
    <xf numFmtId="0" fontId="9" fillId="0" borderId="0" xfId="3" applyProtection="1">
      <alignment vertical="center"/>
    </xf>
    <xf numFmtId="0" fontId="3" fillId="2" borderId="0" xfId="3" applyFont="1" applyFill="1" applyAlignment="1" applyProtection="1">
      <alignment vertical="center"/>
    </xf>
    <xf numFmtId="0" fontId="3" fillId="2" borderId="0" xfId="3" applyFont="1" applyFill="1" applyProtection="1">
      <alignment vertical="center"/>
    </xf>
    <xf numFmtId="0" fontId="9" fillId="2" borderId="0" xfId="3" applyFont="1" applyFill="1" applyProtection="1">
      <alignment vertical="center"/>
    </xf>
    <xf numFmtId="0" fontId="8" fillId="2" borderId="4" xfId="3" applyFont="1" applyFill="1" applyBorder="1" applyAlignment="1" applyProtection="1">
      <alignment horizontal="center" vertical="center"/>
    </xf>
    <xf numFmtId="0" fontId="9" fillId="2" borderId="1" xfId="3" applyFont="1" applyFill="1" applyBorder="1" applyAlignment="1" applyProtection="1">
      <alignment horizontal="center" vertical="center"/>
    </xf>
    <xf numFmtId="178" fontId="13" fillId="2" borderId="1" xfId="3" applyNumberFormat="1" applyFont="1" applyFill="1" applyBorder="1" applyAlignment="1" applyProtection="1">
      <alignment horizontal="center" vertical="center"/>
    </xf>
    <xf numFmtId="0" fontId="3" fillId="0" borderId="0" xfId="3" applyFont="1">
      <alignment vertical="center"/>
    </xf>
    <xf numFmtId="178" fontId="13" fillId="2" borderId="5" xfId="3" applyNumberFormat="1" applyFont="1" applyFill="1" applyBorder="1" applyAlignment="1" applyProtection="1">
      <alignment horizontal="center" vertical="center"/>
    </xf>
    <xf numFmtId="0" fontId="4" fillId="2" borderId="0" xfId="3" applyFont="1" applyFill="1" applyAlignment="1" applyProtection="1">
      <alignment horizontal="left" vertical="center"/>
    </xf>
    <xf numFmtId="0" fontId="4" fillId="2" borderId="0" xfId="3" applyFont="1" applyFill="1" applyAlignment="1" applyProtection="1">
      <alignment horizontal="center" vertical="center"/>
    </xf>
    <xf numFmtId="0" fontId="9" fillId="2" borderId="0" xfId="3" applyFont="1" applyFill="1" applyAlignment="1" applyProtection="1">
      <alignment horizontal="center" vertical="center"/>
    </xf>
    <xf numFmtId="0" fontId="12" fillId="2" borderId="1" xfId="3" applyFont="1" applyFill="1" applyBorder="1" applyAlignment="1" applyProtection="1">
      <alignment horizontal="center" vertical="center"/>
    </xf>
    <xf numFmtId="179" fontId="9" fillId="2" borderId="1" xfId="7" applyNumberFormat="1" applyFont="1" applyFill="1" applyBorder="1" applyAlignment="1" applyProtection="1">
      <alignment horizontal="center" vertical="center"/>
    </xf>
    <xf numFmtId="0" fontId="12" fillId="2" borderId="0" xfId="3" applyFont="1" applyFill="1" applyProtection="1">
      <alignment vertical="center"/>
    </xf>
    <xf numFmtId="179" fontId="12" fillId="2" borderId="0" xfId="7" applyNumberFormat="1" applyFont="1" applyFill="1" applyProtection="1">
      <alignment vertical="center"/>
    </xf>
    <xf numFmtId="0" fontId="12" fillId="2" borderId="1" xfId="3" applyFont="1" applyFill="1" applyBorder="1" applyProtection="1">
      <alignment vertical="center"/>
    </xf>
    <xf numFmtId="9" fontId="9" fillId="0" borderId="0" xfId="8" applyNumberFormat="1" applyFont="1">
      <alignment vertical="center"/>
    </xf>
    <xf numFmtId="179" fontId="12" fillId="2" borderId="1" xfId="7" applyNumberFormat="1" applyFont="1" applyFill="1" applyBorder="1" applyAlignment="1" applyProtection="1">
      <alignment horizontal="center" vertical="center"/>
    </xf>
    <xf numFmtId="179" fontId="12" fillId="2" borderId="1" xfId="3" applyNumberFormat="1" applyFont="1" applyFill="1" applyBorder="1" applyAlignment="1" applyProtection="1">
      <alignment horizontal="left" vertical="center"/>
    </xf>
    <xf numFmtId="179" fontId="12" fillId="2" borderId="1" xfId="7" applyNumberFormat="1" applyFont="1" applyFill="1" applyBorder="1" applyProtection="1">
      <alignment vertical="center"/>
    </xf>
    <xf numFmtId="179" fontId="9" fillId="0" borderId="0" xfId="3" applyNumberFormat="1">
      <alignment vertical="center"/>
    </xf>
    <xf numFmtId="181" fontId="9" fillId="0" borderId="0" xfId="3" applyNumberFormat="1">
      <alignment vertical="center"/>
    </xf>
    <xf numFmtId="179" fontId="12" fillId="2" borderId="1" xfId="3" applyNumberFormat="1" applyFont="1" applyFill="1" applyBorder="1" applyProtection="1">
      <alignment vertical="center"/>
    </xf>
    <xf numFmtId="0" fontId="12" fillId="2" borderId="0" xfId="3" applyFont="1" applyFill="1" applyBorder="1" applyProtection="1">
      <alignment vertical="center"/>
    </xf>
    <xf numFmtId="179" fontId="12" fillId="2" borderId="0" xfId="7" applyNumberFormat="1" applyFont="1" applyFill="1" applyBorder="1" applyProtection="1">
      <alignment vertical="center"/>
    </xf>
    <xf numFmtId="1" fontId="2" fillId="2" borderId="0" xfId="3" applyNumberFormat="1" applyFont="1" applyFill="1" applyProtection="1">
      <alignment vertical="center"/>
    </xf>
    <xf numFmtId="0" fontId="9" fillId="2" borderId="0" xfId="3" applyFill="1" applyProtection="1">
      <alignment vertical="center"/>
    </xf>
    <xf numFmtId="9" fontId="12" fillId="2" borderId="1" xfId="3" applyNumberFormat="1" applyFont="1" applyFill="1" applyBorder="1" applyAlignment="1" applyProtection="1">
      <alignment horizontal="center" vertical="center"/>
    </xf>
    <xf numFmtId="179" fontId="9" fillId="2" borderId="1" xfId="3" applyNumberFormat="1" applyFont="1" applyFill="1" applyBorder="1" applyProtection="1">
      <alignment vertical="center"/>
    </xf>
    <xf numFmtId="0" fontId="10" fillId="0" borderId="0" xfId="3" applyFont="1">
      <alignment vertical="center"/>
    </xf>
    <xf numFmtId="0" fontId="12" fillId="0" borderId="0" xfId="3" applyFont="1" applyProtection="1">
      <alignment vertical="center"/>
    </xf>
    <xf numFmtId="0" fontId="14" fillId="0" borderId="0" xfId="3" applyFont="1" applyAlignment="1" applyProtection="1">
      <alignment horizontal="center" vertical="center"/>
    </xf>
    <xf numFmtId="179" fontId="12" fillId="3" borderId="0" xfId="7" applyNumberFormat="1" applyFont="1" applyFill="1" applyProtection="1">
      <alignment vertical="center"/>
    </xf>
    <xf numFmtId="180" fontId="12" fillId="0" borderId="0" xfId="3" applyNumberFormat="1" applyFont="1" applyProtection="1">
      <alignment vertical="center"/>
    </xf>
    <xf numFmtId="0" fontId="15" fillId="4" borderId="0" xfId="3" applyFont="1" applyFill="1" applyProtection="1">
      <alignment vertical="center"/>
    </xf>
    <xf numFmtId="179" fontId="16" fillId="4" borderId="0" xfId="3" applyNumberFormat="1" applyFont="1" applyFill="1" applyProtection="1">
      <alignment vertical="center"/>
    </xf>
    <xf numFmtId="0" fontId="5" fillId="0" borderId="0" xfId="3" applyFont="1" applyProtection="1">
      <alignment vertical="center"/>
    </xf>
    <xf numFmtId="43" fontId="9" fillId="0" borderId="0" xfId="3" applyNumberFormat="1" applyProtection="1">
      <alignment vertical="center"/>
    </xf>
    <xf numFmtId="0" fontId="9" fillId="0" borderId="0" xfId="2"/>
    <xf numFmtId="0" fontId="1" fillId="0" borderId="0" xfId="6">
      <alignment vertical="center"/>
    </xf>
    <xf numFmtId="0" fontId="18" fillId="0" borderId="0" xfId="2" applyFont="1" applyAlignment="1">
      <alignment horizontal="center"/>
    </xf>
    <xf numFmtId="0" fontId="4" fillId="0" borderId="0" xfId="2" applyFont="1" applyBorder="1" applyAlignment="1"/>
    <xf numFmtId="0" fontId="19" fillId="0" borderId="0" xfId="2" applyFont="1" applyBorder="1" applyAlignment="1"/>
    <xf numFmtId="0" fontId="20" fillId="0" borderId="0" xfId="6" applyFont="1" applyAlignment="1">
      <alignment vertical="center"/>
    </xf>
    <xf numFmtId="0" fontId="21" fillId="0" borderId="0" xfId="6" applyFont="1" applyAlignment="1">
      <alignment vertical="center"/>
    </xf>
    <xf numFmtId="0" fontId="20" fillId="0" borderId="0" xfId="6" applyFont="1">
      <alignment vertical="center"/>
    </xf>
    <xf numFmtId="0" fontId="1" fillId="0" borderId="0" xfId="6" applyAlignment="1">
      <alignment vertical="center"/>
    </xf>
    <xf numFmtId="0" fontId="23" fillId="0" borderId="0" xfId="6" applyFont="1">
      <alignment vertical="center"/>
    </xf>
    <xf numFmtId="0" fontId="25" fillId="0" borderId="0" xfId="6" applyFont="1">
      <alignment vertical="center"/>
    </xf>
    <xf numFmtId="0" fontId="23" fillId="0" borderId="0" xfId="6" applyFont="1" applyAlignment="1">
      <alignment horizontal="justify" vertical="center"/>
    </xf>
    <xf numFmtId="0" fontId="20" fillId="0" borderId="0" xfId="6" applyFont="1" applyAlignment="1"/>
    <xf numFmtId="0" fontId="3" fillId="0" borderId="6" xfId="0" applyFont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0" borderId="6" xfId="0" applyFont="1" applyBorder="1" applyAlignment="1">
      <alignment vertical="top" wrapText="1"/>
    </xf>
    <xf numFmtId="0" fontId="3" fillId="0" borderId="0" xfId="0" applyFont="1"/>
    <xf numFmtId="0" fontId="18" fillId="0" borderId="0" xfId="0" applyFont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/>
    <xf numFmtId="0" fontId="4" fillId="0" borderId="0" xfId="0" applyFont="1" applyAlignment="1"/>
    <xf numFmtId="0" fontId="4" fillId="0" borderId="0" xfId="0" applyFont="1" applyBorder="1"/>
    <xf numFmtId="0" fontId="4" fillId="0" borderId="7" xfId="0" applyFont="1" applyBorder="1"/>
    <xf numFmtId="49" fontId="4" fillId="0" borderId="0" xfId="0" applyNumberFormat="1" applyFont="1"/>
    <xf numFmtId="0" fontId="4" fillId="0" borderId="7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distributed"/>
    </xf>
    <xf numFmtId="0" fontId="4" fillId="0" borderId="0" xfId="0" applyFont="1" applyAlignment="1">
      <alignment horizontal="right"/>
    </xf>
    <xf numFmtId="0" fontId="18" fillId="0" borderId="0" xfId="0" applyFont="1" applyAlignment="1"/>
    <xf numFmtId="0" fontId="3" fillId="0" borderId="0" xfId="4" applyFont="1" applyAlignment="1">
      <alignment horizontal="left" vertical="center"/>
    </xf>
    <xf numFmtId="0" fontId="3" fillId="0" borderId="0" xfId="4" applyFont="1">
      <alignment vertical="center"/>
    </xf>
    <xf numFmtId="0" fontId="3" fillId="0" borderId="0" xfId="4" applyFont="1" applyBorder="1" applyAlignment="1">
      <alignment vertical="center"/>
    </xf>
    <xf numFmtId="0" fontId="4" fillId="0" borderId="0" xfId="4" applyFont="1" applyBorder="1" applyAlignment="1">
      <alignment vertical="center" wrapText="1"/>
    </xf>
    <xf numFmtId="0" fontId="4" fillId="0" borderId="0" xfId="4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left" vertical="center"/>
    </xf>
    <xf numFmtId="0" fontId="3" fillId="0" borderId="3" xfId="0" applyFont="1" applyBorder="1" applyAlignment="1">
      <alignment horizontal="distributed" vertical="center"/>
    </xf>
    <xf numFmtId="0" fontId="3" fillId="0" borderId="9" xfId="0" applyFont="1" applyBorder="1" applyAlignment="1">
      <alignment horizontal="distributed"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0" borderId="9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right"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0" xfId="5" applyFont="1">
      <alignment vertical="center"/>
    </xf>
    <xf numFmtId="0" fontId="3" fillId="0" borderId="0" xfId="5" applyFont="1" applyAlignment="1">
      <alignment horizontal="left" vertical="center"/>
    </xf>
    <xf numFmtId="0" fontId="3" fillId="0" borderId="0" xfId="5" applyFont="1" applyAlignment="1">
      <alignment vertical="center"/>
    </xf>
    <xf numFmtId="0" fontId="3" fillId="0" borderId="0" xfId="5" applyFont="1" applyBorder="1" applyAlignment="1">
      <alignment vertical="center"/>
    </xf>
    <xf numFmtId="0" fontId="34" fillId="0" borderId="0" xfId="0" applyFont="1" applyAlignment="1"/>
    <xf numFmtId="0" fontId="34" fillId="0" borderId="0" xfId="0" applyFont="1" applyAlignment="1">
      <alignment horizontal="center"/>
    </xf>
    <xf numFmtId="0" fontId="33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182" fontId="35" fillId="0" borderId="0" xfId="0" applyNumberFormat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4" fillId="2" borderId="15" xfId="3" applyFont="1" applyFill="1" applyBorder="1" applyAlignment="1" applyProtection="1">
      <alignment horizontal="left" vertical="center"/>
    </xf>
    <xf numFmtId="0" fontId="4" fillId="2" borderId="1" xfId="3" applyFont="1" applyFill="1" applyBorder="1" applyAlignment="1" applyProtection="1">
      <alignment horizontal="left" vertical="center"/>
    </xf>
    <xf numFmtId="0" fontId="2" fillId="2" borderId="23" xfId="3" applyFont="1" applyFill="1" applyBorder="1" applyAlignment="1" applyProtection="1">
      <alignment horizontal="left" vertical="center"/>
    </xf>
    <xf numFmtId="0" fontId="2" fillId="2" borderId="24" xfId="3" applyFont="1" applyFill="1" applyBorder="1" applyAlignment="1" applyProtection="1">
      <alignment horizontal="left" vertical="center"/>
    </xf>
    <xf numFmtId="0" fontId="4" fillId="2" borderId="18" xfId="3" applyFont="1" applyFill="1" applyBorder="1" applyAlignment="1" applyProtection="1">
      <alignment horizontal="left" vertical="center"/>
    </xf>
    <xf numFmtId="0" fontId="4" fillId="2" borderId="5" xfId="3" applyFont="1" applyFill="1" applyBorder="1" applyAlignment="1" applyProtection="1">
      <alignment horizontal="left" vertical="center"/>
    </xf>
    <xf numFmtId="0" fontId="8" fillId="2" borderId="5" xfId="3" applyFont="1" applyFill="1" applyBorder="1" applyAlignment="1" applyProtection="1">
      <alignment horizontal="center" vertical="center"/>
    </xf>
    <xf numFmtId="0" fontId="8" fillId="2" borderId="19" xfId="3" applyFont="1" applyFill="1" applyBorder="1" applyAlignment="1" applyProtection="1">
      <alignment horizontal="center" vertical="center"/>
    </xf>
    <xf numFmtId="0" fontId="11" fillId="0" borderId="1" xfId="3" applyFont="1" applyBorder="1" applyAlignment="1">
      <alignment horizontal="center" vertical="center" textRotation="255" shrinkToFit="1"/>
    </xf>
    <xf numFmtId="0" fontId="7" fillId="2" borderId="0" xfId="3" applyFont="1" applyFill="1" applyAlignment="1" applyProtection="1">
      <alignment horizontal="center" vertical="center"/>
    </xf>
    <xf numFmtId="0" fontId="8" fillId="2" borderId="17" xfId="3" applyFont="1" applyFill="1" applyBorder="1" applyAlignment="1" applyProtection="1">
      <alignment horizontal="center" vertical="center"/>
    </xf>
    <xf numFmtId="0" fontId="8" fillId="2" borderId="4" xfId="3" applyFont="1" applyFill="1" applyBorder="1" applyAlignment="1" applyProtection="1">
      <alignment horizontal="center" vertical="center"/>
    </xf>
    <xf numFmtId="0" fontId="8" fillId="2" borderId="14" xfId="3" applyFont="1" applyFill="1" applyBorder="1" applyAlignment="1" applyProtection="1">
      <alignment horizontal="center" vertical="center"/>
    </xf>
    <xf numFmtId="0" fontId="15" fillId="4" borderId="0" xfId="3" applyFont="1" applyFill="1" applyAlignment="1" applyProtection="1">
      <alignment horizontal="center" vertical="center"/>
    </xf>
    <xf numFmtId="0" fontId="9" fillId="2" borderId="15" xfId="3" applyFont="1" applyFill="1" applyBorder="1" applyAlignment="1" applyProtection="1">
      <alignment horizontal="center" vertical="center"/>
    </xf>
    <xf numFmtId="0" fontId="9" fillId="2" borderId="1" xfId="3" applyFont="1" applyFill="1" applyBorder="1" applyAlignment="1" applyProtection="1">
      <alignment horizontal="center" vertical="center"/>
    </xf>
    <xf numFmtId="0" fontId="8" fillId="2" borderId="1" xfId="3" applyFont="1" applyFill="1" applyBorder="1" applyAlignment="1" applyProtection="1">
      <alignment horizontal="center" vertical="center"/>
    </xf>
    <xf numFmtId="0" fontId="8" fillId="2" borderId="16" xfId="3" applyFont="1" applyFill="1" applyBorder="1" applyAlignment="1" applyProtection="1">
      <alignment horizontal="center" vertical="center"/>
    </xf>
    <xf numFmtId="0" fontId="9" fillId="2" borderId="13" xfId="3" applyFont="1" applyFill="1" applyBorder="1" applyAlignment="1" applyProtection="1">
      <alignment horizontal="left" vertical="top" wrapText="1"/>
    </xf>
    <xf numFmtId="0" fontId="9" fillId="2" borderId="0" xfId="3" applyFont="1" applyFill="1" applyBorder="1" applyAlignment="1" applyProtection="1">
      <alignment horizontal="left" vertical="top" wrapText="1"/>
    </xf>
    <xf numFmtId="0" fontId="12" fillId="2" borderId="1" xfId="3" applyFont="1" applyFill="1" applyBorder="1" applyAlignment="1" applyProtection="1">
      <alignment horizontal="center" vertical="center"/>
    </xf>
    <xf numFmtId="0" fontId="9" fillId="2" borderId="13" xfId="3" applyFont="1" applyFill="1" applyBorder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13" xfId="0" applyBorder="1" applyAlignment="1">
      <alignment vertical="center" wrapText="1"/>
    </xf>
    <xf numFmtId="0" fontId="17" fillId="0" borderId="0" xfId="2" applyFont="1" applyAlignment="1">
      <alignment horizontal="center" vertical="center"/>
    </xf>
    <xf numFmtId="0" fontId="4" fillId="0" borderId="0" xfId="2" applyFont="1" applyAlignment="1">
      <alignment horizontal="right" vertical="center"/>
    </xf>
    <xf numFmtId="0" fontId="17" fillId="0" borderId="0" xfId="2" applyFont="1" applyAlignment="1">
      <alignment horizontal="distributed" vertical="center"/>
    </xf>
    <xf numFmtId="0" fontId="3" fillId="0" borderId="25" xfId="0" applyFont="1" applyBorder="1" applyAlignment="1">
      <alignment horizontal="center" vertical="center" textRotation="255" wrapText="1"/>
    </xf>
    <xf numFmtId="0" fontId="3" fillId="0" borderId="26" xfId="0" applyFont="1" applyBorder="1" applyAlignment="1">
      <alignment horizontal="center" vertical="center" textRotation="255" wrapText="1"/>
    </xf>
    <xf numFmtId="0" fontId="3" fillId="0" borderId="27" xfId="0" applyFont="1" applyBorder="1" applyAlignment="1">
      <alignment horizontal="center" vertical="center" textRotation="255" wrapText="1"/>
    </xf>
    <xf numFmtId="0" fontId="3" fillId="0" borderId="6" xfId="0" applyFont="1" applyBorder="1" applyAlignment="1">
      <alignment horizontal="left" vertical="top" wrapText="1"/>
    </xf>
    <xf numFmtId="0" fontId="4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4" fillId="0" borderId="0" xfId="0" applyFont="1" applyAlignment="1">
      <alignment horizontal="right" vertical="center"/>
    </xf>
    <xf numFmtId="0" fontId="26" fillId="0" borderId="0" xfId="0" applyFont="1" applyAlignment="1"/>
    <xf numFmtId="0" fontId="0" fillId="0" borderId="0" xfId="0" applyAlignment="1"/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4" fillId="0" borderId="1" xfId="4" applyFont="1" applyBorder="1" applyAlignment="1">
      <alignment horizontal="center" vertical="center" wrapText="1"/>
    </xf>
    <xf numFmtId="0" fontId="4" fillId="0" borderId="1" xfId="4" applyFont="1" applyBorder="1" applyAlignment="1">
      <alignment horizontal="center" vertical="center"/>
    </xf>
    <xf numFmtId="0" fontId="3" fillId="0" borderId="1" xfId="4" applyFont="1" applyBorder="1" applyAlignment="1">
      <alignment horizontal="center" vertical="center"/>
    </xf>
    <xf numFmtId="0" fontId="3" fillId="0" borderId="7" xfId="4" applyFont="1" applyBorder="1" applyAlignment="1">
      <alignment horizontal="center" vertical="center"/>
    </xf>
    <xf numFmtId="0" fontId="3" fillId="0" borderId="0" xfId="4" applyFont="1" applyAlignment="1">
      <alignment horizontal="left" vertical="center"/>
    </xf>
    <xf numFmtId="0" fontId="3" fillId="0" borderId="0" xfId="4" applyFont="1" applyAlignment="1">
      <alignment horizontal="center" vertical="center"/>
    </xf>
    <xf numFmtId="0" fontId="4" fillId="0" borderId="13" xfId="4" applyFont="1" applyBorder="1" applyAlignment="1">
      <alignment horizontal="center" vertical="center"/>
    </xf>
    <xf numFmtId="0" fontId="3" fillId="0" borderId="0" xfId="4" applyFont="1" applyBorder="1" applyAlignment="1">
      <alignment horizontal="center" vertical="center"/>
    </xf>
    <xf numFmtId="0" fontId="3" fillId="0" borderId="11" xfId="4" applyFont="1" applyBorder="1" applyAlignment="1">
      <alignment horizontal="center" vertical="center"/>
    </xf>
    <xf numFmtId="0" fontId="3" fillId="0" borderId="13" xfId="4" applyFont="1" applyBorder="1" applyAlignment="1">
      <alignment horizontal="center" vertical="center"/>
    </xf>
    <xf numFmtId="0" fontId="3" fillId="0" borderId="8" xfId="4" applyFont="1" applyBorder="1" applyAlignment="1">
      <alignment horizontal="center" vertical="center"/>
    </xf>
    <xf numFmtId="0" fontId="3" fillId="0" borderId="12" xfId="4" applyFont="1" applyBorder="1" applyAlignment="1">
      <alignment horizontal="center" vertical="center"/>
    </xf>
    <xf numFmtId="0" fontId="4" fillId="0" borderId="21" xfId="4" applyFont="1" applyBorder="1" applyAlignment="1">
      <alignment horizontal="center" vertical="center" wrapText="1"/>
    </xf>
    <xf numFmtId="0" fontId="4" fillId="0" borderId="22" xfId="4" applyFont="1" applyBorder="1" applyAlignment="1">
      <alignment horizontal="center" vertical="center" wrapText="1"/>
    </xf>
    <xf numFmtId="0" fontId="4" fillId="0" borderId="20" xfId="4" applyFont="1" applyBorder="1" applyAlignment="1">
      <alignment horizontal="center" vertical="center" wrapText="1"/>
    </xf>
    <xf numFmtId="0" fontId="4" fillId="0" borderId="23" xfId="4" applyFont="1" applyBorder="1" applyAlignment="1">
      <alignment horizontal="center" vertical="center"/>
    </xf>
    <xf numFmtId="0" fontId="3" fillId="0" borderId="28" xfId="4" applyFont="1" applyBorder="1" applyAlignment="1">
      <alignment horizontal="center" vertical="center"/>
    </xf>
    <xf numFmtId="0" fontId="3" fillId="0" borderId="10" xfId="4" applyFont="1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23" xfId="0" applyFont="1" applyBorder="1" applyAlignment="1">
      <alignment horizontal="left" vertical="center"/>
    </xf>
    <xf numFmtId="0" fontId="3" fillId="0" borderId="28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left" vertical="top"/>
    </xf>
    <xf numFmtId="0" fontId="3" fillId="0" borderId="28" xfId="0" applyFont="1" applyBorder="1" applyAlignment="1">
      <alignment horizontal="left" vertical="top"/>
    </xf>
    <xf numFmtId="0" fontId="3" fillId="0" borderId="13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4" fillId="0" borderId="20" xfId="5" applyFont="1" applyBorder="1" applyAlignment="1">
      <alignment horizontal="center" vertical="center" wrapText="1"/>
    </xf>
    <xf numFmtId="0" fontId="4" fillId="0" borderId="21" xfId="5" applyFont="1" applyBorder="1" applyAlignment="1">
      <alignment horizontal="center" vertical="center" wrapText="1"/>
    </xf>
    <xf numFmtId="0" fontId="4" fillId="0" borderId="22" xfId="5" applyFont="1" applyBorder="1" applyAlignment="1">
      <alignment horizontal="center" vertical="center" wrapText="1"/>
    </xf>
    <xf numFmtId="0" fontId="31" fillId="0" borderId="23" xfId="5" applyFont="1" applyBorder="1" applyAlignment="1">
      <alignment horizontal="center" vertical="center"/>
    </xf>
    <xf numFmtId="0" fontId="32" fillId="0" borderId="28" xfId="5" applyFont="1" applyBorder="1" applyAlignment="1">
      <alignment horizontal="center" vertical="center"/>
    </xf>
    <xf numFmtId="0" fontId="32" fillId="0" borderId="10" xfId="5" applyFont="1" applyBorder="1" applyAlignment="1">
      <alignment horizontal="center" vertical="center"/>
    </xf>
    <xf numFmtId="0" fontId="31" fillId="0" borderId="13" xfId="5" applyFont="1" applyBorder="1" applyAlignment="1">
      <alignment horizontal="center" vertical="center"/>
    </xf>
    <xf numFmtId="0" fontId="32" fillId="0" borderId="0" xfId="5" applyFont="1" applyBorder="1" applyAlignment="1">
      <alignment horizontal="center" vertical="center"/>
    </xf>
    <xf numFmtId="0" fontId="32" fillId="0" borderId="11" xfId="5" applyFont="1" applyBorder="1" applyAlignment="1">
      <alignment horizontal="center" vertical="center"/>
    </xf>
    <xf numFmtId="0" fontId="32" fillId="0" borderId="13" xfId="5" applyFont="1" applyBorder="1" applyAlignment="1">
      <alignment horizontal="center" vertical="center"/>
    </xf>
    <xf numFmtId="0" fontId="32" fillId="0" borderId="8" xfId="5" applyFont="1" applyBorder="1" applyAlignment="1">
      <alignment horizontal="center" vertical="center"/>
    </xf>
    <xf numFmtId="0" fontId="32" fillId="0" borderId="7" xfId="5" applyFont="1" applyBorder="1" applyAlignment="1">
      <alignment horizontal="center" vertical="center"/>
    </xf>
    <xf numFmtId="0" fontId="32" fillId="0" borderId="12" xfId="5" applyFont="1" applyBorder="1" applyAlignment="1">
      <alignment horizontal="center" vertical="center"/>
    </xf>
    <xf numFmtId="0" fontId="3" fillId="0" borderId="0" xfId="5" applyFont="1" applyAlignment="1">
      <alignment horizontal="center" vertical="center"/>
    </xf>
    <xf numFmtId="0" fontId="3" fillId="0" borderId="7" xfId="5" applyFont="1" applyBorder="1" applyAlignment="1">
      <alignment horizontal="center" vertical="center"/>
    </xf>
    <xf numFmtId="0" fontId="3" fillId="0" borderId="0" xfId="5" applyFont="1" applyAlignment="1">
      <alignment horizontal="left" vertical="center"/>
    </xf>
    <xf numFmtId="0" fontId="4" fillId="0" borderId="0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distributed"/>
    </xf>
    <xf numFmtId="0" fontId="36" fillId="0" borderId="0" xfId="0" applyFont="1" applyAlignment="1">
      <alignment horizontal="center"/>
    </xf>
    <xf numFmtId="182" fontId="35" fillId="0" borderId="0" xfId="0" applyNumberFormat="1" applyFont="1" applyBorder="1" applyAlignment="1">
      <alignment horizontal="right" vertical="center"/>
    </xf>
    <xf numFmtId="0" fontId="35" fillId="0" borderId="0" xfId="0" applyFont="1" applyBorder="1" applyAlignment="1">
      <alignment horizontal="center" vertical="center"/>
    </xf>
    <xf numFmtId="0" fontId="35" fillId="0" borderId="0" xfId="0" applyFont="1" applyBorder="1" applyAlignment="1">
      <alignment horizontal="left" vertical="center"/>
    </xf>
    <xf numFmtId="0" fontId="35" fillId="0" borderId="0" xfId="0" applyFont="1" applyBorder="1" applyAlignment="1">
      <alignment horizontal="left" vertical="center" wrapText="1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 vertical="center"/>
    </xf>
    <xf numFmtId="0" fontId="34" fillId="0" borderId="7" xfId="0" applyFont="1" applyBorder="1" applyAlignment="1">
      <alignment horizontal="center"/>
    </xf>
  </cellXfs>
  <cellStyles count="9">
    <cellStyle name="一般" xfId="0" builtinId="0"/>
    <cellStyle name="一般 2" xfId="1"/>
    <cellStyle name="一般 2_灌溉系統設計標準" xfId="2"/>
    <cellStyle name="一般 3" xfId="3"/>
    <cellStyle name="一般_施工照片" xfId="4"/>
    <cellStyle name="一般_施工照片_17_100_20905" xfId="5"/>
    <cellStyle name="一般_灌溉系統設計標準" xfId="6"/>
    <cellStyle name="千分位 2" xfId="7"/>
    <cellStyle name="百分比 2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4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419100</xdr:colOff>
      <xdr:row>3</xdr:row>
      <xdr:rowOff>161925</xdr:rowOff>
    </xdr:from>
    <xdr:to>
      <xdr:col>12</xdr:col>
      <xdr:colOff>714375</xdr:colOff>
      <xdr:row>7</xdr:row>
      <xdr:rowOff>104775</xdr:rowOff>
    </xdr:to>
    <xdr:pic>
      <xdr:nvPicPr>
        <xdr:cNvPr id="3094" name="圖片 1" descr="F:\新增資料夾\高雨噴灌公司器材照片\1012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0" y="733425"/>
          <a:ext cx="1038225" cy="10096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161925</xdr:rowOff>
    </xdr:from>
    <xdr:to>
      <xdr:col>11</xdr:col>
      <xdr:colOff>409575</xdr:colOff>
      <xdr:row>7</xdr:row>
      <xdr:rowOff>104775</xdr:rowOff>
    </xdr:to>
    <xdr:pic>
      <xdr:nvPicPr>
        <xdr:cNvPr id="3095" name="圖片 2" descr="F:\新增資料夾\高雨噴灌公司器材照片\29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05275" y="733425"/>
          <a:ext cx="1123950" cy="10096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9525</xdr:colOff>
      <xdr:row>13</xdr:row>
      <xdr:rowOff>219075</xdr:rowOff>
    </xdr:from>
    <xdr:to>
      <xdr:col>9</xdr:col>
      <xdr:colOff>133350</xdr:colOff>
      <xdr:row>31</xdr:row>
      <xdr:rowOff>190500</xdr:rowOff>
    </xdr:to>
    <xdr:pic>
      <xdr:nvPicPr>
        <xdr:cNvPr id="309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725" t="22083" r="13766" b="27492"/>
        <a:stretch>
          <a:fillRect/>
        </a:stretch>
      </xdr:blipFill>
      <xdr:spPr bwMode="auto">
        <a:xfrm>
          <a:off x="142875" y="3371850"/>
          <a:ext cx="4019550" cy="381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66675</xdr:colOff>
      <xdr:row>15</xdr:row>
      <xdr:rowOff>114300</xdr:rowOff>
    </xdr:from>
    <xdr:to>
      <xdr:col>12</xdr:col>
      <xdr:colOff>666750</xdr:colOff>
      <xdr:row>28</xdr:row>
      <xdr:rowOff>85725</xdr:rowOff>
    </xdr:to>
    <xdr:pic>
      <xdr:nvPicPr>
        <xdr:cNvPr id="3097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843" t="30251" r="7562" b="33250"/>
        <a:stretch>
          <a:fillRect/>
        </a:stretch>
      </xdr:blipFill>
      <xdr:spPr bwMode="auto">
        <a:xfrm>
          <a:off x="4343400" y="3762375"/>
          <a:ext cx="1885950" cy="2695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36</xdr:row>
      <xdr:rowOff>9525</xdr:rowOff>
    </xdr:from>
    <xdr:to>
      <xdr:col>12</xdr:col>
      <xdr:colOff>542925</xdr:colOff>
      <xdr:row>43</xdr:row>
      <xdr:rowOff>200025</xdr:rowOff>
    </xdr:to>
    <xdr:pic>
      <xdr:nvPicPr>
        <xdr:cNvPr id="3098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004" t="39804" r="3365" b="35297"/>
        <a:stretch>
          <a:fillRect/>
        </a:stretch>
      </xdr:blipFill>
      <xdr:spPr bwMode="auto">
        <a:xfrm>
          <a:off x="142875" y="7972425"/>
          <a:ext cx="5962650" cy="1657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9525</xdr:colOff>
      <xdr:row>50</xdr:row>
      <xdr:rowOff>9525</xdr:rowOff>
    </xdr:from>
    <xdr:to>
      <xdr:col>9</xdr:col>
      <xdr:colOff>0</xdr:colOff>
      <xdr:row>61</xdr:row>
      <xdr:rowOff>200025</xdr:rowOff>
    </xdr:to>
    <xdr:pic>
      <xdr:nvPicPr>
        <xdr:cNvPr id="3099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83" t="27222" r="17720" b="29698"/>
        <a:stretch>
          <a:fillRect/>
        </a:stretch>
      </xdr:blipFill>
      <xdr:spPr bwMode="auto">
        <a:xfrm>
          <a:off x="1809750" y="10953750"/>
          <a:ext cx="2219325" cy="2514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9525</xdr:colOff>
      <xdr:row>66</xdr:row>
      <xdr:rowOff>9525</xdr:rowOff>
    </xdr:from>
    <xdr:to>
      <xdr:col>9</xdr:col>
      <xdr:colOff>0</xdr:colOff>
      <xdr:row>77</xdr:row>
      <xdr:rowOff>200025</xdr:rowOff>
    </xdr:to>
    <xdr:pic>
      <xdr:nvPicPr>
        <xdr:cNvPr id="3100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66" t="28786" r="5923" b="28767"/>
        <a:stretch>
          <a:fillRect/>
        </a:stretch>
      </xdr:blipFill>
      <xdr:spPr bwMode="auto">
        <a:xfrm>
          <a:off x="1809750" y="14401800"/>
          <a:ext cx="2219325" cy="2495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13</xdr:row>
      <xdr:rowOff>219075</xdr:rowOff>
    </xdr:from>
    <xdr:to>
      <xdr:col>9</xdr:col>
      <xdr:colOff>133350</xdr:colOff>
      <xdr:row>31</xdr:row>
      <xdr:rowOff>190500</xdr:rowOff>
    </xdr:to>
    <xdr:pic>
      <xdr:nvPicPr>
        <xdr:cNvPr id="412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725" t="22083" r="13766" b="27492"/>
        <a:stretch>
          <a:fillRect/>
        </a:stretch>
      </xdr:blipFill>
      <xdr:spPr bwMode="auto">
        <a:xfrm>
          <a:off x="142875" y="3419475"/>
          <a:ext cx="4019550" cy="381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66675</xdr:colOff>
      <xdr:row>15</xdr:row>
      <xdr:rowOff>114300</xdr:rowOff>
    </xdr:from>
    <xdr:to>
      <xdr:col>12</xdr:col>
      <xdr:colOff>666750</xdr:colOff>
      <xdr:row>28</xdr:row>
      <xdr:rowOff>85725</xdr:rowOff>
    </xdr:to>
    <xdr:pic>
      <xdr:nvPicPr>
        <xdr:cNvPr id="412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843" t="30251" r="7562" b="33250"/>
        <a:stretch>
          <a:fillRect/>
        </a:stretch>
      </xdr:blipFill>
      <xdr:spPr bwMode="auto">
        <a:xfrm>
          <a:off x="4343400" y="3810000"/>
          <a:ext cx="1885950" cy="2695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247650</xdr:colOff>
      <xdr:row>2</xdr:row>
      <xdr:rowOff>57150</xdr:rowOff>
    </xdr:from>
    <xdr:to>
      <xdr:col>12</xdr:col>
      <xdr:colOff>723900</xdr:colOff>
      <xdr:row>9</xdr:row>
      <xdr:rowOff>161925</xdr:rowOff>
    </xdr:to>
    <xdr:pic>
      <xdr:nvPicPr>
        <xdr:cNvPr id="4123" name="圖片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370" t="23470" r="75056" b="36736"/>
        <a:stretch>
          <a:fillRect/>
        </a:stretch>
      </xdr:blipFill>
      <xdr:spPr bwMode="auto">
        <a:xfrm>
          <a:off x="4276725" y="476250"/>
          <a:ext cx="2009775" cy="1847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49</xdr:row>
      <xdr:rowOff>9525</xdr:rowOff>
    </xdr:from>
    <xdr:to>
      <xdr:col>12</xdr:col>
      <xdr:colOff>581025</xdr:colOff>
      <xdr:row>62</xdr:row>
      <xdr:rowOff>0</xdr:rowOff>
    </xdr:to>
    <xdr:pic>
      <xdr:nvPicPr>
        <xdr:cNvPr id="412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1419" t="29872" r="6790" b="29041"/>
        <a:stretch>
          <a:fillRect/>
        </a:stretch>
      </xdr:blipFill>
      <xdr:spPr bwMode="auto">
        <a:xfrm>
          <a:off x="4038600" y="10915650"/>
          <a:ext cx="2105025" cy="2609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390525</xdr:colOff>
      <xdr:row>36</xdr:row>
      <xdr:rowOff>9525</xdr:rowOff>
    </xdr:from>
    <xdr:to>
      <xdr:col>11</xdr:col>
      <xdr:colOff>742950</xdr:colOff>
      <xdr:row>43</xdr:row>
      <xdr:rowOff>200025</xdr:rowOff>
    </xdr:to>
    <xdr:pic>
      <xdr:nvPicPr>
        <xdr:cNvPr id="4125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591" t="29015" r="7246" b="47668"/>
        <a:stretch>
          <a:fillRect/>
        </a:stretch>
      </xdr:blipFill>
      <xdr:spPr bwMode="auto">
        <a:xfrm>
          <a:off x="885825" y="8020050"/>
          <a:ext cx="4676775" cy="1657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66</xdr:row>
      <xdr:rowOff>180975</xdr:rowOff>
    </xdr:from>
    <xdr:to>
      <xdr:col>6</xdr:col>
      <xdr:colOff>666750</xdr:colOff>
      <xdr:row>76</xdr:row>
      <xdr:rowOff>200025</xdr:rowOff>
    </xdr:to>
    <xdr:pic>
      <xdr:nvPicPr>
        <xdr:cNvPr id="412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2" t="31760" r="13956" b="30150"/>
        <a:stretch>
          <a:fillRect/>
        </a:stretch>
      </xdr:blipFill>
      <xdr:spPr bwMode="auto">
        <a:xfrm>
          <a:off x="171450" y="14620875"/>
          <a:ext cx="2981325" cy="2114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238125</xdr:colOff>
      <xdr:row>66</xdr:row>
      <xdr:rowOff>9525</xdr:rowOff>
    </xdr:from>
    <xdr:to>
      <xdr:col>12</xdr:col>
      <xdr:colOff>714375</xdr:colOff>
      <xdr:row>75</xdr:row>
      <xdr:rowOff>0</xdr:rowOff>
    </xdr:to>
    <xdr:pic>
      <xdr:nvPicPr>
        <xdr:cNvPr id="412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031" t="37219" r="2332" b="32179"/>
        <a:stretch>
          <a:fillRect/>
        </a:stretch>
      </xdr:blipFill>
      <xdr:spPr bwMode="auto">
        <a:xfrm>
          <a:off x="3409950" y="14449425"/>
          <a:ext cx="2867025" cy="1876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276225</xdr:colOff>
      <xdr:row>50</xdr:row>
      <xdr:rowOff>57150</xdr:rowOff>
    </xdr:from>
    <xdr:to>
      <xdr:col>6</xdr:col>
      <xdr:colOff>142875</xdr:colOff>
      <xdr:row>59</xdr:row>
      <xdr:rowOff>180975</xdr:rowOff>
    </xdr:to>
    <xdr:pic>
      <xdr:nvPicPr>
        <xdr:cNvPr id="412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44" t="27251" r="72406" b="28833"/>
        <a:stretch>
          <a:fillRect/>
        </a:stretch>
      </xdr:blipFill>
      <xdr:spPr bwMode="auto">
        <a:xfrm>
          <a:off x="771525" y="11049000"/>
          <a:ext cx="1857375" cy="2028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419100</xdr:colOff>
      <xdr:row>17</xdr:row>
      <xdr:rowOff>9525</xdr:rowOff>
    </xdr:from>
    <xdr:to>
      <xdr:col>11</xdr:col>
      <xdr:colOff>714375</xdr:colOff>
      <xdr:row>29</xdr:row>
      <xdr:rowOff>152400</xdr:rowOff>
    </xdr:to>
    <xdr:pic>
      <xdr:nvPicPr>
        <xdr:cNvPr id="513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852" t="19427" r="7320" b="26692"/>
        <a:stretch>
          <a:fillRect/>
        </a:stretch>
      </xdr:blipFill>
      <xdr:spPr bwMode="auto">
        <a:xfrm>
          <a:off x="914400" y="4305300"/>
          <a:ext cx="4619625" cy="2733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390525</xdr:colOff>
      <xdr:row>30</xdr:row>
      <xdr:rowOff>28575</xdr:rowOff>
    </xdr:from>
    <xdr:to>
      <xdr:col>11</xdr:col>
      <xdr:colOff>476250</xdr:colOff>
      <xdr:row>42</xdr:row>
      <xdr:rowOff>180975</xdr:rowOff>
    </xdr:to>
    <xdr:pic>
      <xdr:nvPicPr>
        <xdr:cNvPr id="514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168" t="20447" r="5338" b="31897"/>
        <a:stretch>
          <a:fillRect/>
        </a:stretch>
      </xdr:blipFill>
      <xdr:spPr bwMode="auto">
        <a:xfrm>
          <a:off x="885825" y="7124700"/>
          <a:ext cx="4410075" cy="2581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523875</xdr:colOff>
      <xdr:row>3</xdr:row>
      <xdr:rowOff>85725</xdr:rowOff>
    </xdr:from>
    <xdr:to>
      <xdr:col>11</xdr:col>
      <xdr:colOff>66675</xdr:colOff>
      <xdr:row>6</xdr:row>
      <xdr:rowOff>171450</xdr:rowOff>
    </xdr:to>
    <xdr:pic>
      <xdr:nvPicPr>
        <xdr:cNvPr id="5141" name="圖片 9" descr="圖1-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1450" y="657225"/>
          <a:ext cx="904875" cy="8858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76200</xdr:colOff>
      <xdr:row>3</xdr:row>
      <xdr:rowOff>95250</xdr:rowOff>
    </xdr:from>
    <xdr:to>
      <xdr:col>12</xdr:col>
      <xdr:colOff>238125</xdr:colOff>
      <xdr:row>6</xdr:row>
      <xdr:rowOff>171450</xdr:rowOff>
    </xdr:to>
    <xdr:pic>
      <xdr:nvPicPr>
        <xdr:cNvPr id="5142" name="圖片 10" descr="圖1-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67"/>
        <a:stretch>
          <a:fillRect/>
        </a:stretch>
      </xdr:blipFill>
      <xdr:spPr bwMode="auto">
        <a:xfrm>
          <a:off x="4895850" y="666750"/>
          <a:ext cx="904875" cy="8763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51</xdr:row>
      <xdr:rowOff>19050</xdr:rowOff>
    </xdr:from>
    <xdr:to>
      <xdr:col>12</xdr:col>
      <xdr:colOff>180975</xdr:colOff>
      <xdr:row>62</xdr:row>
      <xdr:rowOff>0</xdr:rowOff>
    </xdr:to>
    <xdr:pic>
      <xdr:nvPicPr>
        <xdr:cNvPr id="514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909" t="23888" r="1692" b="31808"/>
        <a:stretch>
          <a:fillRect/>
        </a:stretch>
      </xdr:blipFill>
      <xdr:spPr bwMode="auto">
        <a:xfrm>
          <a:off x="514350" y="11591925"/>
          <a:ext cx="5229225" cy="2305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19050</xdr:colOff>
      <xdr:row>67</xdr:row>
      <xdr:rowOff>19050</xdr:rowOff>
    </xdr:from>
    <xdr:to>
      <xdr:col>12</xdr:col>
      <xdr:colOff>0</xdr:colOff>
      <xdr:row>82</xdr:row>
      <xdr:rowOff>0</xdr:rowOff>
    </xdr:to>
    <xdr:pic>
      <xdr:nvPicPr>
        <xdr:cNvPr id="514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65" t="22012" r="3642" b="18764"/>
        <a:stretch>
          <a:fillRect/>
        </a:stretch>
      </xdr:blipFill>
      <xdr:spPr bwMode="auto">
        <a:xfrm>
          <a:off x="514350" y="15116175"/>
          <a:ext cx="5048250" cy="3124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</xdr:colOff>
      <xdr:row>6</xdr:row>
      <xdr:rowOff>9525</xdr:rowOff>
    </xdr:from>
    <xdr:to>
      <xdr:col>10</xdr:col>
      <xdr:colOff>523875</xdr:colOff>
      <xdr:row>9</xdr:row>
      <xdr:rowOff>171450</xdr:rowOff>
    </xdr:to>
    <xdr:pic>
      <xdr:nvPicPr>
        <xdr:cNvPr id="61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254" t="43146" r="5028" b="34972"/>
        <a:stretch>
          <a:fillRect/>
        </a:stretch>
      </xdr:blipFill>
      <xdr:spPr bwMode="auto">
        <a:xfrm>
          <a:off x="1266825" y="1362075"/>
          <a:ext cx="3676650" cy="962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209550</xdr:colOff>
      <xdr:row>19</xdr:row>
      <xdr:rowOff>19050</xdr:rowOff>
    </xdr:from>
    <xdr:to>
      <xdr:col>12</xdr:col>
      <xdr:colOff>285750</xdr:colOff>
      <xdr:row>34</xdr:row>
      <xdr:rowOff>95250</xdr:rowOff>
    </xdr:to>
    <xdr:pic>
      <xdr:nvPicPr>
        <xdr:cNvPr id="615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49" t="22104" r="3864" b="25911"/>
        <a:stretch>
          <a:fillRect/>
        </a:stretch>
      </xdr:blipFill>
      <xdr:spPr bwMode="auto">
        <a:xfrm>
          <a:off x="342900" y="4981575"/>
          <a:ext cx="5648325" cy="3295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9525</xdr:colOff>
      <xdr:row>44</xdr:row>
      <xdr:rowOff>19050</xdr:rowOff>
    </xdr:from>
    <xdr:to>
      <xdr:col>10</xdr:col>
      <xdr:colOff>533400</xdr:colOff>
      <xdr:row>57</xdr:row>
      <xdr:rowOff>276225</xdr:rowOff>
    </xdr:to>
    <xdr:pic>
      <xdr:nvPicPr>
        <xdr:cNvPr id="615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648" t="24223" r="8553" b="22855"/>
        <a:stretch>
          <a:fillRect/>
        </a:stretch>
      </xdr:blipFill>
      <xdr:spPr bwMode="auto">
        <a:xfrm>
          <a:off x="504825" y="10277475"/>
          <a:ext cx="4448175" cy="3028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19050</xdr:colOff>
      <xdr:row>60</xdr:row>
      <xdr:rowOff>9525</xdr:rowOff>
    </xdr:from>
    <xdr:to>
      <xdr:col>10</xdr:col>
      <xdr:colOff>533400</xdr:colOff>
      <xdr:row>73</xdr:row>
      <xdr:rowOff>209550</xdr:rowOff>
    </xdr:to>
    <xdr:pic>
      <xdr:nvPicPr>
        <xdr:cNvPr id="616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793" t="16833" r="8115" b="18668"/>
        <a:stretch>
          <a:fillRect/>
        </a:stretch>
      </xdr:blipFill>
      <xdr:spPr bwMode="auto">
        <a:xfrm>
          <a:off x="962025" y="13820775"/>
          <a:ext cx="3990975" cy="2924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</xdr:colOff>
      <xdr:row>3</xdr:row>
      <xdr:rowOff>0</xdr:rowOff>
    </xdr:from>
    <xdr:to>
      <xdr:col>12</xdr:col>
      <xdr:colOff>514350</xdr:colOff>
      <xdr:row>6</xdr:row>
      <xdr:rowOff>161925</xdr:rowOff>
    </xdr:to>
    <xdr:pic>
      <xdr:nvPicPr>
        <xdr:cNvPr id="7178" name="圖片 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423" t="-52631" r="954" b="-51552"/>
        <a:stretch>
          <a:fillRect/>
        </a:stretch>
      </xdr:blipFill>
      <xdr:spPr bwMode="auto">
        <a:xfrm>
          <a:off x="4933950" y="571500"/>
          <a:ext cx="1238250" cy="8096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152400</xdr:colOff>
      <xdr:row>13</xdr:row>
      <xdr:rowOff>0</xdr:rowOff>
    </xdr:from>
    <xdr:to>
      <xdr:col>12</xdr:col>
      <xdr:colOff>581025</xdr:colOff>
      <xdr:row>29</xdr:row>
      <xdr:rowOff>28575</xdr:rowOff>
    </xdr:to>
    <xdr:pic>
      <xdr:nvPicPr>
        <xdr:cNvPr id="717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312" t="25436" r="2875" b="21696"/>
        <a:stretch>
          <a:fillRect/>
        </a:stretch>
      </xdr:blipFill>
      <xdr:spPr bwMode="auto">
        <a:xfrm>
          <a:off x="285750" y="3028950"/>
          <a:ext cx="5953125" cy="3495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9525</xdr:colOff>
      <xdr:row>31</xdr:row>
      <xdr:rowOff>19050</xdr:rowOff>
    </xdr:from>
    <xdr:to>
      <xdr:col>12</xdr:col>
      <xdr:colOff>114300</xdr:colOff>
      <xdr:row>44</xdr:row>
      <xdr:rowOff>57150</xdr:rowOff>
    </xdr:to>
    <xdr:pic>
      <xdr:nvPicPr>
        <xdr:cNvPr id="718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057" t="20139" r="1791" b="25278"/>
        <a:stretch>
          <a:fillRect/>
        </a:stretch>
      </xdr:blipFill>
      <xdr:spPr bwMode="auto">
        <a:xfrm>
          <a:off x="504825" y="6915150"/>
          <a:ext cx="5267325" cy="2676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74"/>
  <sheetViews>
    <sheetView tabSelected="1" zoomScaleNormal="100" workbookViewId="0">
      <selection activeCell="A3" sqref="A3"/>
    </sheetView>
  </sheetViews>
  <sheetFormatPr defaultRowHeight="16.5"/>
  <cols>
    <col min="1" max="1" width="9.625" style="4" customWidth="1"/>
    <col min="2" max="2" width="11" style="4" customWidth="1"/>
    <col min="3" max="4" width="11.125" style="4" customWidth="1"/>
    <col min="5" max="5" width="8.5" style="4" customWidth="1"/>
    <col min="6" max="7" width="10.875" style="4" customWidth="1"/>
    <col min="8" max="8" width="10.125" style="4" customWidth="1"/>
    <col min="9" max="9" width="11.875" style="4" customWidth="1"/>
    <col min="10" max="16384" width="9" style="4"/>
  </cols>
  <sheetData>
    <row r="1" spans="1:9" ht="8.25" customHeight="1"/>
    <row r="2" spans="1:9" s="5" customFormat="1" ht="28.5" customHeight="1">
      <c r="A2" s="144" t="s">
        <v>364</v>
      </c>
      <c r="B2" s="144"/>
      <c r="C2" s="144"/>
      <c r="D2" s="144"/>
      <c r="E2" s="144"/>
      <c r="F2" s="144"/>
      <c r="G2" s="144"/>
      <c r="H2" s="144"/>
      <c r="I2" s="144"/>
    </row>
    <row r="3" spans="1:9" ht="9" customHeight="1"/>
    <row r="4" spans="1:9" ht="24.75" customHeight="1">
      <c r="B4" s="4" t="s">
        <v>15</v>
      </c>
      <c r="C4" s="12" t="s">
        <v>22</v>
      </c>
      <c r="D4" s="140"/>
      <c r="E4" s="140"/>
      <c r="F4" s="1" t="s">
        <v>23</v>
      </c>
      <c r="G4" s="13"/>
      <c r="H4" s="11"/>
    </row>
    <row r="5" spans="1:9" ht="36" customHeight="1">
      <c r="C5" s="12" t="s">
        <v>24</v>
      </c>
      <c r="D5" s="141"/>
      <c r="E5" s="141"/>
      <c r="F5" s="141"/>
      <c r="G5" s="141"/>
      <c r="H5" s="141"/>
    </row>
    <row r="6" spans="1:9" ht="36" customHeight="1">
      <c r="C6" s="12" t="s">
        <v>16</v>
      </c>
      <c r="D6" s="142"/>
      <c r="E6" s="142"/>
      <c r="F6" s="142"/>
      <c r="G6" s="142"/>
      <c r="H6" s="142"/>
    </row>
    <row r="7" spans="1:9" ht="24.75" customHeight="1">
      <c r="C7" s="12" t="s">
        <v>17</v>
      </c>
      <c r="D7" s="140"/>
      <c r="E7" s="140"/>
      <c r="F7" s="140"/>
      <c r="G7" s="140"/>
      <c r="H7" s="140"/>
    </row>
    <row r="8" spans="1:9" ht="24.75" customHeight="1">
      <c r="C8" s="12" t="s">
        <v>18</v>
      </c>
      <c r="D8" s="140"/>
      <c r="E8" s="140"/>
      <c r="F8" s="140"/>
      <c r="G8" s="140"/>
      <c r="H8" s="140"/>
    </row>
    <row r="9" spans="1:9" ht="27.75" customHeight="1"/>
    <row r="10" spans="1:9" ht="22.5" customHeight="1">
      <c r="A10" s="132" t="s">
        <v>25</v>
      </c>
      <c r="B10" s="133"/>
      <c r="C10" s="132" t="s">
        <v>26</v>
      </c>
      <c r="D10" s="133"/>
      <c r="E10" s="2" t="s">
        <v>9</v>
      </c>
      <c r="F10" s="2" t="s">
        <v>10</v>
      </c>
      <c r="G10" s="2" t="s">
        <v>11</v>
      </c>
      <c r="H10" s="2" t="s">
        <v>12</v>
      </c>
      <c r="I10" s="2" t="s">
        <v>13</v>
      </c>
    </row>
    <row r="11" spans="1:9" ht="21" customHeight="1">
      <c r="A11" s="134" t="s">
        <v>27</v>
      </c>
      <c r="B11" s="135"/>
      <c r="C11" s="132" t="s">
        <v>28</v>
      </c>
      <c r="D11" s="135"/>
      <c r="E11" s="2" t="s">
        <v>29</v>
      </c>
      <c r="F11" s="6"/>
      <c r="G11" s="6"/>
      <c r="H11" s="6"/>
      <c r="I11" s="7"/>
    </row>
    <row r="12" spans="1:9" ht="21" customHeight="1">
      <c r="A12" s="143" t="s">
        <v>45</v>
      </c>
      <c r="B12" s="143"/>
      <c r="C12" s="143"/>
      <c r="D12" s="143"/>
      <c r="E12" s="2"/>
      <c r="F12" s="6"/>
      <c r="G12" s="6"/>
      <c r="H12" s="6"/>
      <c r="I12" s="7"/>
    </row>
    <row r="13" spans="1:9" ht="21" customHeight="1">
      <c r="A13" s="143" t="s">
        <v>47</v>
      </c>
      <c r="B13" s="143"/>
      <c r="C13" s="143"/>
      <c r="D13" s="143"/>
      <c r="E13" s="2" t="s">
        <v>38</v>
      </c>
      <c r="F13" s="6"/>
      <c r="G13" s="6"/>
      <c r="H13" s="6"/>
      <c r="I13" s="8" t="s">
        <v>39</v>
      </c>
    </row>
    <row r="14" spans="1:9" ht="21" customHeight="1">
      <c r="A14" s="143" t="s">
        <v>48</v>
      </c>
      <c r="B14" s="143"/>
      <c r="C14" s="143"/>
      <c r="D14" s="143"/>
      <c r="E14" s="2" t="s">
        <v>38</v>
      </c>
      <c r="F14" s="6"/>
      <c r="G14" s="6"/>
      <c r="H14" s="6"/>
      <c r="I14" s="8" t="s">
        <v>46</v>
      </c>
    </row>
    <row r="15" spans="1:9" ht="21" customHeight="1">
      <c r="A15" s="134" t="s">
        <v>30</v>
      </c>
      <c r="B15" s="135"/>
      <c r="C15" s="134"/>
      <c r="D15" s="135"/>
      <c r="E15" s="2" t="s">
        <v>7</v>
      </c>
      <c r="F15" s="9"/>
      <c r="G15" s="6"/>
      <c r="H15" s="6"/>
      <c r="I15" s="8" t="s">
        <v>66</v>
      </c>
    </row>
    <row r="16" spans="1:9" ht="21" customHeight="1">
      <c r="A16" s="134" t="s">
        <v>31</v>
      </c>
      <c r="B16" s="135"/>
      <c r="C16" s="134"/>
      <c r="D16" s="135"/>
      <c r="E16" s="2" t="s">
        <v>6</v>
      </c>
      <c r="F16" s="9"/>
      <c r="G16" s="6"/>
      <c r="H16" s="6"/>
      <c r="I16" s="7"/>
    </row>
    <row r="17" spans="1:10" ht="21" customHeight="1">
      <c r="A17" s="134" t="s">
        <v>19</v>
      </c>
      <c r="B17" s="135"/>
      <c r="C17" s="136" t="s">
        <v>0</v>
      </c>
      <c r="D17" s="137"/>
      <c r="E17" s="2" t="s">
        <v>7</v>
      </c>
      <c r="F17" s="6"/>
      <c r="G17" s="6"/>
      <c r="H17" s="6"/>
      <c r="I17" s="7"/>
    </row>
    <row r="18" spans="1:10" ht="21" customHeight="1">
      <c r="A18" s="134" t="s">
        <v>49</v>
      </c>
      <c r="B18" s="135"/>
      <c r="C18" s="134"/>
      <c r="D18" s="135"/>
      <c r="E18" s="2" t="s">
        <v>7</v>
      </c>
      <c r="F18" s="6"/>
      <c r="G18" s="6"/>
      <c r="H18" s="6"/>
      <c r="I18" s="7"/>
    </row>
    <row r="19" spans="1:10" ht="31.5" customHeight="1">
      <c r="A19" s="134" t="s">
        <v>65</v>
      </c>
      <c r="B19" s="135"/>
      <c r="C19" s="132" t="s">
        <v>2</v>
      </c>
      <c r="D19" s="133"/>
      <c r="E19" s="2" t="s">
        <v>7</v>
      </c>
      <c r="F19" s="6"/>
      <c r="G19" s="6"/>
      <c r="H19" s="6"/>
      <c r="I19" s="10"/>
    </row>
    <row r="20" spans="1:10" ht="21" customHeight="1">
      <c r="A20" s="134" t="s">
        <v>50</v>
      </c>
      <c r="B20" s="135"/>
      <c r="C20" s="132" t="s">
        <v>1</v>
      </c>
      <c r="D20" s="133"/>
      <c r="E20" s="2" t="s">
        <v>20</v>
      </c>
      <c r="F20" s="6"/>
      <c r="G20" s="6"/>
      <c r="H20" s="6"/>
      <c r="I20" s="7"/>
    </row>
    <row r="21" spans="1:10" ht="21" customHeight="1">
      <c r="A21" s="134" t="s">
        <v>32</v>
      </c>
      <c r="B21" s="135"/>
      <c r="C21" s="134"/>
      <c r="D21" s="135"/>
      <c r="E21" s="2"/>
      <c r="F21" s="6"/>
      <c r="G21" s="6"/>
      <c r="H21" s="6"/>
      <c r="I21" s="7"/>
    </row>
    <row r="22" spans="1:10" ht="21" customHeight="1">
      <c r="A22" s="134" t="s">
        <v>33</v>
      </c>
      <c r="B22" s="135"/>
      <c r="C22" s="136" t="s">
        <v>62</v>
      </c>
      <c r="D22" s="137"/>
      <c r="E22" s="2"/>
      <c r="F22" s="6"/>
      <c r="G22" s="6"/>
      <c r="H22" s="6"/>
      <c r="I22" s="7"/>
    </row>
    <row r="23" spans="1:10" ht="21" customHeight="1">
      <c r="A23" s="148" t="s">
        <v>34</v>
      </c>
      <c r="B23" s="2" t="s">
        <v>35</v>
      </c>
      <c r="C23" s="136" t="s">
        <v>63</v>
      </c>
      <c r="D23" s="147"/>
      <c r="E23" s="2"/>
      <c r="F23" s="6"/>
      <c r="G23" s="6"/>
      <c r="H23" s="6"/>
      <c r="I23" s="7"/>
    </row>
    <row r="24" spans="1:10" ht="21" customHeight="1">
      <c r="A24" s="149"/>
      <c r="B24" s="2" t="s">
        <v>21</v>
      </c>
      <c r="C24" s="132" t="s">
        <v>36</v>
      </c>
      <c r="D24" s="135"/>
      <c r="E24" s="2"/>
      <c r="F24" s="6"/>
      <c r="G24" s="6"/>
      <c r="H24" s="6"/>
      <c r="I24" s="7"/>
    </row>
    <row r="25" spans="1:10" ht="21" customHeight="1">
      <c r="A25" s="150"/>
      <c r="B25" s="2" t="s">
        <v>37</v>
      </c>
      <c r="C25" s="132"/>
      <c r="D25" s="133"/>
      <c r="E25" s="2"/>
      <c r="F25" s="6"/>
      <c r="G25" s="6"/>
      <c r="H25" s="6"/>
      <c r="I25" s="7"/>
    </row>
    <row r="26" spans="1:10" ht="24" customHeight="1">
      <c r="A26" s="130" t="s">
        <v>8</v>
      </c>
      <c r="B26" s="131"/>
      <c r="C26" s="130"/>
      <c r="D26" s="130"/>
      <c r="E26" s="130"/>
      <c r="F26" s="130"/>
      <c r="G26" s="130"/>
      <c r="H26" s="130"/>
      <c r="I26" s="130"/>
    </row>
    <row r="27" spans="1:10" ht="18.75" customHeight="1"/>
    <row r="28" spans="1:10" ht="21.95" customHeight="1">
      <c r="A28" s="130" t="s">
        <v>40</v>
      </c>
      <c r="B28" s="130"/>
      <c r="C28" s="130"/>
      <c r="D28" s="130" t="s">
        <v>5</v>
      </c>
      <c r="E28" s="130"/>
      <c r="F28" s="130"/>
      <c r="G28" s="130" t="s">
        <v>14</v>
      </c>
      <c r="H28" s="130"/>
      <c r="I28" s="130"/>
      <c r="J28" s="3"/>
    </row>
    <row r="29" spans="1:10" ht="21.95" customHeight="1">
      <c r="A29" s="130"/>
      <c r="B29" s="130"/>
      <c r="C29" s="130"/>
      <c r="D29" s="130"/>
      <c r="E29" s="130"/>
      <c r="F29" s="130"/>
      <c r="G29" s="130"/>
      <c r="H29" s="130"/>
      <c r="I29" s="130"/>
      <c r="J29" s="3"/>
    </row>
    <row r="30" spans="1:10" ht="21.95" customHeight="1">
      <c r="A30" s="130"/>
      <c r="B30" s="130"/>
      <c r="C30" s="130"/>
      <c r="D30" s="130" t="s">
        <v>4</v>
      </c>
      <c r="E30" s="130"/>
      <c r="F30" s="130"/>
      <c r="G30" s="130"/>
      <c r="H30" s="130"/>
      <c r="I30" s="130"/>
      <c r="J30" s="3"/>
    </row>
    <row r="31" spans="1:10" ht="21.95" customHeight="1">
      <c r="A31" s="130" t="s">
        <v>41</v>
      </c>
      <c r="B31" s="130"/>
      <c r="C31" s="130"/>
      <c r="D31" s="130"/>
      <c r="E31" s="130"/>
      <c r="F31" s="130"/>
      <c r="G31" s="130"/>
      <c r="H31" s="130"/>
      <c r="I31" s="130"/>
      <c r="J31" s="3"/>
    </row>
    <row r="32" spans="1:10" ht="21.95" customHeight="1">
      <c r="A32" s="130"/>
      <c r="B32" s="130"/>
      <c r="C32" s="130"/>
      <c r="D32" s="130" t="s">
        <v>43</v>
      </c>
      <c r="E32" s="130"/>
      <c r="F32" s="130"/>
      <c r="G32" s="130" t="s">
        <v>42</v>
      </c>
      <c r="H32" s="130"/>
      <c r="I32" s="130"/>
      <c r="J32" s="3"/>
    </row>
    <row r="33" spans="1:10" ht="21.95" customHeight="1">
      <c r="A33" s="130"/>
      <c r="B33" s="130"/>
      <c r="C33" s="130"/>
      <c r="D33" s="130"/>
      <c r="E33" s="130"/>
      <c r="F33" s="130"/>
      <c r="G33" s="130"/>
      <c r="H33" s="130"/>
      <c r="I33" s="130"/>
      <c r="J33" s="3"/>
    </row>
    <row r="34" spans="1:10" ht="24.95" customHeight="1">
      <c r="A34" s="130" t="s">
        <v>44</v>
      </c>
      <c r="B34" s="130"/>
      <c r="C34" s="130"/>
      <c r="D34" s="130" t="s">
        <v>3</v>
      </c>
      <c r="E34" s="130"/>
      <c r="F34" s="130"/>
      <c r="G34" s="130"/>
      <c r="H34" s="130"/>
      <c r="I34" s="130"/>
      <c r="J34" s="3"/>
    </row>
    <row r="35" spans="1:10" ht="24.95" customHeight="1">
      <c r="A35" s="130"/>
      <c r="B35" s="130"/>
      <c r="C35" s="130"/>
      <c r="D35" s="130"/>
      <c r="E35" s="130"/>
      <c r="F35" s="130"/>
      <c r="G35" s="130"/>
      <c r="H35" s="130"/>
      <c r="I35" s="130"/>
    </row>
    <row r="39" spans="1:10" ht="24.75" customHeight="1">
      <c r="A39" s="138" t="s">
        <v>51</v>
      </c>
      <c r="B39" s="138"/>
      <c r="C39" s="138"/>
      <c r="D39" s="138"/>
      <c r="E39" s="138"/>
      <c r="F39" s="138"/>
      <c r="G39" s="138"/>
      <c r="H39" s="138"/>
      <c r="I39" s="138"/>
    </row>
    <row r="40" spans="1:10" ht="19.5" customHeight="1">
      <c r="A40" s="139" t="s">
        <v>52</v>
      </c>
      <c r="B40" s="139"/>
      <c r="C40" s="139"/>
      <c r="D40" s="139"/>
      <c r="E40" s="139"/>
      <c r="F40" s="139"/>
      <c r="G40" s="139"/>
      <c r="H40" s="139"/>
      <c r="I40" s="139"/>
    </row>
    <row r="41" spans="1:10" ht="19.5" customHeight="1">
      <c r="A41" s="139" t="s">
        <v>53</v>
      </c>
      <c r="B41" s="139"/>
      <c r="C41" s="139"/>
      <c r="D41" s="139"/>
      <c r="E41" s="139"/>
      <c r="F41" s="139"/>
      <c r="G41" s="139"/>
      <c r="H41" s="139"/>
      <c r="I41" s="139"/>
    </row>
    <row r="42" spans="1:10" ht="19.5" customHeight="1">
      <c r="A42" s="139" t="s">
        <v>54</v>
      </c>
      <c r="B42" s="139"/>
      <c r="C42" s="139"/>
      <c r="D42" s="139"/>
      <c r="E42" s="139"/>
      <c r="F42" s="139"/>
      <c r="G42" s="139"/>
      <c r="H42" s="139"/>
      <c r="I42" s="139"/>
    </row>
    <row r="43" spans="1:10" ht="31.5" customHeight="1">
      <c r="A43" s="16" t="s">
        <v>67</v>
      </c>
      <c r="B43" s="151" t="s">
        <v>55</v>
      </c>
      <c r="C43" s="151"/>
      <c r="D43" s="151" t="s">
        <v>56</v>
      </c>
      <c r="E43" s="151"/>
      <c r="F43" s="16" t="s">
        <v>57</v>
      </c>
      <c r="G43" s="16" t="s">
        <v>58</v>
      </c>
      <c r="H43" s="16" t="s">
        <v>59</v>
      </c>
      <c r="I43" s="16" t="s">
        <v>60</v>
      </c>
    </row>
    <row r="44" spans="1:10" ht="23.25" customHeight="1">
      <c r="A44" s="15"/>
      <c r="B44" s="134"/>
      <c r="C44" s="135"/>
      <c r="D44" s="143"/>
      <c r="E44" s="143"/>
      <c r="F44" s="15"/>
      <c r="G44" s="15"/>
      <c r="H44" s="15"/>
      <c r="I44" s="15"/>
    </row>
    <row r="45" spans="1:10" ht="23.25" customHeight="1">
      <c r="A45" s="15"/>
      <c r="B45" s="134"/>
      <c r="C45" s="135"/>
      <c r="D45" s="143"/>
      <c r="E45" s="143"/>
      <c r="F45" s="15"/>
      <c r="G45" s="15"/>
      <c r="H45" s="15"/>
      <c r="I45" s="15"/>
    </row>
    <row r="46" spans="1:10" ht="23.25" customHeight="1">
      <c r="A46" s="15"/>
      <c r="B46" s="134"/>
      <c r="C46" s="135"/>
      <c r="D46" s="143"/>
      <c r="E46" s="143"/>
      <c r="F46" s="15"/>
      <c r="G46" s="15"/>
      <c r="H46" s="15"/>
      <c r="I46" s="15"/>
    </row>
    <row r="47" spans="1:10" ht="23.25" customHeight="1">
      <c r="A47" s="15"/>
      <c r="B47" s="134"/>
      <c r="C47" s="135"/>
      <c r="D47" s="143"/>
      <c r="E47" s="143"/>
      <c r="F47" s="15"/>
      <c r="G47" s="15"/>
      <c r="H47" s="15"/>
      <c r="I47" s="15"/>
    </row>
    <row r="48" spans="1:10" ht="23.25" customHeight="1">
      <c r="A48" s="15"/>
      <c r="B48" s="134"/>
      <c r="C48" s="135"/>
      <c r="D48" s="143"/>
      <c r="E48" s="143"/>
      <c r="F48" s="15"/>
      <c r="G48" s="15"/>
      <c r="H48" s="15"/>
      <c r="I48" s="15"/>
    </row>
    <row r="49" spans="1:9" ht="23.25" customHeight="1">
      <c r="A49" s="15"/>
      <c r="B49" s="134"/>
      <c r="C49" s="135"/>
      <c r="D49" s="143"/>
      <c r="E49" s="143"/>
      <c r="F49" s="15"/>
      <c r="G49" s="15"/>
      <c r="H49" s="15"/>
      <c r="I49" s="15"/>
    </row>
    <row r="50" spans="1:9" ht="23.25" customHeight="1">
      <c r="A50" s="15"/>
      <c r="B50" s="134"/>
      <c r="C50" s="135"/>
      <c r="D50" s="143"/>
      <c r="E50" s="143"/>
      <c r="F50" s="15"/>
      <c r="G50" s="15"/>
      <c r="H50" s="15"/>
      <c r="I50" s="15"/>
    </row>
    <row r="51" spans="1:9" ht="23.25" customHeight="1">
      <c r="A51" s="15"/>
      <c r="B51" s="134"/>
      <c r="C51" s="135"/>
      <c r="D51" s="143"/>
      <c r="E51" s="143"/>
      <c r="F51" s="15"/>
      <c r="G51" s="15"/>
      <c r="H51" s="15"/>
      <c r="I51" s="15"/>
    </row>
    <row r="52" spans="1:9" ht="23.25" customHeight="1">
      <c r="A52" s="15"/>
      <c r="B52" s="134"/>
      <c r="C52" s="135"/>
      <c r="D52" s="143"/>
      <c r="E52" s="143"/>
      <c r="F52" s="15"/>
      <c r="G52" s="15"/>
      <c r="H52" s="15"/>
      <c r="I52" s="15"/>
    </row>
    <row r="53" spans="1:9" ht="23.25" customHeight="1">
      <c r="A53" s="15"/>
      <c r="B53" s="134"/>
      <c r="C53" s="135"/>
      <c r="D53" s="143"/>
      <c r="E53" s="143"/>
      <c r="F53" s="15"/>
      <c r="G53" s="15"/>
      <c r="H53" s="15"/>
      <c r="I53" s="15"/>
    </row>
    <row r="54" spans="1:9" ht="23.25" customHeight="1">
      <c r="A54" s="15"/>
      <c r="B54" s="134"/>
      <c r="C54" s="135"/>
      <c r="D54" s="143"/>
      <c r="E54" s="143"/>
      <c r="F54" s="15"/>
      <c r="G54" s="15"/>
      <c r="H54" s="15"/>
      <c r="I54" s="15"/>
    </row>
    <row r="55" spans="1:9" ht="23.25" customHeight="1">
      <c r="A55" s="15"/>
      <c r="B55" s="134"/>
      <c r="C55" s="135"/>
      <c r="D55" s="143"/>
      <c r="E55" s="143"/>
      <c r="F55" s="15"/>
      <c r="G55" s="15"/>
      <c r="H55" s="15"/>
      <c r="I55" s="15"/>
    </row>
    <row r="56" spans="1:9" ht="23.25" customHeight="1">
      <c r="A56" s="15"/>
      <c r="B56" s="134"/>
      <c r="C56" s="135"/>
      <c r="D56" s="143"/>
      <c r="E56" s="143"/>
      <c r="F56" s="15"/>
      <c r="G56" s="15"/>
      <c r="H56" s="15"/>
      <c r="I56" s="15"/>
    </row>
    <row r="57" spans="1:9" ht="23.25" customHeight="1">
      <c r="A57" s="15"/>
      <c r="B57" s="134"/>
      <c r="C57" s="135"/>
      <c r="D57" s="143"/>
      <c r="E57" s="143"/>
      <c r="F57" s="15"/>
      <c r="G57" s="15"/>
      <c r="H57" s="15"/>
      <c r="I57" s="15"/>
    </row>
    <row r="58" spans="1:9" ht="23.25" customHeight="1">
      <c r="A58" s="15"/>
      <c r="B58" s="134"/>
      <c r="C58" s="135"/>
      <c r="D58" s="143"/>
      <c r="E58" s="143"/>
      <c r="F58" s="15"/>
      <c r="G58" s="15"/>
      <c r="H58" s="15"/>
      <c r="I58" s="15"/>
    </row>
    <row r="59" spans="1:9" ht="23.25" customHeight="1">
      <c r="A59" s="15"/>
      <c r="B59" s="134"/>
      <c r="C59" s="135"/>
      <c r="D59" s="143"/>
      <c r="E59" s="143"/>
      <c r="F59" s="15"/>
      <c r="G59" s="15"/>
      <c r="H59" s="15"/>
      <c r="I59" s="15"/>
    </row>
    <row r="60" spans="1:9" ht="23.25" customHeight="1">
      <c r="A60" s="15"/>
      <c r="B60" s="134"/>
      <c r="C60" s="135"/>
      <c r="D60" s="143"/>
      <c r="E60" s="143"/>
      <c r="F60" s="15"/>
      <c r="G60" s="15"/>
      <c r="H60" s="15"/>
      <c r="I60" s="15"/>
    </row>
    <row r="61" spans="1:9" ht="23.25" customHeight="1">
      <c r="A61" s="15"/>
      <c r="B61" s="134"/>
      <c r="C61" s="135"/>
      <c r="D61" s="143"/>
      <c r="E61" s="143"/>
      <c r="F61" s="15"/>
      <c r="G61" s="15"/>
      <c r="H61" s="15"/>
      <c r="I61" s="15"/>
    </row>
    <row r="62" spans="1:9" ht="23.25" customHeight="1">
      <c r="A62" s="15"/>
      <c r="B62" s="134"/>
      <c r="C62" s="135"/>
      <c r="D62" s="143"/>
      <c r="E62" s="143"/>
      <c r="F62" s="15"/>
      <c r="G62" s="15"/>
      <c r="H62" s="15"/>
      <c r="I62" s="15"/>
    </row>
    <row r="63" spans="1:9" ht="23.25" customHeight="1">
      <c r="A63" s="15"/>
      <c r="B63" s="134"/>
      <c r="C63" s="135"/>
      <c r="D63" s="143"/>
      <c r="E63" s="143"/>
      <c r="F63" s="15"/>
      <c r="G63" s="15"/>
      <c r="H63" s="15"/>
      <c r="I63" s="15"/>
    </row>
    <row r="64" spans="1:9" ht="23.25" customHeight="1">
      <c r="A64" s="15"/>
      <c r="B64" s="134"/>
      <c r="C64" s="135"/>
      <c r="D64" s="143"/>
      <c r="E64" s="143"/>
      <c r="F64" s="15"/>
      <c r="G64" s="15"/>
      <c r="H64" s="15"/>
      <c r="I64" s="15"/>
    </row>
    <row r="65" spans="1:9" ht="23.25" customHeight="1">
      <c r="A65" s="15"/>
      <c r="B65" s="134"/>
      <c r="C65" s="135"/>
      <c r="D65" s="143"/>
      <c r="E65" s="143"/>
      <c r="F65" s="15"/>
      <c r="G65" s="15"/>
      <c r="H65" s="15"/>
      <c r="I65" s="15"/>
    </row>
    <row r="66" spans="1:9" ht="23.25" customHeight="1">
      <c r="A66" s="15"/>
      <c r="B66" s="134"/>
      <c r="C66" s="135"/>
      <c r="D66" s="143"/>
      <c r="E66" s="143"/>
      <c r="F66" s="15"/>
      <c r="G66" s="15"/>
      <c r="H66" s="15"/>
      <c r="I66" s="15"/>
    </row>
    <row r="67" spans="1:9" ht="23.25" customHeight="1">
      <c r="A67" s="15"/>
      <c r="B67" s="134"/>
      <c r="C67" s="135"/>
      <c r="D67" s="143"/>
      <c r="E67" s="143"/>
      <c r="F67" s="15"/>
      <c r="G67" s="15"/>
      <c r="H67" s="15"/>
      <c r="I67" s="15"/>
    </row>
    <row r="68" spans="1:9" ht="23.25" customHeight="1">
      <c r="A68" s="15"/>
      <c r="B68" s="134"/>
      <c r="C68" s="135"/>
      <c r="D68" s="143"/>
      <c r="E68" s="143"/>
      <c r="F68" s="15"/>
      <c r="G68" s="15"/>
      <c r="H68" s="15"/>
      <c r="I68" s="15"/>
    </row>
    <row r="69" spans="1:9" ht="23.25" customHeight="1">
      <c r="A69" s="15"/>
      <c r="B69" s="134"/>
      <c r="C69" s="135"/>
      <c r="D69" s="143"/>
      <c r="E69" s="143"/>
      <c r="F69" s="15"/>
      <c r="G69" s="15"/>
      <c r="H69" s="15"/>
      <c r="I69" s="15"/>
    </row>
    <row r="70" spans="1:9" ht="23.25" customHeight="1">
      <c r="A70" s="15"/>
      <c r="B70" s="134"/>
      <c r="C70" s="135"/>
      <c r="D70" s="143"/>
      <c r="E70" s="143"/>
      <c r="F70" s="15"/>
      <c r="G70" s="15"/>
      <c r="H70" s="15"/>
      <c r="I70" s="15"/>
    </row>
    <row r="71" spans="1:9" ht="23.25" customHeight="1">
      <c r="A71" s="15"/>
      <c r="B71" s="134"/>
      <c r="C71" s="135"/>
      <c r="D71" s="143"/>
      <c r="E71" s="143"/>
      <c r="F71" s="15"/>
      <c r="G71" s="15"/>
      <c r="H71" s="15"/>
      <c r="I71" s="15"/>
    </row>
    <row r="72" spans="1:9" ht="23.25" customHeight="1">
      <c r="A72" s="15"/>
      <c r="B72" s="134"/>
      <c r="C72" s="135"/>
      <c r="D72" s="143"/>
      <c r="E72" s="143"/>
      <c r="F72" s="15"/>
      <c r="G72" s="15"/>
      <c r="H72" s="15"/>
      <c r="I72" s="15"/>
    </row>
    <row r="73" spans="1:9" ht="23.25" customHeight="1">
      <c r="A73" s="15"/>
      <c r="B73" s="134"/>
      <c r="C73" s="135"/>
      <c r="D73" s="143"/>
      <c r="E73" s="143"/>
      <c r="F73" s="15"/>
      <c r="G73" s="15"/>
      <c r="H73" s="15"/>
      <c r="I73" s="15"/>
    </row>
    <row r="74" spans="1:9" ht="30" customHeight="1">
      <c r="A74" s="146" t="s">
        <v>61</v>
      </c>
      <c r="B74" s="146"/>
      <c r="C74" s="14"/>
      <c r="D74" s="14"/>
      <c r="E74" s="145" t="s">
        <v>64</v>
      </c>
      <c r="F74" s="145"/>
      <c r="G74" s="146"/>
      <c r="H74" s="146"/>
      <c r="I74" s="146"/>
    </row>
  </sheetData>
  <mergeCells count="125">
    <mergeCell ref="B54:C54"/>
    <mergeCell ref="B53:C53"/>
    <mergeCell ref="D59:E59"/>
    <mergeCell ref="B57:C57"/>
    <mergeCell ref="B55:C55"/>
    <mergeCell ref="D53:E53"/>
    <mergeCell ref="B59:C59"/>
    <mergeCell ref="B58:C58"/>
    <mergeCell ref="D60:E60"/>
    <mergeCell ref="D44:E44"/>
    <mergeCell ref="B47:C47"/>
    <mergeCell ref="D43:E43"/>
    <mergeCell ref="B43:C43"/>
    <mergeCell ref="D47:E47"/>
    <mergeCell ref="D46:E46"/>
    <mergeCell ref="D45:E45"/>
    <mergeCell ref="B45:C45"/>
    <mergeCell ref="B49:C49"/>
    <mergeCell ref="B46:C46"/>
    <mergeCell ref="B56:C56"/>
    <mergeCell ref="D55:E55"/>
    <mergeCell ref="D57:E57"/>
    <mergeCell ref="D56:E56"/>
    <mergeCell ref="D50:E50"/>
    <mergeCell ref="D49:E49"/>
    <mergeCell ref="B52:C52"/>
    <mergeCell ref="D58:E58"/>
    <mergeCell ref="B60:C60"/>
    <mergeCell ref="D54:E54"/>
    <mergeCell ref="B44:C44"/>
    <mergeCell ref="D52:E52"/>
    <mergeCell ref="D51:E51"/>
    <mergeCell ref="B51:C51"/>
    <mergeCell ref="B50:C50"/>
    <mergeCell ref="D48:E48"/>
    <mergeCell ref="B48:C48"/>
    <mergeCell ref="A41:I41"/>
    <mergeCell ref="A42:I42"/>
    <mergeCell ref="G74:I74"/>
    <mergeCell ref="B70:C70"/>
    <mergeCell ref="B71:C71"/>
    <mergeCell ref="B72:C72"/>
    <mergeCell ref="B73:C73"/>
    <mergeCell ref="D73:E73"/>
    <mergeCell ref="D62:E62"/>
    <mergeCell ref="B63:C63"/>
    <mergeCell ref="B64:C64"/>
    <mergeCell ref="B68:C68"/>
    <mergeCell ref="D68:E68"/>
    <mergeCell ref="D67:E67"/>
    <mergeCell ref="D65:E65"/>
    <mergeCell ref="B65:C65"/>
    <mergeCell ref="B67:C67"/>
    <mergeCell ref="D66:E66"/>
    <mergeCell ref="B66:C66"/>
    <mergeCell ref="D63:E63"/>
    <mergeCell ref="A2:I2"/>
    <mergeCell ref="C19:D19"/>
    <mergeCell ref="A18:B18"/>
    <mergeCell ref="A15:B15"/>
    <mergeCell ref="A22:B22"/>
    <mergeCell ref="E74:F74"/>
    <mergeCell ref="A74:B74"/>
    <mergeCell ref="B69:C69"/>
    <mergeCell ref="D69:E69"/>
    <mergeCell ref="D70:E70"/>
    <mergeCell ref="D71:E71"/>
    <mergeCell ref="D72:E72"/>
    <mergeCell ref="C21:D21"/>
    <mergeCell ref="A16:B16"/>
    <mergeCell ref="C23:D23"/>
    <mergeCell ref="A21:B21"/>
    <mergeCell ref="A17:B17"/>
    <mergeCell ref="E34:F35"/>
    <mergeCell ref="A23:A25"/>
    <mergeCell ref="C22:D22"/>
    <mergeCell ref="B61:C61"/>
    <mergeCell ref="B62:C62"/>
    <mergeCell ref="D64:E64"/>
    <mergeCell ref="D61:E61"/>
    <mergeCell ref="A10:B10"/>
    <mergeCell ref="A11:B11"/>
    <mergeCell ref="A12:B12"/>
    <mergeCell ref="C15:D15"/>
    <mergeCell ref="A13:B13"/>
    <mergeCell ref="C13:D13"/>
    <mergeCell ref="C14:D14"/>
    <mergeCell ref="A14:B14"/>
    <mergeCell ref="A19:B19"/>
    <mergeCell ref="D4:E4"/>
    <mergeCell ref="D5:H5"/>
    <mergeCell ref="D6:H6"/>
    <mergeCell ref="C12:D12"/>
    <mergeCell ref="D7:H7"/>
    <mergeCell ref="D8:H8"/>
    <mergeCell ref="C10:D10"/>
    <mergeCell ref="C11:D11"/>
    <mergeCell ref="C24:D24"/>
    <mergeCell ref="B34:C35"/>
    <mergeCell ref="D34:D35"/>
    <mergeCell ref="D32:D33"/>
    <mergeCell ref="E32:F33"/>
    <mergeCell ref="A39:I39"/>
    <mergeCell ref="A40:I40"/>
    <mergeCell ref="E28:F29"/>
    <mergeCell ref="E30:F31"/>
    <mergeCell ref="D30:D31"/>
    <mergeCell ref="H32:I35"/>
    <mergeCell ref="B28:C30"/>
    <mergeCell ref="B31:C33"/>
    <mergeCell ref="G32:G35"/>
    <mergeCell ref="A34:A35"/>
    <mergeCell ref="A26:B26"/>
    <mergeCell ref="C26:I26"/>
    <mergeCell ref="C25:D25"/>
    <mergeCell ref="C16:D16"/>
    <mergeCell ref="C17:D17"/>
    <mergeCell ref="C20:D20"/>
    <mergeCell ref="A20:B20"/>
    <mergeCell ref="C18:D18"/>
    <mergeCell ref="H28:I31"/>
    <mergeCell ref="D28:D29"/>
    <mergeCell ref="A28:A30"/>
    <mergeCell ref="G28:G31"/>
    <mergeCell ref="A31:A33"/>
  </mergeCells>
  <phoneticPr fontId="2" type="noConversion"/>
  <printOptions horizontalCentered="1"/>
  <pageMargins left="0.23622047244094491" right="0.23622047244094491" top="0.23622047244094491" bottom="0.23622047244094491" header="0.23622047244094491" footer="0.2362204724409449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I36"/>
  <sheetViews>
    <sheetView zoomScaleNormal="100" workbookViewId="0">
      <selection activeCell="E39" sqref="E39"/>
    </sheetView>
  </sheetViews>
  <sheetFormatPr defaultRowHeight="16.5"/>
  <cols>
    <col min="1" max="1" width="9.625" style="4" customWidth="1"/>
    <col min="2" max="2" width="11" style="4" customWidth="1"/>
    <col min="3" max="3" width="12.625" style="4" customWidth="1"/>
    <col min="4" max="4" width="9" style="4"/>
    <col min="5" max="5" width="8.5" style="4" customWidth="1"/>
    <col min="6" max="6" width="10.875" style="4" customWidth="1"/>
    <col min="7" max="7" width="9" style="4"/>
    <col min="8" max="8" width="10.125" style="4" customWidth="1"/>
    <col min="9" max="9" width="16" style="4" customWidth="1"/>
    <col min="10" max="16384" width="9" style="4"/>
  </cols>
  <sheetData>
    <row r="1" spans="1:9" ht="24.75" customHeight="1">
      <c r="A1" s="138" t="s">
        <v>51</v>
      </c>
      <c r="B1" s="138"/>
      <c r="C1" s="138"/>
      <c r="D1" s="138"/>
      <c r="E1" s="138"/>
      <c r="F1" s="138"/>
      <c r="G1" s="138"/>
      <c r="H1" s="138"/>
      <c r="I1" s="138"/>
    </row>
    <row r="2" spans="1:9" ht="19.5" customHeight="1">
      <c r="A2" s="139" t="s">
        <v>52</v>
      </c>
      <c r="B2" s="139"/>
      <c r="C2" s="139"/>
      <c r="D2" s="139"/>
      <c r="E2" s="139"/>
      <c r="F2" s="139"/>
      <c r="G2" s="139"/>
      <c r="H2" s="139"/>
      <c r="I2" s="139"/>
    </row>
    <row r="3" spans="1:9" ht="19.5" customHeight="1">
      <c r="A3" s="139" t="s">
        <v>53</v>
      </c>
      <c r="B3" s="139"/>
      <c r="C3" s="139"/>
      <c r="D3" s="139"/>
      <c r="E3" s="139"/>
      <c r="F3" s="139"/>
      <c r="G3" s="139"/>
      <c r="H3" s="139"/>
      <c r="I3" s="139"/>
    </row>
    <row r="4" spans="1:9" ht="19.5" customHeight="1">
      <c r="A4" s="139" t="s">
        <v>54</v>
      </c>
      <c r="B4" s="139"/>
      <c r="C4" s="139"/>
      <c r="D4" s="139"/>
      <c r="E4" s="139"/>
      <c r="F4" s="139"/>
      <c r="G4" s="139"/>
      <c r="H4" s="139"/>
      <c r="I4" s="139"/>
    </row>
    <row r="5" spans="1:9" ht="31.5" customHeight="1">
      <c r="A5" s="16" t="s">
        <v>67</v>
      </c>
      <c r="B5" s="151" t="s">
        <v>55</v>
      </c>
      <c r="C5" s="151"/>
      <c r="D5" s="151" t="s">
        <v>56</v>
      </c>
      <c r="E5" s="151"/>
      <c r="F5" s="16" t="s">
        <v>57</v>
      </c>
      <c r="G5" s="16" t="s">
        <v>58</v>
      </c>
      <c r="H5" s="16" t="s">
        <v>59</v>
      </c>
      <c r="I5" s="16" t="s">
        <v>60</v>
      </c>
    </row>
    <row r="6" spans="1:9" ht="23.25" customHeight="1">
      <c r="A6" s="15"/>
      <c r="B6" s="134"/>
      <c r="C6" s="135"/>
      <c r="D6" s="143"/>
      <c r="E6" s="143"/>
      <c r="F6" s="15"/>
      <c r="G6" s="15"/>
      <c r="H6" s="15"/>
      <c r="I6" s="15"/>
    </row>
    <row r="7" spans="1:9" ht="23.25" customHeight="1">
      <c r="A7" s="15"/>
      <c r="B7" s="134"/>
      <c r="C7" s="135"/>
      <c r="D7" s="143"/>
      <c r="E7" s="143"/>
      <c r="F7" s="15"/>
      <c r="G7" s="15"/>
      <c r="H7" s="15"/>
      <c r="I7" s="15"/>
    </row>
    <row r="8" spans="1:9" ht="23.25" customHeight="1">
      <c r="A8" s="15"/>
      <c r="B8" s="134"/>
      <c r="C8" s="135"/>
      <c r="D8" s="143"/>
      <c r="E8" s="143"/>
      <c r="F8" s="15"/>
      <c r="G8" s="15"/>
      <c r="H8" s="15"/>
      <c r="I8" s="15"/>
    </row>
    <row r="9" spans="1:9" ht="23.25" customHeight="1">
      <c r="A9" s="15"/>
      <c r="B9" s="134"/>
      <c r="C9" s="135"/>
      <c r="D9" s="143"/>
      <c r="E9" s="143"/>
      <c r="F9" s="15"/>
      <c r="G9" s="15"/>
      <c r="H9" s="15"/>
      <c r="I9" s="15"/>
    </row>
    <row r="10" spans="1:9" ht="23.25" customHeight="1">
      <c r="A10" s="15"/>
      <c r="B10" s="134"/>
      <c r="C10" s="135"/>
      <c r="D10" s="143"/>
      <c r="E10" s="143"/>
      <c r="F10" s="15"/>
      <c r="G10" s="15"/>
      <c r="H10" s="15"/>
      <c r="I10" s="15"/>
    </row>
    <row r="11" spans="1:9" ht="23.25" customHeight="1">
      <c r="A11" s="15"/>
      <c r="B11" s="134"/>
      <c r="C11" s="135"/>
      <c r="D11" s="143"/>
      <c r="E11" s="143"/>
      <c r="F11" s="15"/>
      <c r="G11" s="15"/>
      <c r="H11" s="15"/>
      <c r="I11" s="15"/>
    </row>
    <row r="12" spans="1:9" ht="23.25" customHeight="1">
      <c r="A12" s="15"/>
      <c r="B12" s="134"/>
      <c r="C12" s="135"/>
      <c r="D12" s="143"/>
      <c r="E12" s="143"/>
      <c r="F12" s="15"/>
      <c r="G12" s="15"/>
      <c r="H12" s="15"/>
      <c r="I12" s="15"/>
    </row>
    <row r="13" spans="1:9" ht="23.25" customHeight="1">
      <c r="A13" s="15"/>
      <c r="B13" s="134"/>
      <c r="C13" s="135"/>
      <c r="D13" s="143"/>
      <c r="E13" s="143"/>
      <c r="F13" s="15"/>
      <c r="G13" s="15"/>
      <c r="H13" s="15"/>
      <c r="I13" s="15"/>
    </row>
    <row r="14" spans="1:9" ht="23.25" customHeight="1">
      <c r="A14" s="15"/>
      <c r="B14" s="134"/>
      <c r="C14" s="135"/>
      <c r="D14" s="143"/>
      <c r="E14" s="143"/>
      <c r="F14" s="15"/>
      <c r="G14" s="15"/>
      <c r="H14" s="15"/>
      <c r="I14" s="15"/>
    </row>
    <row r="15" spans="1:9" ht="23.25" customHeight="1">
      <c r="A15" s="15"/>
      <c r="B15" s="134"/>
      <c r="C15" s="135"/>
      <c r="D15" s="143"/>
      <c r="E15" s="143"/>
      <c r="F15" s="15"/>
      <c r="G15" s="15"/>
      <c r="H15" s="15"/>
      <c r="I15" s="15"/>
    </row>
    <row r="16" spans="1:9" ht="23.25" customHeight="1">
      <c r="A16" s="15"/>
      <c r="B16" s="134"/>
      <c r="C16" s="135"/>
      <c r="D16" s="143"/>
      <c r="E16" s="143"/>
      <c r="F16" s="15"/>
      <c r="G16" s="15"/>
      <c r="H16" s="15"/>
      <c r="I16" s="15"/>
    </row>
    <row r="17" spans="1:9" ht="23.25" customHeight="1">
      <c r="A17" s="15"/>
      <c r="B17" s="134"/>
      <c r="C17" s="135"/>
      <c r="D17" s="143"/>
      <c r="E17" s="143"/>
      <c r="F17" s="15"/>
      <c r="G17" s="15"/>
      <c r="H17" s="15"/>
      <c r="I17" s="15"/>
    </row>
    <row r="18" spans="1:9" ht="23.25" customHeight="1">
      <c r="A18" s="15"/>
      <c r="B18" s="134"/>
      <c r="C18" s="135"/>
      <c r="D18" s="143"/>
      <c r="E18" s="143"/>
      <c r="F18" s="15"/>
      <c r="G18" s="15"/>
      <c r="H18" s="15"/>
      <c r="I18" s="15"/>
    </row>
    <row r="19" spans="1:9" ht="23.25" customHeight="1">
      <c r="A19" s="15"/>
      <c r="B19" s="134"/>
      <c r="C19" s="135"/>
      <c r="D19" s="143"/>
      <c r="E19" s="143"/>
      <c r="F19" s="15"/>
      <c r="G19" s="15"/>
      <c r="H19" s="15"/>
      <c r="I19" s="15"/>
    </row>
    <row r="20" spans="1:9" ht="23.25" customHeight="1">
      <c r="A20" s="15"/>
      <c r="B20" s="134"/>
      <c r="C20" s="135"/>
      <c r="D20" s="143"/>
      <c r="E20" s="143"/>
      <c r="F20" s="15"/>
      <c r="G20" s="15"/>
      <c r="H20" s="15"/>
      <c r="I20" s="15"/>
    </row>
    <row r="21" spans="1:9" ht="23.25" customHeight="1">
      <c r="A21" s="15"/>
      <c r="B21" s="134"/>
      <c r="C21" s="135"/>
      <c r="D21" s="143"/>
      <c r="E21" s="143"/>
      <c r="F21" s="15"/>
      <c r="G21" s="15"/>
      <c r="H21" s="15"/>
      <c r="I21" s="15"/>
    </row>
    <row r="22" spans="1:9" ht="23.25" customHeight="1">
      <c r="A22" s="15"/>
      <c r="B22" s="134"/>
      <c r="C22" s="135"/>
      <c r="D22" s="143"/>
      <c r="E22" s="143"/>
      <c r="F22" s="15"/>
      <c r="G22" s="15"/>
      <c r="H22" s="15"/>
      <c r="I22" s="15"/>
    </row>
    <row r="23" spans="1:9" ht="23.25" customHeight="1">
      <c r="A23" s="15"/>
      <c r="B23" s="134"/>
      <c r="C23" s="135"/>
      <c r="D23" s="143"/>
      <c r="E23" s="143"/>
      <c r="F23" s="15"/>
      <c r="G23" s="15"/>
      <c r="H23" s="15"/>
      <c r="I23" s="15"/>
    </row>
    <row r="24" spans="1:9" ht="23.25" customHeight="1">
      <c r="A24" s="15"/>
      <c r="B24" s="134"/>
      <c r="C24" s="135"/>
      <c r="D24" s="143"/>
      <c r="E24" s="143"/>
      <c r="F24" s="15"/>
      <c r="G24" s="15"/>
      <c r="H24" s="15"/>
      <c r="I24" s="15"/>
    </row>
    <row r="25" spans="1:9" ht="23.25" customHeight="1">
      <c r="A25" s="15"/>
      <c r="B25" s="134"/>
      <c r="C25" s="135"/>
      <c r="D25" s="143"/>
      <c r="E25" s="143"/>
      <c r="F25" s="15"/>
      <c r="G25" s="15"/>
      <c r="H25" s="15"/>
      <c r="I25" s="15"/>
    </row>
    <row r="26" spans="1:9" ht="23.25" customHeight="1">
      <c r="A26" s="15"/>
      <c r="B26" s="134"/>
      <c r="C26" s="135"/>
      <c r="D26" s="143"/>
      <c r="E26" s="143"/>
      <c r="F26" s="15"/>
      <c r="G26" s="15"/>
      <c r="H26" s="15"/>
      <c r="I26" s="15"/>
    </row>
    <row r="27" spans="1:9" ht="23.25" customHeight="1">
      <c r="A27" s="15"/>
      <c r="B27" s="134"/>
      <c r="C27" s="135"/>
      <c r="D27" s="143"/>
      <c r="E27" s="143"/>
      <c r="F27" s="15"/>
      <c r="G27" s="15"/>
      <c r="H27" s="15"/>
      <c r="I27" s="15"/>
    </row>
    <row r="28" spans="1:9" ht="23.25" customHeight="1">
      <c r="A28" s="15"/>
      <c r="B28" s="134"/>
      <c r="C28" s="135"/>
      <c r="D28" s="143"/>
      <c r="E28" s="143"/>
      <c r="F28" s="15"/>
      <c r="G28" s="15"/>
      <c r="H28" s="15"/>
      <c r="I28" s="15"/>
    </row>
    <row r="29" spans="1:9" ht="23.25" customHeight="1">
      <c r="A29" s="15"/>
      <c r="B29" s="134"/>
      <c r="C29" s="135"/>
      <c r="D29" s="143"/>
      <c r="E29" s="143"/>
      <c r="F29" s="15"/>
      <c r="G29" s="15"/>
      <c r="H29" s="15"/>
      <c r="I29" s="15"/>
    </row>
    <row r="30" spans="1:9" ht="23.25" customHeight="1">
      <c r="A30" s="15"/>
      <c r="B30" s="134"/>
      <c r="C30" s="135"/>
      <c r="D30" s="143"/>
      <c r="E30" s="143"/>
      <c r="F30" s="15"/>
      <c r="G30" s="15"/>
      <c r="H30" s="15"/>
      <c r="I30" s="15"/>
    </row>
    <row r="31" spans="1:9" ht="23.25" customHeight="1">
      <c r="A31" s="15"/>
      <c r="B31" s="134"/>
      <c r="C31" s="135"/>
      <c r="D31" s="143"/>
      <c r="E31" s="143"/>
      <c r="F31" s="15"/>
      <c r="G31" s="15"/>
      <c r="H31" s="15"/>
      <c r="I31" s="15"/>
    </row>
    <row r="32" spans="1:9" ht="23.25" customHeight="1">
      <c r="A32" s="15"/>
      <c r="B32" s="134"/>
      <c r="C32" s="135"/>
      <c r="D32" s="143"/>
      <c r="E32" s="143"/>
      <c r="F32" s="15"/>
      <c r="G32" s="15"/>
      <c r="H32" s="15"/>
      <c r="I32" s="15"/>
    </row>
    <row r="33" spans="1:9" ht="23.25" customHeight="1">
      <c r="A33" s="15"/>
      <c r="B33" s="134"/>
      <c r="C33" s="135"/>
      <c r="D33" s="143"/>
      <c r="E33" s="143"/>
      <c r="F33" s="15"/>
      <c r="G33" s="15"/>
      <c r="H33" s="15"/>
      <c r="I33" s="15"/>
    </row>
    <row r="34" spans="1:9" ht="23.25" customHeight="1">
      <c r="A34" s="15"/>
      <c r="B34" s="134"/>
      <c r="C34" s="135"/>
      <c r="D34" s="143"/>
      <c r="E34" s="143"/>
      <c r="F34" s="15"/>
      <c r="G34" s="15"/>
      <c r="H34" s="15"/>
      <c r="I34" s="15"/>
    </row>
    <row r="35" spans="1:9" ht="23.25" customHeight="1">
      <c r="A35" s="15"/>
      <c r="B35" s="134"/>
      <c r="C35" s="135"/>
      <c r="D35" s="143"/>
      <c r="E35" s="143"/>
      <c r="F35" s="15"/>
      <c r="G35" s="15"/>
      <c r="H35" s="15"/>
      <c r="I35" s="15"/>
    </row>
    <row r="36" spans="1:9" ht="30" customHeight="1">
      <c r="A36" s="146" t="s">
        <v>61</v>
      </c>
      <c r="B36" s="146"/>
      <c r="C36" s="14"/>
      <c r="D36" s="14"/>
      <c r="E36" s="145" t="s">
        <v>64</v>
      </c>
      <c r="F36" s="145"/>
      <c r="G36" s="146"/>
      <c r="H36" s="146"/>
      <c r="I36" s="146"/>
    </row>
  </sheetData>
  <mergeCells count="69">
    <mergeCell ref="D9:E9"/>
    <mergeCell ref="D12:E12"/>
    <mergeCell ref="B10:C10"/>
    <mergeCell ref="D10:E10"/>
    <mergeCell ref="B11:C11"/>
    <mergeCell ref="D22:E22"/>
    <mergeCell ref="B6:C6"/>
    <mergeCell ref="D6:E6"/>
    <mergeCell ref="B8:C8"/>
    <mergeCell ref="D8:E8"/>
    <mergeCell ref="B18:C18"/>
    <mergeCell ref="D18:E18"/>
    <mergeCell ref="B16:C16"/>
    <mergeCell ref="D16:E16"/>
    <mergeCell ref="B17:C17"/>
    <mergeCell ref="D17:E17"/>
    <mergeCell ref="B13:C13"/>
    <mergeCell ref="D13:E13"/>
    <mergeCell ref="B7:C7"/>
    <mergeCell ref="D7:E7"/>
    <mergeCell ref="B9:C9"/>
    <mergeCell ref="A36:B36"/>
    <mergeCell ref="G36:I36"/>
    <mergeCell ref="E36:F36"/>
    <mergeCell ref="B34:C34"/>
    <mergeCell ref="D34:E34"/>
    <mergeCell ref="B35:C35"/>
    <mergeCell ref="D35:E35"/>
    <mergeCell ref="B33:C33"/>
    <mergeCell ref="D33:E33"/>
    <mergeCell ref="B28:C28"/>
    <mergeCell ref="B31:C31"/>
    <mergeCell ref="D31:E31"/>
    <mergeCell ref="D28:E28"/>
    <mergeCell ref="B29:C29"/>
    <mergeCell ref="D29:E29"/>
    <mergeCell ref="B30:C30"/>
    <mergeCell ref="D30:E30"/>
    <mergeCell ref="B32:C32"/>
    <mergeCell ref="D32:E32"/>
    <mergeCell ref="B15:C15"/>
    <mergeCell ref="D15:E15"/>
    <mergeCell ref="B19:C19"/>
    <mergeCell ref="D19:E19"/>
    <mergeCell ref="B27:C27"/>
    <mergeCell ref="D27:E27"/>
    <mergeCell ref="B24:C24"/>
    <mergeCell ref="B25:C25"/>
    <mergeCell ref="D25:E25"/>
    <mergeCell ref="B26:C26"/>
    <mergeCell ref="D26:E26"/>
    <mergeCell ref="B23:C23"/>
    <mergeCell ref="D23:E23"/>
    <mergeCell ref="D11:E11"/>
    <mergeCell ref="D24:E24"/>
    <mergeCell ref="A1:I1"/>
    <mergeCell ref="A4:I4"/>
    <mergeCell ref="A2:I2"/>
    <mergeCell ref="A3:I3"/>
    <mergeCell ref="B14:C14"/>
    <mergeCell ref="D14:E14"/>
    <mergeCell ref="B5:C5"/>
    <mergeCell ref="D5:E5"/>
    <mergeCell ref="B12:C12"/>
    <mergeCell ref="B20:C20"/>
    <mergeCell ref="D20:E20"/>
    <mergeCell ref="B21:C21"/>
    <mergeCell ref="D21:E21"/>
    <mergeCell ref="B22:C22"/>
  </mergeCells>
  <phoneticPr fontId="3" type="noConversion"/>
  <printOptions horizontalCentered="1"/>
  <pageMargins left="0.23622047244094491" right="0.23622047244094491" top="0.23622047244094491" bottom="0.23622047244094491" header="0.23622047244094491" footer="0.23622047244094491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C00000"/>
  </sheetPr>
  <dimension ref="A1:N47"/>
  <sheetViews>
    <sheetView view="pageBreakPreview" topLeftCell="A9" zoomScale="80" zoomScaleNormal="100" zoomScaleSheetLayoutView="80" workbookViewId="0">
      <selection activeCell="B16" sqref="B16:J27"/>
    </sheetView>
  </sheetViews>
  <sheetFormatPr defaultRowHeight="16.5"/>
  <cols>
    <col min="1" max="1" width="1.5" style="17" customWidth="1"/>
    <col min="2" max="2" width="11.875" style="17" customWidth="1"/>
    <col min="3" max="3" width="11" style="17" customWidth="1"/>
    <col min="4" max="4" width="11.375" style="17" customWidth="1"/>
    <col min="5" max="5" width="11.625" style="17" customWidth="1"/>
    <col min="6" max="6" width="10.75" style="17" customWidth="1"/>
    <col min="7" max="7" width="12" style="17" customWidth="1"/>
    <col min="8" max="8" width="13.25" style="17" customWidth="1"/>
    <col min="9" max="9" width="13.125" style="17" bestFit="1" customWidth="1"/>
    <col min="10" max="10" width="13.75" style="17" bestFit="1" customWidth="1"/>
    <col min="11" max="12" width="0" style="17" hidden="1" customWidth="1"/>
    <col min="13" max="13" width="9.125" style="17" hidden="1" customWidth="1"/>
    <col min="14" max="14" width="11.125" style="17" hidden="1" customWidth="1"/>
    <col min="15" max="16384" width="9" style="17"/>
  </cols>
  <sheetData>
    <row r="1" spans="1:12" ht="16.5" hidden="1" customHeight="1">
      <c r="B1" s="160" t="s">
        <v>86</v>
      </c>
      <c r="C1" s="19" t="s">
        <v>87</v>
      </c>
      <c r="D1" s="20">
        <v>10799</v>
      </c>
      <c r="E1" s="21" t="s">
        <v>88</v>
      </c>
      <c r="F1" s="20" t="s">
        <v>89</v>
      </c>
      <c r="G1" s="19" t="s">
        <v>90</v>
      </c>
      <c r="H1" s="20">
        <v>0.3</v>
      </c>
    </row>
    <row r="2" spans="1:12" hidden="1">
      <c r="B2" s="160"/>
      <c r="C2" s="22"/>
      <c r="D2" s="23" t="s">
        <v>91</v>
      </c>
      <c r="E2" s="23" t="s">
        <v>92</v>
      </c>
      <c r="F2" s="22"/>
      <c r="G2" s="24" t="s">
        <v>93</v>
      </c>
      <c r="H2" s="24"/>
    </row>
    <row r="3" spans="1:12" hidden="1">
      <c r="B3" s="160"/>
      <c r="C3" s="25" t="s">
        <v>94</v>
      </c>
      <c r="D3" s="20">
        <v>1</v>
      </c>
      <c r="E3" s="20">
        <v>22500</v>
      </c>
      <c r="F3" s="22"/>
      <c r="G3" s="24" t="s">
        <v>95</v>
      </c>
      <c r="H3" s="24"/>
    </row>
    <row r="4" spans="1:12" hidden="1">
      <c r="B4" s="160"/>
      <c r="C4" s="25" t="s">
        <v>96</v>
      </c>
      <c r="D4" s="20">
        <v>5</v>
      </c>
      <c r="E4" s="20">
        <v>1300</v>
      </c>
      <c r="F4" s="22"/>
      <c r="G4" s="24" t="s">
        <v>97</v>
      </c>
      <c r="H4" s="24"/>
    </row>
    <row r="5" spans="1:12" hidden="1">
      <c r="B5" s="160"/>
      <c r="C5" s="25" t="s">
        <v>98</v>
      </c>
      <c r="D5" s="20">
        <v>1</v>
      </c>
      <c r="E5" s="20">
        <v>8000</v>
      </c>
      <c r="F5" s="22"/>
      <c r="G5" s="24" t="s">
        <v>99</v>
      </c>
      <c r="H5" s="24"/>
    </row>
    <row r="6" spans="1:12" hidden="1">
      <c r="B6" s="160"/>
      <c r="C6" s="25" t="s">
        <v>100</v>
      </c>
      <c r="D6" s="20">
        <v>0</v>
      </c>
      <c r="E6" s="20">
        <v>0</v>
      </c>
      <c r="F6" s="22"/>
      <c r="G6" s="24" t="s">
        <v>101</v>
      </c>
      <c r="H6" s="24"/>
    </row>
    <row r="7" spans="1:12" hidden="1">
      <c r="B7" s="160"/>
      <c r="C7" s="25" t="s">
        <v>102</v>
      </c>
      <c r="D7" s="20">
        <v>1</v>
      </c>
      <c r="E7" s="20">
        <v>3500</v>
      </c>
      <c r="F7" s="22"/>
      <c r="G7" s="24"/>
      <c r="H7" s="24"/>
    </row>
    <row r="8" spans="1:12" hidden="1">
      <c r="B8" s="26"/>
    </row>
    <row r="9" spans="1:12" ht="21">
      <c r="A9" s="27"/>
      <c r="B9" s="161" t="s">
        <v>103</v>
      </c>
      <c r="C9" s="161"/>
      <c r="D9" s="161"/>
      <c r="E9" s="161"/>
      <c r="F9" s="161"/>
      <c r="G9" s="161"/>
      <c r="H9" s="161"/>
      <c r="I9" s="161"/>
      <c r="J9" s="161"/>
    </row>
    <row r="10" spans="1:12" ht="17.25" thickBot="1">
      <c r="A10" s="27"/>
      <c r="B10" s="28" t="s">
        <v>104</v>
      </c>
      <c r="C10" s="28">
        <f>D1</f>
        <v>10799</v>
      </c>
      <c r="D10" s="28"/>
      <c r="E10" s="29" t="s">
        <v>88</v>
      </c>
      <c r="F10" s="28" t="str">
        <f>F1</f>
        <v>莊世忠</v>
      </c>
      <c r="G10" s="28" t="s">
        <v>90</v>
      </c>
      <c r="H10" s="28">
        <f>H1</f>
        <v>0.3</v>
      </c>
      <c r="I10" s="28" t="s">
        <v>6</v>
      </c>
      <c r="J10" s="30"/>
    </row>
    <row r="11" spans="1:12" ht="18" thickTop="1">
      <c r="A11" s="27"/>
      <c r="B11" s="162" t="s">
        <v>55</v>
      </c>
      <c r="C11" s="163"/>
      <c r="D11" s="31" t="s">
        <v>57</v>
      </c>
      <c r="E11" s="31" t="s">
        <v>91</v>
      </c>
      <c r="F11" s="31" t="s">
        <v>105</v>
      </c>
      <c r="G11" s="31" t="s">
        <v>106</v>
      </c>
      <c r="H11" s="31" t="s">
        <v>60</v>
      </c>
      <c r="I11" s="163" t="s">
        <v>107</v>
      </c>
      <c r="J11" s="164"/>
    </row>
    <row r="12" spans="1:12" ht="30" customHeight="1">
      <c r="A12" s="27"/>
      <c r="B12" s="152" t="s">
        <v>94</v>
      </c>
      <c r="C12" s="153"/>
      <c r="D12" s="32" t="s">
        <v>108</v>
      </c>
      <c r="E12" s="33">
        <f>D34</f>
        <v>1</v>
      </c>
      <c r="F12" s="33">
        <f>H25</f>
        <v>1</v>
      </c>
      <c r="G12" s="33">
        <f>H34</f>
        <v>5625</v>
      </c>
      <c r="H12" s="33">
        <f>G12*F12</f>
        <v>5625</v>
      </c>
      <c r="I12" s="154" t="s">
        <v>109</v>
      </c>
      <c r="J12" s="155"/>
      <c r="L12" s="34"/>
    </row>
    <row r="13" spans="1:12" ht="30" customHeight="1">
      <c r="A13" s="27"/>
      <c r="B13" s="152" t="s">
        <v>96</v>
      </c>
      <c r="C13" s="153"/>
      <c r="D13" s="32" t="s">
        <v>108</v>
      </c>
      <c r="E13" s="33">
        <f>D35</f>
        <v>5</v>
      </c>
      <c r="F13" s="33">
        <f>H26</f>
        <v>3</v>
      </c>
      <c r="G13" s="33">
        <f>IF(H26=0,"0",H35/H26)</f>
        <v>1061.6666666666667</v>
      </c>
      <c r="H13" s="33">
        <f>G13*F13</f>
        <v>3185</v>
      </c>
      <c r="I13" s="154" t="s">
        <v>110</v>
      </c>
      <c r="J13" s="155"/>
    </row>
    <row r="14" spans="1:12" ht="30" customHeight="1">
      <c r="A14" s="27"/>
      <c r="B14" s="152" t="s">
        <v>98</v>
      </c>
      <c r="C14" s="153"/>
      <c r="D14" s="32" t="s">
        <v>108</v>
      </c>
      <c r="E14" s="33">
        <f>D36</f>
        <v>1</v>
      </c>
      <c r="F14" s="33">
        <f>H27</f>
        <v>1</v>
      </c>
      <c r="G14" s="33">
        <f>H36</f>
        <v>3375</v>
      </c>
      <c r="H14" s="33">
        <f>G14*F14</f>
        <v>3375</v>
      </c>
      <c r="I14" s="154" t="s">
        <v>109</v>
      </c>
      <c r="J14" s="155"/>
    </row>
    <row r="15" spans="1:12" ht="30" customHeight="1">
      <c r="A15" s="27"/>
      <c r="B15" s="152" t="s">
        <v>100</v>
      </c>
      <c r="C15" s="153"/>
      <c r="D15" s="32" t="s">
        <v>108</v>
      </c>
      <c r="E15" s="33">
        <f>D37</f>
        <v>0</v>
      </c>
      <c r="F15" s="33">
        <f>H28</f>
        <v>0</v>
      </c>
      <c r="G15" s="33">
        <f>H37</f>
        <v>0</v>
      </c>
      <c r="H15" s="33">
        <f>G15*F15</f>
        <v>0</v>
      </c>
      <c r="I15" s="154" t="s">
        <v>109</v>
      </c>
      <c r="J15" s="155"/>
    </row>
    <row r="16" spans="1:12" ht="30" customHeight="1">
      <c r="A16" s="27"/>
      <c r="B16" s="152" t="s">
        <v>102</v>
      </c>
      <c r="C16" s="153"/>
      <c r="D16" s="32" t="s">
        <v>108</v>
      </c>
      <c r="E16" s="33">
        <f>D38</f>
        <v>1</v>
      </c>
      <c r="F16" s="33">
        <f>H29</f>
        <v>1</v>
      </c>
      <c r="G16" s="33">
        <f>H38</f>
        <v>1715</v>
      </c>
      <c r="H16" s="33">
        <f>G16*F16</f>
        <v>1715</v>
      </c>
      <c r="I16" s="154" t="s">
        <v>109</v>
      </c>
      <c r="J16" s="155"/>
    </row>
    <row r="17" spans="1:14" ht="30" customHeight="1">
      <c r="A17" s="27"/>
      <c r="B17" s="166"/>
      <c r="C17" s="167"/>
      <c r="D17" s="33"/>
      <c r="E17" s="33"/>
      <c r="F17" s="33"/>
      <c r="G17" s="33"/>
      <c r="H17" s="33"/>
      <c r="I17" s="168"/>
      <c r="J17" s="169"/>
    </row>
    <row r="18" spans="1:14" ht="30" customHeight="1" thickBot="1">
      <c r="A18" s="27"/>
      <c r="B18" s="156" t="s">
        <v>60</v>
      </c>
      <c r="C18" s="157"/>
      <c r="D18" s="35"/>
      <c r="E18" s="35"/>
      <c r="F18" s="35"/>
      <c r="G18" s="35"/>
      <c r="H18" s="35">
        <f>SUM(H12:H16)</f>
        <v>13900</v>
      </c>
      <c r="I18" s="158"/>
      <c r="J18" s="159"/>
    </row>
    <row r="19" spans="1:14" ht="30" customHeight="1" thickTop="1">
      <c r="A19" s="27"/>
      <c r="B19" s="36" t="s">
        <v>111</v>
      </c>
      <c r="C19" s="37"/>
      <c r="D19" s="37" t="s">
        <v>112</v>
      </c>
      <c r="E19" s="38"/>
      <c r="F19" s="38"/>
      <c r="G19" s="38"/>
      <c r="H19" s="30"/>
      <c r="I19" s="30"/>
      <c r="J19" s="30"/>
    </row>
    <row r="20" spans="1:14">
      <c r="A20" s="27"/>
      <c r="B20" s="30"/>
      <c r="C20" s="30"/>
      <c r="D20" s="30"/>
      <c r="E20" s="30"/>
      <c r="F20" s="30"/>
      <c r="G20" s="30"/>
      <c r="H20" s="30"/>
      <c r="I20" s="30"/>
      <c r="J20" s="30"/>
    </row>
    <row r="21" spans="1:14">
      <c r="A21" s="27"/>
      <c r="B21" s="172" t="s">
        <v>113</v>
      </c>
      <c r="C21" s="172"/>
      <c r="D21" s="32">
        <f>H1</f>
        <v>0.3</v>
      </c>
      <c r="E21" s="32" t="s">
        <v>114</v>
      </c>
      <c r="F21" s="40">
        <f>D21*60000</f>
        <v>18000</v>
      </c>
      <c r="G21" s="32" t="s">
        <v>115</v>
      </c>
      <c r="H21" s="30"/>
      <c r="I21" s="30"/>
      <c r="J21" s="30"/>
    </row>
    <row r="22" spans="1:14">
      <c r="A22" s="27"/>
      <c r="B22" s="30"/>
      <c r="C22" s="30"/>
      <c r="D22" s="30"/>
      <c r="E22" s="30"/>
      <c r="F22" s="30"/>
      <c r="G22" s="30"/>
      <c r="H22" s="30"/>
      <c r="I22" s="30"/>
      <c r="J22" s="30"/>
    </row>
    <row r="23" spans="1:14">
      <c r="A23" s="27"/>
      <c r="B23" s="41" t="s">
        <v>116</v>
      </c>
      <c r="C23" s="41"/>
      <c r="D23" s="41"/>
      <c r="E23" s="41"/>
      <c r="F23" s="42"/>
      <c r="G23" s="41"/>
      <c r="H23" s="41"/>
      <c r="I23" s="41"/>
      <c r="J23" s="39" t="str">
        <f>CONCATENATE("補助百分率(",ROUND(IF(F21/I30&gt;1,1,F21/I30)*100,0),"%)")</f>
        <v>補助百分率(56%)</v>
      </c>
    </row>
    <row r="24" spans="1:14">
      <c r="A24" s="27"/>
      <c r="B24" s="43" t="s">
        <v>117</v>
      </c>
      <c r="C24" s="39" t="s">
        <v>118</v>
      </c>
      <c r="D24" s="39" t="s">
        <v>119</v>
      </c>
      <c r="E24" s="39" t="s">
        <v>120</v>
      </c>
      <c r="F24" s="39" t="s">
        <v>121</v>
      </c>
      <c r="G24" s="39" t="s">
        <v>122</v>
      </c>
      <c r="H24" s="39" t="s">
        <v>123</v>
      </c>
      <c r="I24" s="39" t="s">
        <v>124</v>
      </c>
      <c r="J24" s="39" t="s">
        <v>125</v>
      </c>
      <c r="K24" s="44"/>
    </row>
    <row r="25" spans="1:14">
      <c r="A25" s="27"/>
      <c r="B25" s="43" t="s">
        <v>126</v>
      </c>
      <c r="C25" s="39" t="s">
        <v>127</v>
      </c>
      <c r="D25" s="45">
        <v>10000</v>
      </c>
      <c r="E25" s="45">
        <v>1</v>
      </c>
      <c r="F25" s="45">
        <f>D25/$D$30*$F$21</f>
        <v>3000</v>
      </c>
      <c r="G25" s="43">
        <f>D34</f>
        <v>1</v>
      </c>
      <c r="H25" s="45">
        <f>IF(G25&gt;E25,E25,G25)</f>
        <v>1</v>
      </c>
      <c r="I25" s="46">
        <f>H25*D25</f>
        <v>10000</v>
      </c>
      <c r="J25" s="47">
        <f>ROUND(I25*IF(F21/I30&gt;1,1,F21/I30),0)</f>
        <v>5625</v>
      </c>
      <c r="L25" s="48"/>
      <c r="M25" s="49">
        <f>ROUND($F$21/$I$30,5)</f>
        <v>0.5625</v>
      </c>
      <c r="N25" s="49">
        <f>I25*M25</f>
        <v>5625</v>
      </c>
    </row>
    <row r="26" spans="1:14">
      <c r="A26" s="27"/>
      <c r="B26" s="43" t="s">
        <v>128</v>
      </c>
      <c r="C26" s="39" t="s">
        <v>129</v>
      </c>
      <c r="D26" s="45">
        <v>30000</v>
      </c>
      <c r="E26" s="45">
        <f>D21*10</f>
        <v>3</v>
      </c>
      <c r="F26" s="45">
        <f>D26/$D$30*$F$21</f>
        <v>9000</v>
      </c>
      <c r="G26" s="43">
        <f>D35</f>
        <v>5</v>
      </c>
      <c r="H26" s="45">
        <f>IF(G26&gt;E26,E26,G26)</f>
        <v>3</v>
      </c>
      <c r="I26" s="46">
        <f>H26*D26/10</f>
        <v>9000</v>
      </c>
      <c r="J26" s="47">
        <f>ROUND(I26*IF(F21/I30&gt;1,1,F21/I30),0)</f>
        <v>5063</v>
      </c>
      <c r="L26" s="48"/>
      <c r="M26" s="49">
        <f>ROUND($F$21/$I$30,5)</f>
        <v>0.5625</v>
      </c>
      <c r="N26" s="49">
        <f>I26*M26</f>
        <v>5062.5</v>
      </c>
    </row>
    <row r="27" spans="1:14">
      <c r="A27" s="27"/>
      <c r="B27" s="43" t="s">
        <v>130</v>
      </c>
      <c r="C27" s="39" t="s">
        <v>131</v>
      </c>
      <c r="D27" s="45">
        <v>6000</v>
      </c>
      <c r="E27" s="45">
        <v>1</v>
      </c>
      <c r="F27" s="45">
        <f>D27/$D$30*$F$21</f>
        <v>1800</v>
      </c>
      <c r="G27" s="43">
        <f>D36</f>
        <v>1</v>
      </c>
      <c r="H27" s="45">
        <f>IF(G27&gt;E27,E27,G27)</f>
        <v>1</v>
      </c>
      <c r="I27" s="46">
        <f>H27*D27</f>
        <v>6000</v>
      </c>
      <c r="J27" s="47">
        <f>ROUND(I27*IF(F21/I30&gt;1,1,F21/I30),0)</f>
        <v>3375</v>
      </c>
      <c r="L27" s="48"/>
      <c r="M27" s="49">
        <f>ROUND($F$21/$I$30,5)</f>
        <v>0.5625</v>
      </c>
      <c r="N27" s="49">
        <f>I27*M27</f>
        <v>3375</v>
      </c>
    </row>
    <row r="28" spans="1:14">
      <c r="A28" s="27"/>
      <c r="B28" s="43" t="s">
        <v>132</v>
      </c>
      <c r="C28" s="39" t="s">
        <v>131</v>
      </c>
      <c r="D28" s="45">
        <v>7000</v>
      </c>
      <c r="E28" s="45">
        <v>1</v>
      </c>
      <c r="F28" s="45">
        <f>D28/$D$30*$F$21</f>
        <v>2100</v>
      </c>
      <c r="G28" s="43">
        <f>D37</f>
        <v>0</v>
      </c>
      <c r="H28" s="45">
        <f>IF(G28&gt;E28,E28,G28)</f>
        <v>0</v>
      </c>
      <c r="I28" s="46">
        <f>H28*D28</f>
        <v>0</v>
      </c>
      <c r="J28" s="47">
        <f>ROUND(I28*IF(F21/I30&gt;1,1,F21/I30),0)</f>
        <v>0</v>
      </c>
      <c r="M28" s="49">
        <f>ROUND($F$21/$I$30,5)</f>
        <v>0.5625</v>
      </c>
      <c r="N28" s="49">
        <f>I28*M28</f>
        <v>0</v>
      </c>
    </row>
    <row r="29" spans="1:14">
      <c r="A29" s="27"/>
      <c r="B29" s="43" t="s">
        <v>133</v>
      </c>
      <c r="C29" s="39" t="s">
        <v>131</v>
      </c>
      <c r="D29" s="45">
        <v>7000</v>
      </c>
      <c r="E29" s="45">
        <v>1</v>
      </c>
      <c r="F29" s="45">
        <f>D29/$D$30*$F$21</f>
        <v>2100</v>
      </c>
      <c r="G29" s="43">
        <f>D38</f>
        <v>1</v>
      </c>
      <c r="H29" s="45">
        <f>IF(G29&gt;E29,E29,G29)</f>
        <v>1</v>
      </c>
      <c r="I29" s="46">
        <f>H29*D29</f>
        <v>7000</v>
      </c>
      <c r="J29" s="47">
        <f>ROUND(I29*IF(F21/I30&gt;1,1,F21/I30),0)</f>
        <v>3938</v>
      </c>
      <c r="M29" s="49">
        <f>ROUND($F$21/$I$30,5)</f>
        <v>0.5625</v>
      </c>
      <c r="N29" s="49">
        <f>I29*M29</f>
        <v>3937.5</v>
      </c>
    </row>
    <row r="30" spans="1:14">
      <c r="A30" s="27"/>
      <c r="B30" s="43" t="s">
        <v>134</v>
      </c>
      <c r="C30" s="43"/>
      <c r="D30" s="50">
        <f>SUM(D25:D29)</f>
        <v>60000</v>
      </c>
      <c r="E30" s="43"/>
      <c r="F30" s="47">
        <f>SUM(F25:F29)</f>
        <v>18000</v>
      </c>
      <c r="G30" s="43"/>
      <c r="H30" s="43"/>
      <c r="I30" s="43">
        <f>SUM(I25:I29)</f>
        <v>32000</v>
      </c>
      <c r="J30" s="47">
        <f>SUM(J25:J29)</f>
        <v>18001</v>
      </c>
    </row>
    <row r="31" spans="1:14">
      <c r="A31" s="27"/>
      <c r="B31" s="51"/>
      <c r="C31" s="51"/>
      <c r="D31" s="51"/>
      <c r="E31" s="51"/>
      <c r="F31" s="52"/>
      <c r="G31" s="41"/>
      <c r="H31" s="41"/>
      <c r="I31" s="41"/>
      <c r="J31" s="53"/>
    </row>
    <row r="32" spans="1:14">
      <c r="A32" s="27"/>
      <c r="B32" s="41" t="s">
        <v>135</v>
      </c>
      <c r="C32" s="41"/>
      <c r="D32" s="41"/>
      <c r="E32" s="41"/>
      <c r="F32" s="42"/>
      <c r="G32" s="41"/>
      <c r="H32" s="41"/>
      <c r="I32" s="30"/>
      <c r="J32" s="54"/>
    </row>
    <row r="33" spans="1:11">
      <c r="A33" s="27"/>
      <c r="B33" s="39" t="s">
        <v>117</v>
      </c>
      <c r="C33" s="39" t="s">
        <v>118</v>
      </c>
      <c r="D33" s="39" t="s">
        <v>122</v>
      </c>
      <c r="E33" s="39" t="s">
        <v>136</v>
      </c>
      <c r="F33" s="39" t="s">
        <v>137</v>
      </c>
      <c r="G33" s="55" t="s">
        <v>138</v>
      </c>
      <c r="H33" s="39" t="s">
        <v>139</v>
      </c>
      <c r="I33" s="170" t="s">
        <v>140</v>
      </c>
      <c r="J33" s="171"/>
    </row>
    <row r="34" spans="1:11" ht="18" customHeight="1">
      <c r="A34" s="27"/>
      <c r="B34" s="43" t="s">
        <v>126</v>
      </c>
      <c r="C34" s="39" t="s">
        <v>127</v>
      </c>
      <c r="D34" s="39">
        <f t="shared" ref="D34:E38" si="0">D3</f>
        <v>1</v>
      </c>
      <c r="E34" s="47">
        <f t="shared" si="0"/>
        <v>22500</v>
      </c>
      <c r="F34" s="47">
        <f>D34*E34</f>
        <v>22500</v>
      </c>
      <c r="G34" s="47">
        <f>F34*49%</f>
        <v>11025</v>
      </c>
      <c r="H34" s="56">
        <f>IF(G34&lt;J25,G34,J25)</f>
        <v>5625</v>
      </c>
      <c r="I34" s="170"/>
      <c r="J34" s="171"/>
    </row>
    <row r="35" spans="1:11">
      <c r="A35" s="27"/>
      <c r="B35" s="43" t="s">
        <v>128</v>
      </c>
      <c r="C35" s="39" t="s">
        <v>131</v>
      </c>
      <c r="D35" s="39">
        <f t="shared" si="0"/>
        <v>5</v>
      </c>
      <c r="E35" s="47">
        <f t="shared" si="0"/>
        <v>1300</v>
      </c>
      <c r="F35" s="47">
        <f>D35*E35</f>
        <v>6500</v>
      </c>
      <c r="G35" s="47">
        <f>F35*49%</f>
        <v>3185</v>
      </c>
      <c r="H35" s="56">
        <f>IF(G35&lt;J26,G35,J26)</f>
        <v>3185</v>
      </c>
      <c r="I35" s="170"/>
      <c r="J35" s="171"/>
      <c r="K35" s="57"/>
    </row>
    <row r="36" spans="1:11">
      <c r="A36" s="27"/>
      <c r="B36" s="43" t="s">
        <v>130</v>
      </c>
      <c r="C36" s="39" t="s">
        <v>131</v>
      </c>
      <c r="D36" s="39">
        <f t="shared" si="0"/>
        <v>1</v>
      </c>
      <c r="E36" s="47">
        <f t="shared" si="0"/>
        <v>8000</v>
      </c>
      <c r="F36" s="47">
        <f>D36*E36</f>
        <v>8000</v>
      </c>
      <c r="G36" s="47">
        <f>F36*49%</f>
        <v>3920</v>
      </c>
      <c r="H36" s="56">
        <f>IF(G36&lt;J27,G36,J27)</f>
        <v>3375</v>
      </c>
      <c r="I36" s="170"/>
      <c r="J36" s="171"/>
    </row>
    <row r="37" spans="1:11">
      <c r="A37" s="27"/>
      <c r="B37" s="43" t="s">
        <v>132</v>
      </c>
      <c r="C37" s="39" t="s">
        <v>131</v>
      </c>
      <c r="D37" s="39">
        <f t="shared" si="0"/>
        <v>0</v>
      </c>
      <c r="E37" s="47">
        <f t="shared" si="0"/>
        <v>0</v>
      </c>
      <c r="F37" s="47">
        <f>D37*E37</f>
        <v>0</v>
      </c>
      <c r="G37" s="47">
        <f>F37*49%</f>
        <v>0</v>
      </c>
      <c r="H37" s="56">
        <f>IF(G37&lt;J28,G37,J28)</f>
        <v>0</v>
      </c>
      <c r="I37" s="170"/>
      <c r="J37" s="171"/>
    </row>
    <row r="38" spans="1:11">
      <c r="A38" s="27"/>
      <c r="B38" s="43" t="s">
        <v>133</v>
      </c>
      <c r="C38" s="39" t="s">
        <v>131</v>
      </c>
      <c r="D38" s="39">
        <f t="shared" si="0"/>
        <v>1</v>
      </c>
      <c r="E38" s="47">
        <f t="shared" si="0"/>
        <v>3500</v>
      </c>
      <c r="F38" s="47">
        <f>D38*E38</f>
        <v>3500</v>
      </c>
      <c r="G38" s="47">
        <f>F38*49%</f>
        <v>1715</v>
      </c>
      <c r="H38" s="56">
        <f>IF(G38&lt;J29,G38,J29)</f>
        <v>1715</v>
      </c>
      <c r="I38" s="170"/>
      <c r="J38" s="171"/>
    </row>
    <row r="39" spans="1:11">
      <c r="A39" s="27"/>
      <c r="B39" s="43" t="s">
        <v>134</v>
      </c>
      <c r="C39" s="43"/>
      <c r="D39" s="43"/>
      <c r="E39" s="47"/>
      <c r="F39" s="47">
        <f>SUM(F34:F38)</f>
        <v>40500</v>
      </c>
      <c r="G39" s="47">
        <f>SUM(G34:G38)</f>
        <v>19845</v>
      </c>
      <c r="H39" s="56">
        <f>SUM(H34:H38)</f>
        <v>13900</v>
      </c>
      <c r="I39" s="170"/>
      <c r="J39" s="171"/>
    </row>
    <row r="40" spans="1:11">
      <c r="A40" s="27"/>
      <c r="B40" s="58"/>
      <c r="C40" s="58"/>
      <c r="D40" s="58"/>
      <c r="E40" s="58"/>
      <c r="F40" s="58"/>
      <c r="G40" s="58"/>
      <c r="H40" s="58"/>
      <c r="I40" s="27"/>
      <c r="J40" s="27"/>
    </row>
    <row r="41" spans="1:11" hidden="1">
      <c r="A41" s="27"/>
      <c r="B41" s="58" t="s">
        <v>141</v>
      </c>
      <c r="C41" s="58" t="s">
        <v>142</v>
      </c>
      <c r="D41" s="58"/>
      <c r="E41" s="58" t="s">
        <v>124</v>
      </c>
      <c r="F41" s="58"/>
      <c r="G41" s="58" t="s">
        <v>143</v>
      </c>
      <c r="H41" s="58"/>
      <c r="I41" s="27"/>
      <c r="J41" s="27"/>
    </row>
    <row r="42" spans="1:11" hidden="1">
      <c r="A42" s="27"/>
      <c r="B42" s="58" t="s">
        <v>144</v>
      </c>
      <c r="C42" s="42" t="e">
        <f>#REF!</f>
        <v>#REF!</v>
      </c>
      <c r="D42" s="59" t="e">
        <f>IF(C42&gt;E42,"大於",(IF(C42=E42,"等於","小於")))</f>
        <v>#REF!</v>
      </c>
      <c r="E42" s="60">
        <f>J30</f>
        <v>18001</v>
      </c>
      <c r="F42" s="58"/>
      <c r="G42" s="61" t="e">
        <f>IF(E42/C42&gt;1,1,E42/C42)</f>
        <v>#REF!</v>
      </c>
      <c r="H42" s="58"/>
      <c r="I42" s="27"/>
      <c r="J42" s="27"/>
    </row>
    <row r="43" spans="1:11">
      <c r="A43" s="27"/>
      <c r="B43" s="27"/>
      <c r="C43" s="27"/>
      <c r="D43" s="27"/>
      <c r="E43" s="27"/>
      <c r="F43" s="27"/>
      <c r="G43" s="27"/>
      <c r="H43" s="27"/>
      <c r="I43" s="27"/>
      <c r="J43" s="27"/>
    </row>
    <row r="44" spans="1:11" ht="23.25">
      <c r="A44" s="27"/>
      <c r="B44" s="165" t="s">
        <v>145</v>
      </c>
      <c r="C44" s="165"/>
      <c r="D44" s="62" t="s">
        <v>146</v>
      </c>
      <c r="E44" s="63">
        <f>H39</f>
        <v>13900</v>
      </c>
      <c r="F44" s="62" t="s">
        <v>115</v>
      </c>
      <c r="G44" s="64" t="s">
        <v>147</v>
      </c>
      <c r="H44" s="65"/>
      <c r="I44" s="27"/>
      <c r="J44" s="27"/>
    </row>
    <row r="47" spans="1:11">
      <c r="F47" s="57"/>
    </row>
  </sheetData>
  <sheetProtection selectLockedCells="1"/>
  <mergeCells count="21">
    <mergeCell ref="B44:C44"/>
    <mergeCell ref="B16:C16"/>
    <mergeCell ref="I16:J16"/>
    <mergeCell ref="B17:C17"/>
    <mergeCell ref="I17:J17"/>
    <mergeCell ref="I33:J39"/>
    <mergeCell ref="B21:C21"/>
    <mergeCell ref="B1:B7"/>
    <mergeCell ref="B9:J9"/>
    <mergeCell ref="B11:C11"/>
    <mergeCell ref="I11:J11"/>
    <mergeCell ref="I12:J12"/>
    <mergeCell ref="B14:C14"/>
    <mergeCell ref="B12:C12"/>
    <mergeCell ref="I15:J15"/>
    <mergeCell ref="B18:C18"/>
    <mergeCell ref="I18:J18"/>
    <mergeCell ref="I14:J14"/>
    <mergeCell ref="B15:C15"/>
    <mergeCell ref="B13:C13"/>
    <mergeCell ref="I13:J13"/>
  </mergeCells>
  <phoneticPr fontId="2" type="noConversion"/>
  <pageMargins left="0.75" right="0.75" top="1" bottom="1" header="0.5" footer="0.5"/>
  <pageSetup paperSize="9" scale="73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C00000"/>
  </sheetPr>
  <dimension ref="A1:N47"/>
  <sheetViews>
    <sheetView view="pageBreakPreview" zoomScale="80" zoomScaleNormal="100" zoomScaleSheetLayoutView="80" workbookViewId="0">
      <selection activeCell="P13" sqref="P13"/>
    </sheetView>
  </sheetViews>
  <sheetFormatPr defaultRowHeight="16.5"/>
  <cols>
    <col min="1" max="1" width="1.5" style="17" customWidth="1"/>
    <col min="2" max="2" width="11.875" style="17" customWidth="1"/>
    <col min="3" max="3" width="11" style="17" customWidth="1"/>
    <col min="4" max="4" width="11.375" style="17" customWidth="1"/>
    <col min="5" max="5" width="11.625" style="17" customWidth="1"/>
    <col min="6" max="6" width="10.75" style="17" customWidth="1"/>
    <col min="7" max="7" width="12" style="17" customWidth="1"/>
    <col min="8" max="8" width="13.25" style="17" customWidth="1"/>
    <col min="9" max="9" width="13.125" style="17" bestFit="1" customWidth="1"/>
    <col min="10" max="10" width="13.75" style="17" bestFit="1" customWidth="1"/>
    <col min="11" max="12" width="9" style="17"/>
    <col min="13" max="13" width="9.125" style="17" bestFit="1" customWidth="1"/>
    <col min="14" max="14" width="11.125" style="17" bestFit="1" customWidth="1"/>
    <col min="15" max="16384" width="9" style="17"/>
  </cols>
  <sheetData>
    <row r="1" spans="1:12" ht="16.5" customHeight="1">
      <c r="B1" s="160" t="s">
        <v>86</v>
      </c>
      <c r="C1" s="19" t="s">
        <v>87</v>
      </c>
      <c r="D1" s="20">
        <v>10799</v>
      </c>
      <c r="E1" s="21" t="s">
        <v>88</v>
      </c>
      <c r="F1" s="20" t="s">
        <v>89</v>
      </c>
      <c r="G1" s="19" t="s">
        <v>90</v>
      </c>
      <c r="H1" s="20">
        <v>0.3</v>
      </c>
    </row>
    <row r="2" spans="1:12">
      <c r="B2" s="160"/>
      <c r="C2" s="22"/>
      <c r="D2" s="23" t="s">
        <v>91</v>
      </c>
      <c r="E2" s="23" t="s">
        <v>92</v>
      </c>
      <c r="F2" s="22"/>
      <c r="G2" s="24" t="s">
        <v>93</v>
      </c>
      <c r="H2" s="24"/>
    </row>
    <row r="3" spans="1:12">
      <c r="B3" s="160"/>
      <c r="C3" s="25" t="s">
        <v>94</v>
      </c>
      <c r="D3" s="20">
        <v>1</v>
      </c>
      <c r="E3" s="20">
        <v>22500</v>
      </c>
      <c r="F3" s="22"/>
      <c r="G3" s="24" t="s">
        <v>95</v>
      </c>
      <c r="H3" s="24"/>
    </row>
    <row r="4" spans="1:12">
      <c r="B4" s="160"/>
      <c r="C4" s="25" t="s">
        <v>96</v>
      </c>
      <c r="D4" s="20">
        <v>5</v>
      </c>
      <c r="E4" s="20">
        <v>1300</v>
      </c>
      <c r="F4" s="22"/>
      <c r="G4" s="24" t="s">
        <v>97</v>
      </c>
      <c r="H4" s="24"/>
    </row>
    <row r="5" spans="1:12">
      <c r="B5" s="160"/>
      <c r="C5" s="25" t="s">
        <v>98</v>
      </c>
      <c r="D5" s="20">
        <v>1</v>
      </c>
      <c r="E5" s="20">
        <v>8000</v>
      </c>
      <c r="F5" s="22"/>
      <c r="G5" s="24" t="s">
        <v>99</v>
      </c>
      <c r="H5" s="24"/>
    </row>
    <row r="6" spans="1:12">
      <c r="B6" s="160"/>
      <c r="C6" s="25" t="s">
        <v>100</v>
      </c>
      <c r="D6" s="20">
        <v>0</v>
      </c>
      <c r="E6" s="20">
        <v>0</v>
      </c>
      <c r="F6" s="22"/>
      <c r="G6" s="24" t="s">
        <v>101</v>
      </c>
      <c r="H6" s="24"/>
    </row>
    <row r="7" spans="1:12">
      <c r="B7" s="160"/>
      <c r="C7" s="25" t="s">
        <v>102</v>
      </c>
      <c r="D7" s="20">
        <v>1</v>
      </c>
      <c r="E7" s="20">
        <v>3500</v>
      </c>
      <c r="F7" s="22"/>
      <c r="G7" s="24"/>
      <c r="H7" s="24"/>
    </row>
    <row r="8" spans="1:12">
      <c r="B8" s="26"/>
    </row>
    <row r="9" spans="1:12" ht="21">
      <c r="A9" s="27"/>
      <c r="B9" s="161" t="s">
        <v>148</v>
      </c>
      <c r="C9" s="161"/>
      <c r="D9" s="161"/>
      <c r="E9" s="161"/>
      <c r="F9" s="161"/>
      <c r="G9" s="161"/>
      <c r="H9" s="161"/>
      <c r="I9" s="161"/>
      <c r="J9" s="161"/>
    </row>
    <row r="10" spans="1:12" ht="17.25" thickBot="1">
      <c r="A10" s="27"/>
      <c r="B10" s="28" t="s">
        <v>87</v>
      </c>
      <c r="C10" s="28">
        <f>D1</f>
        <v>10799</v>
      </c>
      <c r="D10" s="28"/>
      <c r="E10" s="29" t="s">
        <v>88</v>
      </c>
      <c r="F10" s="28" t="str">
        <f>F1</f>
        <v>莊世忠</v>
      </c>
      <c r="G10" s="28" t="s">
        <v>90</v>
      </c>
      <c r="H10" s="28">
        <f>H1</f>
        <v>0.3</v>
      </c>
      <c r="I10" s="28" t="s">
        <v>6</v>
      </c>
      <c r="J10" s="30"/>
    </row>
    <row r="11" spans="1:12" ht="18" thickTop="1">
      <c r="A11" s="27"/>
      <c r="B11" s="162" t="s">
        <v>55</v>
      </c>
      <c r="C11" s="163"/>
      <c r="D11" s="31" t="s">
        <v>57</v>
      </c>
      <c r="E11" s="31" t="s">
        <v>91</v>
      </c>
      <c r="F11" s="31" t="s">
        <v>105</v>
      </c>
      <c r="G11" s="31" t="s">
        <v>106</v>
      </c>
      <c r="H11" s="31" t="s">
        <v>60</v>
      </c>
      <c r="I11" s="163" t="s">
        <v>107</v>
      </c>
      <c r="J11" s="164"/>
    </row>
    <row r="12" spans="1:12" ht="30" customHeight="1">
      <c r="A12" s="27"/>
      <c r="B12" s="152" t="s">
        <v>94</v>
      </c>
      <c r="C12" s="153"/>
      <c r="D12" s="32" t="s">
        <v>108</v>
      </c>
      <c r="E12" s="33">
        <f>D34</f>
        <v>1</v>
      </c>
      <c r="F12" s="33">
        <f>H25</f>
        <v>1</v>
      </c>
      <c r="G12" s="33">
        <f>H34</f>
        <v>5625</v>
      </c>
      <c r="H12" s="33">
        <f>G12*F12</f>
        <v>5625</v>
      </c>
      <c r="I12" s="154" t="s">
        <v>109</v>
      </c>
      <c r="J12" s="155"/>
      <c r="L12" s="34"/>
    </row>
    <row r="13" spans="1:12" ht="30" customHeight="1">
      <c r="A13" s="27"/>
      <c r="B13" s="152" t="s">
        <v>96</v>
      </c>
      <c r="C13" s="153"/>
      <c r="D13" s="32" t="s">
        <v>108</v>
      </c>
      <c r="E13" s="33">
        <f>D35</f>
        <v>5</v>
      </c>
      <c r="F13" s="33">
        <f>H26</f>
        <v>3</v>
      </c>
      <c r="G13" s="33">
        <f>IF(H26=0,"0",H35/H26)</f>
        <v>1061.6666666666667</v>
      </c>
      <c r="H13" s="33">
        <f>G13*F13</f>
        <v>3185</v>
      </c>
      <c r="I13" s="154" t="s">
        <v>110</v>
      </c>
      <c r="J13" s="155"/>
    </row>
    <row r="14" spans="1:12" ht="30" customHeight="1">
      <c r="A14" s="27"/>
      <c r="B14" s="152" t="s">
        <v>98</v>
      </c>
      <c r="C14" s="153"/>
      <c r="D14" s="32" t="s">
        <v>108</v>
      </c>
      <c r="E14" s="33">
        <f>D36</f>
        <v>1</v>
      </c>
      <c r="F14" s="33">
        <f>H27</f>
        <v>1</v>
      </c>
      <c r="G14" s="33">
        <f>H36</f>
        <v>3375</v>
      </c>
      <c r="H14" s="33">
        <f>G14*F14</f>
        <v>3375</v>
      </c>
      <c r="I14" s="154" t="s">
        <v>109</v>
      </c>
      <c r="J14" s="155"/>
    </row>
    <row r="15" spans="1:12" ht="30" customHeight="1">
      <c r="A15" s="27"/>
      <c r="B15" s="152" t="s">
        <v>100</v>
      </c>
      <c r="C15" s="153"/>
      <c r="D15" s="32" t="s">
        <v>108</v>
      </c>
      <c r="E15" s="33">
        <f>D37</f>
        <v>0</v>
      </c>
      <c r="F15" s="33">
        <f>H28</f>
        <v>0</v>
      </c>
      <c r="G15" s="33">
        <f>H37</f>
        <v>0</v>
      </c>
      <c r="H15" s="33">
        <f>G15*F15</f>
        <v>0</v>
      </c>
      <c r="I15" s="154" t="s">
        <v>109</v>
      </c>
      <c r="J15" s="155"/>
    </row>
    <row r="16" spans="1:12" ht="30" customHeight="1">
      <c r="A16" s="27"/>
      <c r="B16" s="152" t="s">
        <v>102</v>
      </c>
      <c r="C16" s="153"/>
      <c r="D16" s="32" t="s">
        <v>108</v>
      </c>
      <c r="E16" s="33">
        <f>D38</f>
        <v>1</v>
      </c>
      <c r="F16" s="33">
        <f>H29</f>
        <v>1</v>
      </c>
      <c r="G16" s="33">
        <f>H38</f>
        <v>1715</v>
      </c>
      <c r="H16" s="33">
        <f>G16*F16</f>
        <v>1715</v>
      </c>
      <c r="I16" s="154" t="s">
        <v>109</v>
      </c>
      <c r="J16" s="155"/>
    </row>
    <row r="17" spans="1:14" ht="30" customHeight="1">
      <c r="A17" s="27"/>
      <c r="B17" s="166"/>
      <c r="C17" s="167"/>
      <c r="D17" s="33"/>
      <c r="E17" s="33"/>
      <c r="F17" s="33"/>
      <c r="G17" s="33"/>
      <c r="H17" s="33"/>
      <c r="I17" s="168"/>
      <c r="J17" s="169"/>
    </row>
    <row r="18" spans="1:14" ht="30" customHeight="1" thickBot="1">
      <c r="A18" s="27"/>
      <c r="B18" s="156" t="s">
        <v>60</v>
      </c>
      <c r="C18" s="157"/>
      <c r="D18" s="35"/>
      <c r="E18" s="35"/>
      <c r="F18" s="35"/>
      <c r="G18" s="35"/>
      <c r="H18" s="35">
        <f>SUM(H12:H16)</f>
        <v>13900</v>
      </c>
      <c r="I18" s="158"/>
      <c r="J18" s="159"/>
    </row>
    <row r="19" spans="1:14" ht="30" customHeight="1" thickTop="1">
      <c r="A19" s="27"/>
      <c r="B19" s="36" t="s">
        <v>61</v>
      </c>
      <c r="C19" s="37"/>
      <c r="D19" s="37" t="s">
        <v>149</v>
      </c>
      <c r="E19" s="38"/>
      <c r="F19" s="38"/>
      <c r="G19" s="38"/>
      <c r="H19" s="30"/>
      <c r="I19" s="30"/>
      <c r="J19" s="30"/>
    </row>
    <row r="20" spans="1:14">
      <c r="A20" s="27"/>
      <c r="B20" s="30"/>
      <c r="C20" s="30"/>
      <c r="D20" s="30"/>
      <c r="E20" s="30"/>
      <c r="F20" s="30"/>
      <c r="G20" s="30"/>
      <c r="H20" s="30"/>
      <c r="I20" s="30"/>
      <c r="J20" s="30"/>
    </row>
    <row r="21" spans="1:14">
      <c r="A21" s="27"/>
      <c r="B21" s="172" t="s">
        <v>150</v>
      </c>
      <c r="C21" s="172"/>
      <c r="D21" s="32">
        <f>H1</f>
        <v>0.3</v>
      </c>
      <c r="E21" s="32" t="s">
        <v>6</v>
      </c>
      <c r="F21" s="40">
        <f>D21*60000</f>
        <v>18000</v>
      </c>
      <c r="G21" s="32" t="s">
        <v>151</v>
      </c>
      <c r="H21" s="30"/>
      <c r="I21" s="30"/>
      <c r="J21" s="30"/>
    </row>
    <row r="22" spans="1:14">
      <c r="A22" s="27"/>
      <c r="B22" s="30"/>
      <c r="C22" s="30"/>
      <c r="D22" s="30"/>
      <c r="E22" s="30"/>
      <c r="F22" s="30"/>
      <c r="G22" s="30"/>
      <c r="H22" s="30"/>
      <c r="I22" s="30"/>
      <c r="J22" s="30"/>
    </row>
    <row r="23" spans="1:14">
      <c r="A23" s="27"/>
      <c r="B23" s="41" t="s">
        <v>152</v>
      </c>
      <c r="C23" s="41"/>
      <c r="D23" s="41"/>
      <c r="E23" s="41"/>
      <c r="F23" s="42"/>
      <c r="G23" s="41"/>
      <c r="H23" s="41"/>
      <c r="I23" s="41"/>
      <c r="J23" s="39" t="str">
        <f>CONCATENATE("補助百分率(",ROUND(IF(F21/I30&gt;1,1,F21/I30)*100,0),"%)")</f>
        <v>補助百分率(56%)</v>
      </c>
    </row>
    <row r="24" spans="1:14">
      <c r="A24" s="27"/>
      <c r="B24" s="43" t="s">
        <v>55</v>
      </c>
      <c r="C24" s="39" t="s">
        <v>57</v>
      </c>
      <c r="D24" s="39" t="s">
        <v>153</v>
      </c>
      <c r="E24" s="39" t="s">
        <v>154</v>
      </c>
      <c r="F24" s="39" t="s">
        <v>155</v>
      </c>
      <c r="G24" s="39" t="s">
        <v>91</v>
      </c>
      <c r="H24" s="39" t="s">
        <v>156</v>
      </c>
      <c r="I24" s="39" t="s">
        <v>157</v>
      </c>
      <c r="J24" s="39" t="s">
        <v>158</v>
      </c>
      <c r="K24" s="44"/>
    </row>
    <row r="25" spans="1:14">
      <c r="A25" s="27"/>
      <c r="B25" s="43" t="s">
        <v>94</v>
      </c>
      <c r="C25" s="39" t="s">
        <v>159</v>
      </c>
      <c r="D25" s="45">
        <v>10000</v>
      </c>
      <c r="E25" s="45">
        <v>1</v>
      </c>
      <c r="F25" s="45">
        <f>D25/$D$30*$F$21</f>
        <v>3000</v>
      </c>
      <c r="G25" s="43">
        <f>D34</f>
        <v>1</v>
      </c>
      <c r="H25" s="45">
        <f>IF(G25&gt;E25,E25,G25)</f>
        <v>1</v>
      </c>
      <c r="I25" s="46">
        <f>H25*D25</f>
        <v>10000</v>
      </c>
      <c r="J25" s="47">
        <f>ROUND(I25*IF(F21/I30&gt;1,1,F21/I30),0)</f>
        <v>5625</v>
      </c>
      <c r="L25" s="48"/>
      <c r="M25" s="49">
        <f>ROUND($F$21/$I$30,5)</f>
        <v>0.5625</v>
      </c>
      <c r="N25" s="49">
        <f>I25*M25</f>
        <v>5625</v>
      </c>
    </row>
    <row r="26" spans="1:14">
      <c r="A26" s="27"/>
      <c r="B26" s="43" t="s">
        <v>96</v>
      </c>
      <c r="C26" s="39" t="s">
        <v>160</v>
      </c>
      <c r="D26" s="45">
        <v>30000</v>
      </c>
      <c r="E26" s="45">
        <f>D21*10</f>
        <v>3</v>
      </c>
      <c r="F26" s="45">
        <f>D26/$D$30*$F$21</f>
        <v>9000</v>
      </c>
      <c r="G26" s="43">
        <f>D35</f>
        <v>5</v>
      </c>
      <c r="H26" s="45">
        <f>IF(G26&gt;E26,E26,G26)</f>
        <v>3</v>
      </c>
      <c r="I26" s="46">
        <f>H26*D26/10</f>
        <v>9000</v>
      </c>
      <c r="J26" s="47">
        <f>ROUND(I26*IF(F21/I30&gt;1,1,F21/I30),0)</f>
        <v>5063</v>
      </c>
      <c r="L26" s="48"/>
      <c r="M26" s="49">
        <f>ROUND($F$21/$I$30,5)</f>
        <v>0.5625</v>
      </c>
      <c r="N26" s="49">
        <f>I26*M26</f>
        <v>5062.5</v>
      </c>
    </row>
    <row r="27" spans="1:14">
      <c r="A27" s="27"/>
      <c r="B27" s="43" t="s">
        <v>98</v>
      </c>
      <c r="C27" s="39" t="s">
        <v>108</v>
      </c>
      <c r="D27" s="45">
        <v>6000</v>
      </c>
      <c r="E27" s="45">
        <v>1</v>
      </c>
      <c r="F27" s="45">
        <f>D27/$D$30*$F$21</f>
        <v>1800</v>
      </c>
      <c r="G27" s="43">
        <f>D36</f>
        <v>1</v>
      </c>
      <c r="H27" s="45">
        <f>IF(G27&gt;E27,E27,G27)</f>
        <v>1</v>
      </c>
      <c r="I27" s="46">
        <f>H27*D27</f>
        <v>6000</v>
      </c>
      <c r="J27" s="47">
        <f>ROUND(I27*IF(F21/I30&gt;1,1,F21/I30),0)</f>
        <v>3375</v>
      </c>
      <c r="L27" s="48"/>
      <c r="M27" s="49">
        <f>ROUND($F$21/$I$30,5)</f>
        <v>0.5625</v>
      </c>
      <c r="N27" s="49">
        <f>I27*M27</f>
        <v>3375</v>
      </c>
    </row>
    <row r="28" spans="1:14">
      <c r="A28" s="27"/>
      <c r="B28" s="43" t="s">
        <v>100</v>
      </c>
      <c r="C28" s="39" t="s">
        <v>108</v>
      </c>
      <c r="D28" s="45">
        <v>7000</v>
      </c>
      <c r="E28" s="45">
        <v>1</v>
      </c>
      <c r="F28" s="45">
        <f>D28/$D$30*$F$21</f>
        <v>2100</v>
      </c>
      <c r="G28" s="43">
        <f>D37</f>
        <v>0</v>
      </c>
      <c r="H28" s="45">
        <f>IF(G28&gt;E28,E28,G28)</f>
        <v>0</v>
      </c>
      <c r="I28" s="46">
        <f>H28*D28</f>
        <v>0</v>
      </c>
      <c r="J28" s="47">
        <f>ROUND(I28*IF(F21/I30&gt;1,1,F21/I30),0)</f>
        <v>0</v>
      </c>
      <c r="M28" s="49">
        <f>ROUND($F$21/$I$30,5)</f>
        <v>0.5625</v>
      </c>
      <c r="N28" s="49">
        <f>I28*M28</f>
        <v>0</v>
      </c>
    </row>
    <row r="29" spans="1:14">
      <c r="A29" s="27"/>
      <c r="B29" s="43" t="s">
        <v>102</v>
      </c>
      <c r="C29" s="39" t="s">
        <v>108</v>
      </c>
      <c r="D29" s="45">
        <v>7000</v>
      </c>
      <c r="E29" s="45">
        <v>1</v>
      </c>
      <c r="F29" s="45">
        <f>D29/$D$30*$F$21</f>
        <v>2100</v>
      </c>
      <c r="G29" s="43">
        <f>D38</f>
        <v>1</v>
      </c>
      <c r="H29" s="45">
        <f>IF(G29&gt;E29,E29,G29)</f>
        <v>1</v>
      </c>
      <c r="I29" s="46">
        <f>H29*D29</f>
        <v>7000</v>
      </c>
      <c r="J29" s="47">
        <f>ROUND(I29*IF(F21/I30&gt;1,1,F21/I30),0)</f>
        <v>3938</v>
      </c>
      <c r="M29" s="49">
        <f>ROUND($F$21/$I$30,5)</f>
        <v>0.5625</v>
      </c>
      <c r="N29" s="49">
        <f>I29*M29</f>
        <v>3937.5</v>
      </c>
    </row>
    <row r="30" spans="1:14">
      <c r="A30" s="27"/>
      <c r="B30" s="43" t="s">
        <v>161</v>
      </c>
      <c r="C30" s="43"/>
      <c r="D30" s="50">
        <f>SUM(D25:D29)</f>
        <v>60000</v>
      </c>
      <c r="E30" s="43"/>
      <c r="F30" s="47">
        <f>SUM(F25:F29)</f>
        <v>18000</v>
      </c>
      <c r="G30" s="43"/>
      <c r="H30" s="43"/>
      <c r="I30" s="43">
        <f>SUM(I25:I29)</f>
        <v>32000</v>
      </c>
      <c r="J30" s="47">
        <f>SUM(J25:J29)</f>
        <v>18001</v>
      </c>
    </row>
    <row r="31" spans="1:14">
      <c r="A31" s="27"/>
      <c r="B31" s="51"/>
      <c r="C31" s="51"/>
      <c r="D31" s="51"/>
      <c r="E31" s="51"/>
      <c r="F31" s="52"/>
      <c r="G31" s="41"/>
      <c r="H31" s="41"/>
      <c r="I31" s="41"/>
      <c r="J31" s="53"/>
    </row>
    <row r="32" spans="1:14">
      <c r="A32" s="27"/>
      <c r="B32" s="41" t="s">
        <v>162</v>
      </c>
      <c r="C32" s="41"/>
      <c r="D32" s="41"/>
      <c r="E32" s="41"/>
      <c r="F32" s="42"/>
      <c r="G32" s="41"/>
      <c r="H32" s="41"/>
      <c r="I32" s="30"/>
      <c r="J32" s="54"/>
    </row>
    <row r="33" spans="1:11">
      <c r="A33" s="27"/>
      <c r="B33" s="39" t="s">
        <v>55</v>
      </c>
      <c r="C33" s="39" t="s">
        <v>57</v>
      </c>
      <c r="D33" s="39" t="s">
        <v>91</v>
      </c>
      <c r="E33" s="39" t="s">
        <v>92</v>
      </c>
      <c r="F33" s="39" t="s">
        <v>163</v>
      </c>
      <c r="G33" s="55" t="s">
        <v>164</v>
      </c>
      <c r="H33" s="39" t="s">
        <v>165</v>
      </c>
      <c r="I33" s="173" t="s">
        <v>166</v>
      </c>
      <c r="J33" s="174"/>
    </row>
    <row r="34" spans="1:11">
      <c r="A34" s="27"/>
      <c r="B34" s="43" t="s">
        <v>94</v>
      </c>
      <c r="C34" s="39" t="s">
        <v>159</v>
      </c>
      <c r="D34" s="39">
        <f t="shared" ref="D34:E38" si="0">D3</f>
        <v>1</v>
      </c>
      <c r="E34" s="47">
        <f t="shared" si="0"/>
        <v>22500</v>
      </c>
      <c r="F34" s="47">
        <f>D34*E34</f>
        <v>22500</v>
      </c>
      <c r="G34" s="47">
        <f>F34*49%</f>
        <v>11025</v>
      </c>
      <c r="H34" s="56">
        <f>IF(G34&lt;J25,G34,J25)</f>
        <v>5625</v>
      </c>
      <c r="I34" s="175"/>
      <c r="J34" s="174"/>
    </row>
    <row r="35" spans="1:11">
      <c r="A35" s="27"/>
      <c r="B35" s="43" t="s">
        <v>96</v>
      </c>
      <c r="C35" s="39" t="s">
        <v>108</v>
      </c>
      <c r="D35" s="39">
        <f t="shared" si="0"/>
        <v>5</v>
      </c>
      <c r="E35" s="47">
        <f t="shared" si="0"/>
        <v>1300</v>
      </c>
      <c r="F35" s="47">
        <f>D35*E35</f>
        <v>6500</v>
      </c>
      <c r="G35" s="47">
        <f>F35*49%</f>
        <v>3185</v>
      </c>
      <c r="H35" s="56">
        <f>IF(G35&lt;J26,G35,J26)</f>
        <v>3185</v>
      </c>
      <c r="I35" s="175"/>
      <c r="J35" s="174"/>
      <c r="K35" s="57"/>
    </row>
    <row r="36" spans="1:11">
      <c r="A36" s="27"/>
      <c r="B36" s="43" t="s">
        <v>98</v>
      </c>
      <c r="C36" s="39" t="s">
        <v>108</v>
      </c>
      <c r="D36" s="39">
        <f t="shared" si="0"/>
        <v>1</v>
      </c>
      <c r="E36" s="47">
        <f t="shared" si="0"/>
        <v>8000</v>
      </c>
      <c r="F36" s="47">
        <f>D36*E36</f>
        <v>8000</v>
      </c>
      <c r="G36" s="47">
        <f>F36*49%</f>
        <v>3920</v>
      </c>
      <c r="H36" s="56">
        <f>IF(G36&lt;J27,G36,J27)</f>
        <v>3375</v>
      </c>
      <c r="I36" s="175"/>
      <c r="J36" s="174"/>
    </row>
    <row r="37" spans="1:11">
      <c r="A37" s="27"/>
      <c r="B37" s="43" t="s">
        <v>100</v>
      </c>
      <c r="C37" s="39" t="s">
        <v>108</v>
      </c>
      <c r="D37" s="39">
        <f t="shared" si="0"/>
        <v>0</v>
      </c>
      <c r="E37" s="47">
        <f t="shared" si="0"/>
        <v>0</v>
      </c>
      <c r="F37" s="47">
        <f>D37*E37</f>
        <v>0</v>
      </c>
      <c r="G37" s="47">
        <f>F37*49%</f>
        <v>0</v>
      </c>
      <c r="H37" s="56">
        <f>IF(G37&lt;J28,G37,J28)</f>
        <v>0</v>
      </c>
      <c r="I37" s="175"/>
      <c r="J37" s="174"/>
    </row>
    <row r="38" spans="1:11">
      <c r="A38" s="27"/>
      <c r="B38" s="43" t="s">
        <v>102</v>
      </c>
      <c r="C38" s="39" t="s">
        <v>108</v>
      </c>
      <c r="D38" s="39">
        <f t="shared" si="0"/>
        <v>1</v>
      </c>
      <c r="E38" s="47">
        <f t="shared" si="0"/>
        <v>3500</v>
      </c>
      <c r="F38" s="47">
        <f>D38*E38</f>
        <v>3500</v>
      </c>
      <c r="G38" s="47">
        <f>F38*49%</f>
        <v>1715</v>
      </c>
      <c r="H38" s="56">
        <f>IF(G38&lt;J29,G38,J29)</f>
        <v>1715</v>
      </c>
      <c r="I38" s="175"/>
      <c r="J38" s="174"/>
    </row>
    <row r="39" spans="1:11">
      <c r="A39" s="27"/>
      <c r="B39" s="43" t="s">
        <v>161</v>
      </c>
      <c r="C39" s="43"/>
      <c r="D39" s="43"/>
      <c r="E39" s="47"/>
      <c r="F39" s="47">
        <f>SUM(F34:F38)</f>
        <v>40500</v>
      </c>
      <c r="G39" s="47">
        <f>SUM(G34:G38)</f>
        <v>19845</v>
      </c>
      <c r="H39" s="56">
        <f>SUM(H34:H38)</f>
        <v>13900</v>
      </c>
      <c r="I39" s="175"/>
      <c r="J39" s="174"/>
    </row>
    <row r="40" spans="1:11">
      <c r="A40" s="27"/>
      <c r="B40" s="58"/>
      <c r="C40" s="58"/>
      <c r="D40" s="58"/>
      <c r="E40" s="58"/>
      <c r="F40" s="58"/>
      <c r="G40" s="58"/>
      <c r="H40" s="58"/>
      <c r="I40" s="27"/>
      <c r="J40" s="27"/>
    </row>
    <row r="41" spans="1:11" hidden="1">
      <c r="A41" s="27"/>
      <c r="B41" s="58" t="s">
        <v>167</v>
      </c>
      <c r="C41" s="58" t="s">
        <v>168</v>
      </c>
      <c r="D41" s="58"/>
      <c r="E41" s="58" t="s">
        <v>157</v>
      </c>
      <c r="F41" s="58"/>
      <c r="G41" s="58" t="s">
        <v>169</v>
      </c>
      <c r="H41" s="58"/>
      <c r="I41" s="27"/>
      <c r="J41" s="27"/>
    </row>
    <row r="42" spans="1:11" hidden="1">
      <c r="A42" s="27"/>
      <c r="B42" s="58" t="s">
        <v>170</v>
      </c>
      <c r="C42" s="42" t="e">
        <f>#REF!</f>
        <v>#REF!</v>
      </c>
      <c r="D42" s="59" t="e">
        <f>IF(C42&gt;E42,"大於",(IF(C42=E42,"等於","小於")))</f>
        <v>#REF!</v>
      </c>
      <c r="E42" s="60">
        <f>J30</f>
        <v>18001</v>
      </c>
      <c r="F42" s="58"/>
      <c r="G42" s="61" t="e">
        <f>IF(E42/C42&gt;1,1,E42/C42)</f>
        <v>#REF!</v>
      </c>
      <c r="H42" s="58"/>
      <c r="I42" s="27"/>
      <c r="J42" s="27"/>
    </row>
    <row r="43" spans="1:11">
      <c r="A43" s="27"/>
      <c r="B43" s="27"/>
      <c r="C43" s="27"/>
      <c r="D43" s="27"/>
      <c r="E43" s="27"/>
      <c r="F43" s="27"/>
      <c r="G43" s="27"/>
      <c r="H43" s="27"/>
      <c r="I43" s="27"/>
      <c r="J43" s="27"/>
    </row>
    <row r="44" spans="1:11" ht="23.25">
      <c r="A44" s="27"/>
      <c r="B44" s="165" t="s">
        <v>171</v>
      </c>
      <c r="C44" s="165"/>
      <c r="D44" s="62" t="s">
        <v>172</v>
      </c>
      <c r="E44" s="63">
        <f>H39</f>
        <v>13900</v>
      </c>
      <c r="F44" s="62" t="s">
        <v>151</v>
      </c>
      <c r="G44" s="64" t="s">
        <v>173</v>
      </c>
      <c r="H44" s="65"/>
      <c r="I44" s="27"/>
      <c r="J44" s="27"/>
    </row>
    <row r="47" spans="1:11">
      <c r="F47" s="57"/>
    </row>
  </sheetData>
  <sheetProtection selectLockedCells="1"/>
  <mergeCells count="21">
    <mergeCell ref="B1:B7"/>
    <mergeCell ref="B9:J9"/>
    <mergeCell ref="B11:C11"/>
    <mergeCell ref="I11:J11"/>
    <mergeCell ref="B44:C44"/>
    <mergeCell ref="B16:C16"/>
    <mergeCell ref="I16:J16"/>
    <mergeCell ref="B17:C17"/>
    <mergeCell ref="I17:J17"/>
    <mergeCell ref="B18:C18"/>
    <mergeCell ref="B15:C15"/>
    <mergeCell ref="I33:J39"/>
    <mergeCell ref="I18:J18"/>
    <mergeCell ref="B12:C12"/>
    <mergeCell ref="B21:C21"/>
    <mergeCell ref="I13:J13"/>
    <mergeCell ref="B14:C14"/>
    <mergeCell ref="B13:C13"/>
    <mergeCell ref="I14:J14"/>
    <mergeCell ref="I12:J12"/>
    <mergeCell ref="I15:J15"/>
  </mergeCells>
  <phoneticPr fontId="2" type="noConversion"/>
  <pageMargins left="0.75" right="0.75" top="1" bottom="1" header="0.5" footer="0.5"/>
  <pageSetup paperSize="9" scale="7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M81"/>
  <sheetViews>
    <sheetView zoomScaleNormal="160" workbookViewId="0">
      <selection activeCell="B16" sqref="B16:I27"/>
    </sheetView>
  </sheetViews>
  <sheetFormatPr defaultRowHeight="16.5"/>
  <cols>
    <col min="1" max="1" width="1.75" style="67" customWidth="1"/>
    <col min="2" max="2" width="4.75" style="67" customWidth="1"/>
    <col min="3" max="3" width="5.875" style="67" customWidth="1"/>
    <col min="4" max="4" width="4" style="67" customWidth="1"/>
    <col min="5" max="5" width="7.25" style="67" customWidth="1"/>
    <col min="6" max="7" width="9" style="67"/>
    <col min="8" max="8" width="3.75" style="67" customWidth="1"/>
    <col min="9" max="9" width="7.5" style="67" customWidth="1"/>
    <col min="10" max="10" width="3.25" style="67" customWidth="1"/>
    <col min="11" max="11" width="7.125" style="67" customWidth="1"/>
    <col min="12" max="12" width="9.75" style="67" customWidth="1"/>
    <col min="13" max="13" width="10.375" style="67" customWidth="1"/>
    <col min="14" max="16384" width="9" style="67"/>
  </cols>
  <sheetData>
    <row r="1" spans="2:13" ht="16.5" customHeight="1">
      <c r="B1" s="66"/>
      <c r="C1" s="176" t="s">
        <v>174</v>
      </c>
      <c r="D1" s="176"/>
      <c r="E1" s="176"/>
      <c r="F1" s="176"/>
      <c r="G1" s="176"/>
      <c r="H1" s="176"/>
      <c r="I1" s="176"/>
      <c r="J1" s="176"/>
      <c r="K1" s="176"/>
      <c r="L1" s="176"/>
    </row>
    <row r="2" spans="2:13" ht="16.5" customHeight="1">
      <c r="B2" s="66"/>
      <c r="C2" s="176"/>
      <c r="D2" s="176"/>
      <c r="E2" s="176"/>
      <c r="F2" s="176"/>
      <c r="G2" s="176"/>
      <c r="H2" s="176"/>
      <c r="I2" s="176"/>
      <c r="J2" s="176"/>
      <c r="K2" s="176"/>
      <c r="L2" s="176"/>
    </row>
    <row r="3" spans="2:13" ht="12" customHeight="1">
      <c r="B3" s="66"/>
      <c r="C3" s="68"/>
      <c r="D3" s="68"/>
      <c r="E3" s="68"/>
      <c r="F3" s="68"/>
      <c r="G3" s="68"/>
      <c r="H3" s="177"/>
      <c r="I3" s="177"/>
      <c r="J3" s="177"/>
    </row>
    <row r="4" spans="2:13" ht="21" customHeight="1">
      <c r="B4" s="69" t="s">
        <v>175</v>
      </c>
      <c r="C4" s="70"/>
      <c r="D4" s="70"/>
      <c r="E4" s="71" t="s">
        <v>176</v>
      </c>
      <c r="F4" s="72"/>
      <c r="G4" s="72"/>
    </row>
    <row r="5" spans="2:13" ht="21" customHeight="1">
      <c r="B5" s="69" t="s">
        <v>177</v>
      </c>
      <c r="C5" s="70"/>
      <c r="D5" s="70"/>
      <c r="E5" s="73" t="s">
        <v>178</v>
      </c>
      <c r="F5" s="74"/>
      <c r="G5" s="74"/>
    </row>
    <row r="6" spans="2:13" ht="21" customHeight="1">
      <c r="B6" s="69" t="s">
        <v>179</v>
      </c>
      <c r="C6" s="70"/>
      <c r="D6" s="70"/>
      <c r="E6" s="73" t="s">
        <v>180</v>
      </c>
    </row>
    <row r="7" spans="2:13" ht="21" customHeight="1">
      <c r="B7" s="69" t="s">
        <v>181</v>
      </c>
      <c r="C7" s="70"/>
      <c r="D7" s="70"/>
      <c r="E7" s="73" t="s">
        <v>182</v>
      </c>
    </row>
    <row r="8" spans="2:13" ht="21" customHeight="1">
      <c r="B8" s="69" t="s">
        <v>183</v>
      </c>
      <c r="C8" s="69"/>
      <c r="D8" s="69"/>
      <c r="E8" s="73" t="s">
        <v>184</v>
      </c>
    </row>
    <row r="10" spans="2:13" ht="19.5">
      <c r="B10" s="73" t="s">
        <v>69</v>
      </c>
    </row>
    <row r="11" spans="2:13" ht="27" customHeight="1">
      <c r="C11" s="70" t="s">
        <v>185</v>
      </c>
      <c r="G11" s="70" t="s">
        <v>186</v>
      </c>
      <c r="I11" s="70" t="s">
        <v>187</v>
      </c>
      <c r="M11" s="70" t="s">
        <v>186</v>
      </c>
    </row>
    <row r="12" spans="2:13" ht="24.75" customHeight="1">
      <c r="C12" s="70" t="s">
        <v>188</v>
      </c>
      <c r="G12" s="70" t="s">
        <v>186</v>
      </c>
      <c r="I12" s="70" t="s">
        <v>189</v>
      </c>
      <c r="M12" s="70" t="s">
        <v>186</v>
      </c>
    </row>
    <row r="13" spans="2:13" ht="10.5" customHeight="1"/>
    <row r="14" spans="2:13" ht="22.5" customHeight="1">
      <c r="K14" s="73" t="s">
        <v>190</v>
      </c>
    </row>
    <row r="33" spans="2:2">
      <c r="B33" s="75" t="s">
        <v>191</v>
      </c>
    </row>
    <row r="34" spans="2:2" ht="12.75" customHeight="1"/>
    <row r="35" spans="2:2" ht="19.5">
      <c r="B35" s="73" t="s">
        <v>192</v>
      </c>
    </row>
    <row r="36" spans="2:2" ht="10.5" customHeight="1"/>
    <row r="47" spans="2:2" ht="19.5">
      <c r="B47" s="73" t="s">
        <v>70</v>
      </c>
    </row>
    <row r="48" spans="2:2" ht="18.75" customHeight="1">
      <c r="B48" s="76" t="s">
        <v>193</v>
      </c>
    </row>
    <row r="49" spans="2:7" ht="24.95" customHeight="1">
      <c r="D49" s="75" t="s">
        <v>194</v>
      </c>
      <c r="G49" s="77" t="s">
        <v>71</v>
      </c>
    </row>
    <row r="50" spans="2:7" ht="6.75" customHeight="1"/>
    <row r="51" spans="2:7" ht="18" customHeight="1"/>
    <row r="64" spans="2:7" ht="22.5" customHeight="1">
      <c r="B64" s="76" t="s">
        <v>195</v>
      </c>
    </row>
    <row r="65" spans="3:7" ht="24.95" customHeight="1">
      <c r="D65" s="75" t="s">
        <v>194</v>
      </c>
      <c r="G65" s="77" t="s">
        <v>71</v>
      </c>
    </row>
    <row r="66" spans="3:7" ht="8.25" customHeight="1"/>
    <row r="80" spans="3:7">
      <c r="C80" s="75" t="s">
        <v>196</v>
      </c>
    </row>
    <row r="81" spans="4:4">
      <c r="D81" s="75" t="s">
        <v>72</v>
      </c>
    </row>
  </sheetData>
  <mergeCells count="2">
    <mergeCell ref="C1:L2"/>
    <mergeCell ref="H3:J3"/>
  </mergeCells>
  <phoneticPr fontId="2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1:M81"/>
  <sheetViews>
    <sheetView zoomScaleNormal="170" workbookViewId="0">
      <selection activeCell="B16" sqref="B16:I27"/>
    </sheetView>
  </sheetViews>
  <sheetFormatPr defaultRowHeight="16.5"/>
  <cols>
    <col min="1" max="1" width="1.75" style="67" customWidth="1"/>
    <col min="2" max="2" width="4.75" style="67" customWidth="1"/>
    <col min="3" max="3" width="5.875" style="67" customWidth="1"/>
    <col min="4" max="4" width="4" style="67" customWidth="1"/>
    <col min="5" max="5" width="7.25" style="67" customWidth="1"/>
    <col min="6" max="7" width="9" style="67"/>
    <col min="8" max="8" width="3.75" style="67" customWidth="1"/>
    <col min="9" max="9" width="7.5" style="67" customWidth="1"/>
    <col min="10" max="10" width="3.25" style="67" customWidth="1"/>
    <col min="11" max="11" width="7.125" style="67" customWidth="1"/>
    <col min="12" max="12" width="9.75" style="67" customWidth="1"/>
    <col min="13" max="13" width="10.375" style="67" customWidth="1"/>
    <col min="14" max="16384" width="9" style="67"/>
  </cols>
  <sheetData>
    <row r="1" spans="2:13" ht="16.5" customHeight="1">
      <c r="B1" s="66"/>
      <c r="C1" s="176" t="s">
        <v>197</v>
      </c>
      <c r="D1" s="176"/>
      <c r="E1" s="176"/>
      <c r="F1" s="176"/>
      <c r="G1" s="176"/>
      <c r="H1" s="176"/>
      <c r="I1" s="176"/>
      <c r="J1" s="176"/>
      <c r="K1" s="176"/>
      <c r="L1" s="176"/>
    </row>
    <row r="2" spans="2:13" ht="16.5" customHeight="1">
      <c r="B2" s="66"/>
      <c r="C2" s="176"/>
      <c r="D2" s="176"/>
      <c r="E2" s="176"/>
      <c r="F2" s="176"/>
      <c r="G2" s="176"/>
      <c r="H2" s="176"/>
      <c r="I2" s="176"/>
      <c r="J2" s="176"/>
      <c r="K2" s="176"/>
      <c r="L2" s="176"/>
    </row>
    <row r="3" spans="2:13" ht="12" customHeight="1">
      <c r="B3" s="66"/>
      <c r="C3" s="68"/>
      <c r="D3" s="68"/>
      <c r="E3" s="68"/>
      <c r="F3" s="68"/>
      <c r="G3" s="68"/>
      <c r="H3" s="177"/>
      <c r="I3" s="177"/>
      <c r="J3" s="177"/>
    </row>
    <row r="4" spans="2:13" ht="21" customHeight="1">
      <c r="B4" s="69" t="s">
        <v>198</v>
      </c>
      <c r="C4" s="70"/>
      <c r="D4" s="70"/>
      <c r="E4" s="71" t="s">
        <v>199</v>
      </c>
      <c r="F4" s="72"/>
      <c r="G4" s="72"/>
    </row>
    <row r="5" spans="2:13" ht="21" customHeight="1">
      <c r="B5" s="69" t="s">
        <v>200</v>
      </c>
      <c r="C5" s="70"/>
      <c r="D5" s="70"/>
      <c r="E5" s="73" t="s">
        <v>201</v>
      </c>
      <c r="F5" s="74"/>
      <c r="G5" s="74"/>
    </row>
    <row r="6" spans="2:13" ht="21" customHeight="1">
      <c r="B6" s="69" t="s">
        <v>202</v>
      </c>
      <c r="C6" s="70"/>
      <c r="D6" s="70"/>
      <c r="E6" s="73" t="s">
        <v>203</v>
      </c>
    </row>
    <row r="7" spans="2:13" ht="21" customHeight="1">
      <c r="B7" s="69" t="s">
        <v>204</v>
      </c>
      <c r="C7" s="70"/>
      <c r="D7" s="70"/>
      <c r="E7" s="73" t="s">
        <v>205</v>
      </c>
    </row>
    <row r="8" spans="2:13" ht="21" customHeight="1">
      <c r="B8" s="69" t="s">
        <v>183</v>
      </c>
      <c r="C8" s="69"/>
      <c r="D8" s="69"/>
      <c r="E8" s="73" t="s">
        <v>206</v>
      </c>
    </row>
    <row r="9" spans="2:13" ht="20.25">
      <c r="B9" s="70"/>
      <c r="C9" s="69"/>
      <c r="D9" s="69"/>
      <c r="E9" s="73"/>
    </row>
    <row r="10" spans="2:13" ht="19.5">
      <c r="B10" s="73" t="s">
        <v>69</v>
      </c>
    </row>
    <row r="11" spans="2:13" ht="27" customHeight="1">
      <c r="C11" s="70" t="s">
        <v>185</v>
      </c>
      <c r="G11" s="70" t="s">
        <v>186</v>
      </c>
      <c r="I11" s="70" t="s">
        <v>187</v>
      </c>
      <c r="M11" s="70" t="s">
        <v>186</v>
      </c>
    </row>
    <row r="12" spans="2:13" ht="24.75" customHeight="1">
      <c r="C12" s="70" t="s">
        <v>188</v>
      </c>
      <c r="G12" s="70" t="s">
        <v>186</v>
      </c>
      <c r="I12" s="70" t="s">
        <v>189</v>
      </c>
      <c r="M12" s="70" t="s">
        <v>186</v>
      </c>
    </row>
    <row r="13" spans="2:13" ht="10.5" customHeight="1"/>
    <row r="14" spans="2:13" ht="22.5" customHeight="1">
      <c r="K14" s="73" t="s">
        <v>190</v>
      </c>
    </row>
    <row r="33" spans="2:9">
      <c r="B33" s="75" t="s">
        <v>191</v>
      </c>
    </row>
    <row r="34" spans="2:9" ht="12.75" customHeight="1"/>
    <row r="35" spans="2:9" ht="19.5">
      <c r="B35" s="73" t="s">
        <v>192</v>
      </c>
    </row>
    <row r="36" spans="2:9" ht="10.5" customHeight="1"/>
    <row r="47" spans="2:9" ht="19.5">
      <c r="B47" s="73" t="s">
        <v>70</v>
      </c>
    </row>
    <row r="48" spans="2:9" ht="18.75" customHeight="1">
      <c r="B48" s="76" t="s">
        <v>207</v>
      </c>
      <c r="I48" s="76" t="s">
        <v>195</v>
      </c>
    </row>
    <row r="49" spans="2:13" ht="24.95" customHeight="1">
      <c r="D49" s="75" t="s">
        <v>194</v>
      </c>
      <c r="G49" s="77" t="s">
        <v>71</v>
      </c>
      <c r="J49" s="75" t="s">
        <v>194</v>
      </c>
      <c r="M49" s="77" t="s">
        <v>71</v>
      </c>
    </row>
    <row r="50" spans="2:13" ht="6.75" customHeight="1"/>
    <row r="51" spans="2:13" ht="18" customHeight="1"/>
    <row r="64" spans="2:13" ht="22.5" customHeight="1">
      <c r="B64" s="76" t="s">
        <v>208</v>
      </c>
      <c r="I64" s="75" t="s">
        <v>73</v>
      </c>
    </row>
    <row r="65" spans="3:13" ht="24.95" customHeight="1">
      <c r="D65" s="75" t="s">
        <v>194</v>
      </c>
      <c r="G65" s="77" t="s">
        <v>71</v>
      </c>
      <c r="J65" s="75" t="s">
        <v>194</v>
      </c>
      <c r="M65" s="77" t="s">
        <v>71</v>
      </c>
    </row>
    <row r="66" spans="3:13" ht="8.25" customHeight="1"/>
    <row r="80" spans="3:13">
      <c r="C80" s="75" t="s">
        <v>196</v>
      </c>
    </row>
    <row r="81" spans="4:4">
      <c r="D81" s="75" t="s">
        <v>72</v>
      </c>
    </row>
  </sheetData>
  <mergeCells count="2">
    <mergeCell ref="H3:J3"/>
    <mergeCell ref="C1:L2"/>
  </mergeCells>
  <phoneticPr fontId="2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1:M83"/>
  <sheetViews>
    <sheetView view="pageBreakPreview" topLeftCell="A16" zoomScale="60" zoomScaleNormal="80" workbookViewId="0">
      <selection activeCell="M37" sqref="M37"/>
    </sheetView>
  </sheetViews>
  <sheetFormatPr defaultRowHeight="16.5"/>
  <cols>
    <col min="1" max="1" width="1.75" style="67" customWidth="1"/>
    <col min="2" max="2" width="4.75" style="67" customWidth="1"/>
    <col min="3" max="3" width="5.875" style="67" customWidth="1"/>
    <col min="4" max="4" width="4" style="67" customWidth="1"/>
    <col min="5" max="5" width="7.25" style="67" customWidth="1"/>
    <col min="6" max="7" width="9" style="67"/>
    <col min="8" max="8" width="3.75" style="67" customWidth="1"/>
    <col min="9" max="9" width="7.5" style="67" customWidth="1"/>
    <col min="10" max="10" width="3.25" style="67" customWidth="1"/>
    <col min="11" max="11" width="7.125" style="67" customWidth="1"/>
    <col min="12" max="12" width="9.75" style="67" customWidth="1"/>
    <col min="13" max="13" width="10.375" style="67" customWidth="1"/>
    <col min="14" max="16384" width="9" style="67"/>
  </cols>
  <sheetData>
    <row r="1" spans="2:13" ht="16.5" customHeight="1">
      <c r="B1" s="66"/>
      <c r="C1" s="178" t="s">
        <v>209</v>
      </c>
      <c r="D1" s="178"/>
      <c r="E1" s="178"/>
      <c r="F1" s="178"/>
      <c r="G1" s="178"/>
      <c r="H1" s="178"/>
      <c r="I1" s="178"/>
      <c r="J1" s="178"/>
      <c r="K1" s="178"/>
      <c r="L1" s="178"/>
    </row>
    <row r="2" spans="2:13" ht="16.5" customHeight="1">
      <c r="B2" s="66"/>
      <c r="C2" s="178"/>
      <c r="D2" s="178"/>
      <c r="E2" s="178"/>
      <c r="F2" s="178"/>
      <c r="G2" s="178"/>
      <c r="H2" s="178"/>
      <c r="I2" s="178"/>
      <c r="J2" s="178"/>
      <c r="K2" s="178"/>
      <c r="L2" s="178"/>
    </row>
    <row r="3" spans="2:13" ht="12" customHeight="1">
      <c r="B3" s="66"/>
      <c r="C3" s="68"/>
      <c r="D3" s="68"/>
      <c r="E3" s="68"/>
      <c r="F3" s="68"/>
      <c r="G3" s="68"/>
      <c r="H3" s="177"/>
      <c r="I3" s="177"/>
      <c r="J3" s="177"/>
    </row>
    <row r="4" spans="2:13" ht="21" customHeight="1">
      <c r="B4" s="69" t="s">
        <v>198</v>
      </c>
      <c r="C4" s="70"/>
      <c r="D4" s="70"/>
      <c r="E4" s="71" t="s">
        <v>210</v>
      </c>
      <c r="F4" s="72"/>
      <c r="G4" s="72"/>
    </row>
    <row r="5" spans="2:13" ht="21" customHeight="1">
      <c r="B5" s="69" t="s">
        <v>200</v>
      </c>
      <c r="C5" s="70"/>
      <c r="D5" s="70"/>
      <c r="E5" s="73" t="s">
        <v>211</v>
      </c>
      <c r="F5" s="74"/>
      <c r="G5" s="74"/>
    </row>
    <row r="6" spans="2:13" ht="21" customHeight="1">
      <c r="B6" s="69" t="s">
        <v>212</v>
      </c>
      <c r="C6" s="70"/>
      <c r="D6" s="70"/>
      <c r="E6" s="73" t="s">
        <v>213</v>
      </c>
    </row>
    <row r="7" spans="2:13" ht="21" customHeight="1">
      <c r="B7" s="69"/>
      <c r="C7" s="70"/>
      <c r="D7" s="70"/>
      <c r="E7" s="73" t="s">
        <v>214</v>
      </c>
    </row>
    <row r="8" spans="2:13" ht="21" customHeight="1">
      <c r="B8" s="78" t="s">
        <v>74</v>
      </c>
      <c r="C8" s="69"/>
      <c r="D8" s="69"/>
      <c r="E8" s="73"/>
    </row>
    <row r="9" spans="2:13" ht="20.25">
      <c r="B9" s="70"/>
      <c r="C9" s="75" t="s">
        <v>215</v>
      </c>
      <c r="D9" s="69"/>
      <c r="E9" s="73"/>
    </row>
    <row r="10" spans="2:13" ht="19.5">
      <c r="B10" s="73"/>
      <c r="D10" s="75" t="s">
        <v>216</v>
      </c>
    </row>
    <row r="11" spans="2:13" ht="20.25" customHeight="1">
      <c r="C11" s="75" t="s">
        <v>75</v>
      </c>
      <c r="G11" s="70"/>
      <c r="I11" s="70"/>
      <c r="M11" s="70"/>
    </row>
    <row r="12" spans="2:13" ht="19.5" customHeight="1">
      <c r="C12" s="70"/>
      <c r="D12" s="75" t="s">
        <v>76</v>
      </c>
      <c r="G12" s="70"/>
      <c r="I12" s="70"/>
      <c r="M12" s="70"/>
    </row>
    <row r="13" spans="2:13" ht="20.25" customHeight="1">
      <c r="B13" s="70"/>
      <c r="C13" s="75" t="s">
        <v>77</v>
      </c>
      <c r="D13" s="69"/>
      <c r="E13" s="73"/>
    </row>
    <row r="14" spans="2:13" ht="19.5">
      <c r="B14" s="73"/>
      <c r="D14" s="75" t="s">
        <v>78</v>
      </c>
    </row>
    <row r="15" spans="2:13" ht="19.5">
      <c r="B15" s="73" t="s">
        <v>69</v>
      </c>
    </row>
    <row r="16" spans="2:13" ht="24.95" customHeight="1">
      <c r="C16" s="70" t="s">
        <v>185</v>
      </c>
      <c r="G16" s="70" t="s">
        <v>186</v>
      </c>
      <c r="I16" s="70" t="s">
        <v>187</v>
      </c>
      <c r="M16" s="70" t="s">
        <v>186</v>
      </c>
    </row>
    <row r="17" spans="3:13" ht="24.95" customHeight="1">
      <c r="C17" s="70"/>
      <c r="G17" s="70"/>
      <c r="I17" s="70" t="s">
        <v>189</v>
      </c>
      <c r="M17" s="70" t="s">
        <v>186</v>
      </c>
    </row>
    <row r="18" spans="3:13" ht="22.5" customHeight="1">
      <c r="K18" s="73"/>
    </row>
    <row r="35" spans="2:2" ht="12.75" customHeight="1"/>
    <row r="36" spans="2:2" ht="19.5">
      <c r="B36" s="73"/>
    </row>
    <row r="37" spans="2:2" ht="10.5" customHeight="1"/>
    <row r="46" spans="2:2" ht="21" customHeight="1"/>
    <row r="48" spans="2:2" ht="19.5">
      <c r="B48" s="73" t="s">
        <v>217</v>
      </c>
    </row>
    <row r="49" spans="2:13" ht="19.5">
      <c r="B49" s="73"/>
    </row>
    <row r="50" spans="2:13" ht="18.75" customHeight="1">
      <c r="B50" s="76" t="s">
        <v>218</v>
      </c>
    </row>
    <row r="51" spans="2:13">
      <c r="D51" s="75"/>
      <c r="G51" s="77"/>
      <c r="J51" s="75"/>
      <c r="M51" s="77"/>
    </row>
    <row r="53" spans="2:13" ht="18" customHeight="1"/>
    <row r="65" spans="2:13" ht="22.5" customHeight="1">
      <c r="B65" s="76" t="s">
        <v>219</v>
      </c>
      <c r="I65" s="75"/>
    </row>
    <row r="66" spans="2:13" ht="22.5" customHeight="1">
      <c r="B66" s="76"/>
      <c r="I66" s="75"/>
    </row>
    <row r="67" spans="2:13">
      <c r="D67" s="75"/>
      <c r="G67" s="77"/>
      <c r="J67" s="75"/>
      <c r="M67" s="77"/>
    </row>
    <row r="82" spans="3:4">
      <c r="C82" s="75"/>
    </row>
    <row r="83" spans="3:4">
      <c r="D83" s="75"/>
    </row>
  </sheetData>
  <mergeCells count="2">
    <mergeCell ref="C1:L2"/>
    <mergeCell ref="H3:J3"/>
  </mergeCells>
  <phoneticPr fontId="2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B1:M76"/>
  <sheetViews>
    <sheetView topLeftCell="A13" zoomScale="110" zoomScaleNormal="110" workbookViewId="0">
      <selection activeCell="N26" sqref="N26"/>
    </sheetView>
  </sheetViews>
  <sheetFormatPr defaultRowHeight="16.5"/>
  <cols>
    <col min="1" max="1" width="1.75" style="67" customWidth="1"/>
    <col min="2" max="2" width="4.75" style="67" customWidth="1"/>
    <col min="3" max="3" width="5.875" style="67" customWidth="1"/>
    <col min="4" max="4" width="4" style="67" customWidth="1"/>
    <col min="5" max="5" width="9.125" style="67" customWidth="1"/>
    <col min="6" max="7" width="9" style="67"/>
    <col min="8" max="8" width="3.75" style="67" customWidth="1"/>
    <col min="9" max="9" width="7.5" style="67" customWidth="1"/>
    <col min="10" max="10" width="3.25" style="67" customWidth="1"/>
    <col min="11" max="11" width="7.125" style="67" customWidth="1"/>
    <col min="12" max="12" width="9.75" style="67" customWidth="1"/>
    <col min="13" max="13" width="10.375" style="67" customWidth="1"/>
    <col min="14" max="16384" width="9" style="67"/>
  </cols>
  <sheetData>
    <row r="1" spans="2:13" ht="16.5" customHeight="1">
      <c r="B1" s="66"/>
      <c r="C1" s="178" t="s">
        <v>220</v>
      </c>
      <c r="D1" s="178"/>
      <c r="E1" s="178"/>
      <c r="F1" s="178"/>
      <c r="G1" s="178"/>
      <c r="H1" s="178"/>
      <c r="I1" s="178"/>
      <c r="J1" s="178"/>
      <c r="K1" s="178"/>
      <c r="L1" s="178"/>
    </row>
    <row r="2" spans="2:13" ht="16.5" customHeight="1">
      <c r="B2" s="66"/>
      <c r="C2" s="178"/>
      <c r="D2" s="178"/>
      <c r="E2" s="178"/>
      <c r="F2" s="178"/>
      <c r="G2" s="178"/>
      <c r="H2" s="178"/>
      <c r="I2" s="178"/>
      <c r="J2" s="178"/>
      <c r="K2" s="178"/>
      <c r="L2" s="178"/>
    </row>
    <row r="3" spans="2:13" ht="12" customHeight="1">
      <c r="B3" s="66"/>
      <c r="C3" s="68"/>
      <c r="D3" s="68"/>
      <c r="E3" s="68"/>
      <c r="F3" s="68"/>
      <c r="G3" s="68"/>
      <c r="H3" s="177"/>
      <c r="I3" s="177"/>
      <c r="J3" s="177"/>
    </row>
    <row r="4" spans="2:13" ht="24.95" customHeight="1">
      <c r="B4" s="69" t="s">
        <v>198</v>
      </c>
      <c r="C4" s="70"/>
      <c r="D4" s="70"/>
      <c r="E4" s="71" t="s">
        <v>221</v>
      </c>
      <c r="F4" s="72"/>
      <c r="G4" s="72"/>
    </row>
    <row r="5" spans="2:13" ht="24.95" customHeight="1">
      <c r="B5" s="69" t="s">
        <v>200</v>
      </c>
      <c r="C5" s="70"/>
      <c r="D5" s="70"/>
      <c r="E5" s="73" t="s">
        <v>222</v>
      </c>
      <c r="F5" s="74"/>
      <c r="G5" s="74"/>
    </row>
    <row r="6" spans="2:13" ht="12" customHeight="1">
      <c r="B6" s="69"/>
      <c r="C6" s="70"/>
      <c r="D6" s="70"/>
      <c r="E6" s="73"/>
    </row>
    <row r="7" spans="2:13" ht="21" customHeight="1">
      <c r="B7" s="69"/>
      <c r="C7" s="70"/>
      <c r="D7" s="70"/>
      <c r="E7" s="73"/>
    </row>
    <row r="8" spans="2:13" ht="21" customHeight="1">
      <c r="B8" s="69"/>
      <c r="C8" s="70"/>
      <c r="D8" s="70"/>
      <c r="E8" s="73"/>
    </row>
    <row r="9" spans="2:13" ht="21" customHeight="1">
      <c r="B9" s="69"/>
      <c r="C9" s="70"/>
      <c r="D9" s="70"/>
      <c r="E9" s="73"/>
    </row>
    <row r="10" spans="2:13" ht="21" customHeight="1">
      <c r="B10" s="69"/>
      <c r="C10" s="70"/>
      <c r="D10" s="70"/>
      <c r="E10" s="73"/>
    </row>
    <row r="11" spans="2:13" ht="21" customHeight="1">
      <c r="B11" s="69"/>
      <c r="C11" s="70"/>
      <c r="D11" s="70"/>
      <c r="E11" s="73"/>
    </row>
    <row r="12" spans="2:13" ht="21" customHeight="1">
      <c r="B12" s="78" t="s">
        <v>223</v>
      </c>
      <c r="C12" s="69"/>
      <c r="D12" s="69"/>
      <c r="E12" s="73"/>
    </row>
    <row r="13" spans="2:13" ht="24.95" customHeight="1">
      <c r="B13" s="70"/>
      <c r="C13" s="75" t="s">
        <v>224</v>
      </c>
      <c r="D13" s="69"/>
      <c r="E13" s="73"/>
      <c r="F13" s="75" t="s">
        <v>225</v>
      </c>
    </row>
    <row r="14" spans="2:13" ht="24.95" customHeight="1">
      <c r="B14" s="73"/>
      <c r="C14" s="75" t="s">
        <v>226</v>
      </c>
      <c r="D14" s="75"/>
      <c r="F14" s="75" t="s">
        <v>227</v>
      </c>
    </row>
    <row r="15" spans="2:13" ht="20.25" customHeight="1">
      <c r="C15" s="75"/>
      <c r="G15" s="70"/>
      <c r="I15" s="70"/>
      <c r="M15" s="70"/>
    </row>
    <row r="16" spans="2:13" ht="19.5" customHeight="1">
      <c r="B16" s="73" t="s">
        <v>69</v>
      </c>
    </row>
    <row r="17" spans="2:13" ht="24.95" customHeight="1">
      <c r="C17" s="70" t="s">
        <v>185</v>
      </c>
      <c r="G17" s="70" t="s">
        <v>186</v>
      </c>
      <c r="I17" s="70" t="s">
        <v>187</v>
      </c>
      <c r="M17" s="70" t="s">
        <v>186</v>
      </c>
    </row>
    <row r="18" spans="2:13" ht="24.95" customHeight="1">
      <c r="C18" s="70" t="s">
        <v>228</v>
      </c>
      <c r="G18" s="70" t="s">
        <v>186</v>
      </c>
      <c r="I18" s="70" t="s">
        <v>189</v>
      </c>
      <c r="M18" s="70" t="s">
        <v>186</v>
      </c>
    </row>
    <row r="19" spans="2:13" ht="19.5">
      <c r="B19" s="73"/>
    </row>
    <row r="20" spans="2:13" ht="22.5" customHeight="1">
      <c r="K20" s="73"/>
    </row>
    <row r="43" spans="2:13" ht="19.5">
      <c r="B43" s="73" t="s">
        <v>229</v>
      </c>
    </row>
    <row r="44" spans="2:13" ht="12" customHeight="1">
      <c r="B44" s="73"/>
    </row>
    <row r="45" spans="2:13" ht="18.75" customHeight="1">
      <c r="B45" s="76"/>
    </row>
    <row r="46" spans="2:13">
      <c r="D46" s="75"/>
      <c r="G46" s="77"/>
      <c r="J46" s="75"/>
      <c r="M46" s="77"/>
    </row>
    <row r="48" spans="2:13" ht="18" customHeight="1"/>
    <row r="58" spans="2:13" ht="22.5" customHeight="1">
      <c r="B58" s="76"/>
      <c r="I58" s="75"/>
    </row>
    <row r="59" spans="2:13" ht="22.5" customHeight="1">
      <c r="B59" s="76"/>
      <c r="I59" s="75"/>
    </row>
    <row r="60" spans="2:13">
      <c r="D60" s="75"/>
      <c r="G60" s="77"/>
      <c r="J60" s="75"/>
      <c r="M60" s="77"/>
    </row>
    <row r="75" spans="3:4">
      <c r="C75" s="75"/>
    </row>
    <row r="76" spans="3:4">
      <c r="D76" s="75"/>
    </row>
  </sheetData>
  <mergeCells count="2">
    <mergeCell ref="C1:L2"/>
    <mergeCell ref="H3:J3"/>
  </mergeCells>
  <phoneticPr fontId="2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1:M83"/>
  <sheetViews>
    <sheetView view="pageBreakPreview" zoomScale="60" zoomScaleNormal="90" workbookViewId="0">
      <selection activeCell="V19" sqref="V19"/>
    </sheetView>
  </sheetViews>
  <sheetFormatPr defaultRowHeight="16.5"/>
  <cols>
    <col min="1" max="1" width="1.75" style="67" customWidth="1"/>
    <col min="2" max="2" width="4.75" style="67" customWidth="1"/>
    <col min="3" max="3" width="5.875" style="67" customWidth="1"/>
    <col min="4" max="4" width="4" style="67" customWidth="1"/>
    <col min="5" max="5" width="8.5" style="67" customWidth="1"/>
    <col min="6" max="7" width="9" style="67"/>
    <col min="8" max="8" width="3.75" style="67" customWidth="1"/>
    <col min="9" max="9" width="7.5" style="67" customWidth="1"/>
    <col min="10" max="10" width="3.25" style="67" customWidth="1"/>
    <col min="11" max="11" width="7.125" style="67" customWidth="1"/>
    <col min="12" max="12" width="9.75" style="67" customWidth="1"/>
    <col min="13" max="13" width="10.375" style="67" customWidth="1"/>
    <col min="14" max="16384" width="9" style="67"/>
  </cols>
  <sheetData>
    <row r="1" spans="2:13" ht="16.5" customHeight="1">
      <c r="B1" s="66"/>
      <c r="C1" s="178" t="s">
        <v>230</v>
      </c>
      <c r="D1" s="178"/>
      <c r="E1" s="178"/>
      <c r="F1" s="178"/>
      <c r="G1" s="178"/>
      <c r="H1" s="178"/>
      <c r="I1" s="178"/>
      <c r="J1" s="178"/>
      <c r="K1" s="178"/>
      <c r="L1" s="178"/>
    </row>
    <row r="2" spans="2:13" ht="16.5" customHeight="1">
      <c r="B2" s="66"/>
      <c r="C2" s="178"/>
      <c r="D2" s="178"/>
      <c r="E2" s="178"/>
      <c r="F2" s="178"/>
      <c r="G2" s="178"/>
      <c r="H2" s="178"/>
      <c r="I2" s="178"/>
      <c r="J2" s="178"/>
      <c r="K2" s="178"/>
      <c r="L2" s="178"/>
    </row>
    <row r="3" spans="2:13" ht="12" customHeight="1">
      <c r="B3" s="66"/>
      <c r="C3" s="68"/>
      <c r="D3" s="68"/>
      <c r="E3" s="68"/>
      <c r="F3" s="68"/>
      <c r="G3" s="68"/>
      <c r="H3" s="177"/>
      <c r="I3" s="177"/>
      <c r="J3" s="177"/>
    </row>
    <row r="4" spans="2:13" ht="21" customHeight="1">
      <c r="B4" s="69" t="s">
        <v>198</v>
      </c>
      <c r="C4" s="70"/>
      <c r="D4" s="70"/>
      <c r="E4" s="71" t="s">
        <v>231</v>
      </c>
      <c r="F4" s="72"/>
      <c r="G4" s="72"/>
    </row>
    <row r="5" spans="2:13" ht="21" customHeight="1">
      <c r="B5" s="69" t="s">
        <v>232</v>
      </c>
      <c r="C5" s="70"/>
      <c r="D5" s="70"/>
      <c r="E5" s="73"/>
      <c r="F5" s="74"/>
      <c r="G5" s="74"/>
    </row>
    <row r="6" spans="2:13" ht="9" customHeight="1">
      <c r="B6" s="69"/>
      <c r="C6" s="70"/>
      <c r="D6" s="70"/>
      <c r="E6" s="73"/>
    </row>
    <row r="7" spans="2:13" ht="21" customHeight="1">
      <c r="B7" s="69"/>
      <c r="C7" s="75" t="s">
        <v>233</v>
      </c>
      <c r="D7" s="70"/>
      <c r="E7" s="73"/>
      <c r="F7" s="75" t="s">
        <v>234</v>
      </c>
    </row>
    <row r="8" spans="2:13" ht="21" customHeight="1">
      <c r="B8" s="78"/>
      <c r="C8" s="75" t="s">
        <v>235</v>
      </c>
      <c r="D8" s="69"/>
      <c r="E8" s="73"/>
      <c r="F8" s="75" t="s">
        <v>236</v>
      </c>
    </row>
    <row r="9" spans="2:13" ht="20.25">
      <c r="B9" s="70"/>
      <c r="D9" s="69"/>
      <c r="E9" s="73"/>
    </row>
    <row r="10" spans="2:13" ht="19.5">
      <c r="B10" s="73" t="s">
        <v>69</v>
      </c>
      <c r="D10" s="75"/>
    </row>
    <row r="11" spans="2:13" ht="24.95" customHeight="1">
      <c r="C11" s="70" t="s">
        <v>185</v>
      </c>
      <c r="G11" s="70" t="s">
        <v>186</v>
      </c>
      <c r="I11" s="70" t="s">
        <v>187</v>
      </c>
      <c r="M11" s="70" t="s">
        <v>186</v>
      </c>
    </row>
    <row r="12" spans="2:13" ht="24.95" customHeight="1">
      <c r="C12" s="70"/>
      <c r="G12" s="70"/>
      <c r="I12" s="70" t="s">
        <v>189</v>
      </c>
      <c r="M12" s="70" t="s">
        <v>186</v>
      </c>
    </row>
    <row r="13" spans="2:13" ht="11.25" customHeight="1">
      <c r="C13" s="75"/>
      <c r="G13" s="70"/>
      <c r="I13" s="70"/>
      <c r="M13" s="70"/>
    </row>
    <row r="14" spans="2:13" ht="19.5">
      <c r="B14" s="73"/>
      <c r="D14" s="75"/>
    </row>
    <row r="16" spans="2:13" ht="22.5" customHeight="1">
      <c r="K16" s="73"/>
    </row>
    <row r="30" spans="2:2" ht="19.5">
      <c r="B30" s="73" t="s">
        <v>237</v>
      </c>
    </row>
    <row r="31" spans="2:2" ht="12" customHeight="1"/>
    <row r="35" spans="2:2" ht="12.75" customHeight="1"/>
    <row r="36" spans="2:2" ht="19.5">
      <c r="B36" s="73"/>
    </row>
    <row r="37" spans="2:2" ht="10.5" customHeight="1"/>
    <row r="46" spans="2:2" ht="21" customHeight="1"/>
    <row r="48" spans="2:2" ht="19.5">
      <c r="B48" s="73"/>
    </row>
    <row r="49" spans="2:13" ht="19.5">
      <c r="B49" s="73"/>
    </row>
    <row r="50" spans="2:13" ht="18.75" customHeight="1">
      <c r="B50" s="76"/>
    </row>
    <row r="51" spans="2:13">
      <c r="D51" s="75"/>
      <c r="G51" s="77"/>
      <c r="J51" s="75"/>
      <c r="M51" s="77"/>
    </row>
    <row r="53" spans="2:13" ht="18" customHeight="1"/>
    <row r="65" spans="2:13" ht="22.5" customHeight="1">
      <c r="B65" s="76"/>
      <c r="I65" s="75"/>
    </row>
    <row r="66" spans="2:13" ht="22.5" customHeight="1">
      <c r="B66" s="76"/>
      <c r="I66" s="75"/>
    </row>
    <row r="67" spans="2:13">
      <c r="D67" s="75"/>
      <c r="G67" s="77"/>
      <c r="J67" s="75"/>
      <c r="M67" s="77"/>
    </row>
    <row r="82" spans="3:4">
      <c r="C82" s="75"/>
    </row>
    <row r="83" spans="3:4">
      <c r="D83" s="75"/>
    </row>
  </sheetData>
  <mergeCells count="2">
    <mergeCell ref="C1:L2"/>
    <mergeCell ref="H3:J3"/>
  </mergeCells>
  <phoneticPr fontId="2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4"/>
  <sheetViews>
    <sheetView zoomScaleNormal="100" zoomScaleSheetLayoutView="85" workbookViewId="0">
      <selection activeCell="H4" sqref="H4"/>
    </sheetView>
  </sheetViews>
  <sheetFormatPr defaultRowHeight="16.5"/>
  <cols>
    <col min="1" max="1" width="4.75" style="80" customWidth="1"/>
    <col min="2" max="2" width="14.75" style="80" customWidth="1"/>
    <col min="3" max="3" width="49" style="80" customWidth="1"/>
    <col min="4" max="4" width="17.875" style="80" customWidth="1"/>
    <col min="5" max="16384" width="9" style="80"/>
  </cols>
  <sheetData>
    <row r="1" spans="1:4" ht="17.25" thickBot="1">
      <c r="A1" s="182" t="s">
        <v>68</v>
      </c>
      <c r="B1" s="182"/>
      <c r="C1" s="79" t="s">
        <v>79</v>
      </c>
      <c r="D1" s="79" t="s">
        <v>80</v>
      </c>
    </row>
    <row r="2" spans="1:4" ht="69.75" customHeight="1" thickBot="1">
      <c r="A2" s="179" t="s">
        <v>81</v>
      </c>
      <c r="B2" s="79" t="s">
        <v>82</v>
      </c>
      <c r="C2" s="81" t="s">
        <v>238</v>
      </c>
      <c r="D2" s="79" t="s">
        <v>83</v>
      </c>
    </row>
    <row r="3" spans="1:4" ht="389.25" customHeight="1" thickBot="1">
      <c r="A3" s="180"/>
      <c r="B3" s="79" t="s">
        <v>239</v>
      </c>
      <c r="C3" s="79" t="s">
        <v>278</v>
      </c>
      <c r="D3" s="79" t="s">
        <v>83</v>
      </c>
    </row>
    <row r="4" spans="1:4" ht="244.5" customHeight="1" thickBot="1">
      <c r="A4" s="181"/>
      <c r="B4" s="79" t="s">
        <v>240</v>
      </c>
      <c r="C4" s="79" t="s">
        <v>84</v>
      </c>
      <c r="D4" s="79" t="s">
        <v>241</v>
      </c>
    </row>
  </sheetData>
  <mergeCells count="2">
    <mergeCell ref="A2:A4"/>
    <mergeCell ref="A1:B1"/>
  </mergeCells>
  <phoneticPr fontId="2" type="noConversion"/>
  <pageMargins left="0.65" right="0.75" top="0.31" bottom="0.65" header="0.21" footer="0.26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L33"/>
  <sheetViews>
    <sheetView view="pageBreakPreview" topLeftCell="A16" zoomScale="130" zoomScaleNormal="100" workbookViewId="0">
      <selection activeCell="D12" sqref="D12:G12"/>
    </sheetView>
  </sheetViews>
  <sheetFormatPr defaultRowHeight="16.5"/>
  <cols>
    <col min="1" max="1" width="2.75" style="82" customWidth="1"/>
    <col min="2" max="2" width="9" style="82"/>
    <col min="3" max="3" width="9.875" style="82" customWidth="1"/>
    <col min="4" max="4" width="7.625" style="82" customWidth="1"/>
    <col min="5" max="5" width="4" style="82" customWidth="1"/>
    <col min="6" max="6" width="6.25" style="82" customWidth="1"/>
    <col min="7" max="8" width="7.25" style="82" customWidth="1"/>
    <col min="9" max="9" width="7.375" style="82" customWidth="1"/>
    <col min="10" max="10" width="10.375" style="82" customWidth="1"/>
    <col min="11" max="11" width="5.375" style="82" customWidth="1"/>
    <col min="12" max="12" width="11" style="82" customWidth="1"/>
    <col min="13" max="16384" width="9" style="82"/>
  </cols>
  <sheetData>
    <row r="1" spans="2:11" ht="16.5" customHeight="1">
      <c r="C1" s="184" t="s">
        <v>242</v>
      </c>
      <c r="D1" s="184"/>
      <c r="E1" s="184"/>
      <c r="F1" s="184"/>
      <c r="G1" s="184"/>
      <c r="H1" s="184"/>
      <c r="I1" s="184"/>
      <c r="J1" s="184"/>
      <c r="K1" s="184"/>
    </row>
    <row r="2" spans="2:11" ht="16.5" customHeight="1">
      <c r="C2" s="184"/>
      <c r="D2" s="184"/>
      <c r="E2" s="184"/>
      <c r="F2" s="184"/>
      <c r="G2" s="184"/>
      <c r="H2" s="184"/>
      <c r="I2" s="184"/>
      <c r="J2" s="184"/>
      <c r="K2" s="184"/>
    </row>
    <row r="3" spans="2:11" ht="16.5" customHeight="1">
      <c r="C3" s="83"/>
      <c r="D3" s="83"/>
      <c r="E3" s="83"/>
      <c r="F3" s="83"/>
      <c r="G3" s="83"/>
      <c r="H3" s="185"/>
      <c r="I3" s="185"/>
      <c r="J3" s="185"/>
      <c r="K3" s="185"/>
    </row>
    <row r="4" spans="2:11" s="85" customFormat="1" ht="19.5"/>
    <row r="5" spans="2:11" s="85" customFormat="1" ht="19.5">
      <c r="B5" s="86" t="s">
        <v>243</v>
      </c>
      <c r="C5" s="86"/>
      <c r="D5" s="87"/>
      <c r="E5" s="87"/>
      <c r="F5" s="88"/>
      <c r="G5" s="89" t="s">
        <v>244</v>
      </c>
    </row>
    <row r="6" spans="2:11" s="85" customFormat="1" ht="19.5">
      <c r="B6" s="85" t="s">
        <v>245</v>
      </c>
      <c r="C6" s="87"/>
      <c r="D6" s="90"/>
      <c r="E6" s="91" t="s">
        <v>246</v>
      </c>
      <c r="F6" s="87"/>
      <c r="G6" s="88"/>
      <c r="H6" s="92" t="s">
        <v>247</v>
      </c>
      <c r="I6" s="90"/>
      <c r="J6" s="91" t="s">
        <v>248</v>
      </c>
    </row>
    <row r="7" spans="2:11" s="85" customFormat="1" ht="19.5">
      <c r="B7" s="90"/>
      <c r="C7" s="93" t="s">
        <v>249</v>
      </c>
      <c r="D7" s="90"/>
      <c r="E7" s="92" t="s">
        <v>250</v>
      </c>
      <c r="F7" s="91" t="s">
        <v>251</v>
      </c>
      <c r="G7" s="91"/>
      <c r="H7" s="90"/>
      <c r="I7" s="86" t="s">
        <v>252</v>
      </c>
      <c r="J7" s="92"/>
    </row>
    <row r="8" spans="2:11" s="85" customFormat="1" ht="19.5">
      <c r="B8" s="186" t="s">
        <v>253</v>
      </c>
      <c r="C8" s="187"/>
      <c r="D8" s="187"/>
      <c r="E8" s="187"/>
      <c r="F8" s="93" t="s">
        <v>254</v>
      </c>
      <c r="G8" s="93"/>
      <c r="H8" s="93"/>
      <c r="I8" s="93"/>
      <c r="J8" s="93"/>
    </row>
    <row r="9" spans="2:11" s="85" customFormat="1" ht="19.5">
      <c r="B9" s="86"/>
      <c r="C9" s="86"/>
      <c r="D9" s="86"/>
      <c r="E9" s="86"/>
      <c r="F9" s="86"/>
      <c r="G9" s="86"/>
      <c r="H9" s="86"/>
    </row>
    <row r="10" spans="2:11" s="85" customFormat="1" ht="19.5">
      <c r="B10" s="93"/>
      <c r="C10" s="94"/>
      <c r="D10" s="94"/>
      <c r="E10" s="94"/>
      <c r="F10" s="94"/>
      <c r="G10" s="95"/>
      <c r="H10" s="95"/>
    </row>
    <row r="11" spans="2:11" s="85" customFormat="1" ht="19.5"/>
    <row r="12" spans="2:11" s="85" customFormat="1" ht="21">
      <c r="C12" s="96" t="s">
        <v>255</v>
      </c>
      <c r="D12" s="188" t="s">
        <v>346</v>
      </c>
      <c r="E12" s="188"/>
      <c r="F12" s="188"/>
      <c r="G12" s="189"/>
    </row>
    <row r="13" spans="2:11" s="85" customFormat="1" ht="19.5"/>
    <row r="14" spans="2:11" s="85" customFormat="1" ht="19.5"/>
    <row r="15" spans="2:11" s="85" customFormat="1" ht="19.5">
      <c r="C15" s="183" t="s">
        <v>256</v>
      </c>
      <c r="D15" s="183"/>
      <c r="E15" s="183"/>
      <c r="F15" s="183"/>
      <c r="G15" s="183"/>
    </row>
    <row r="16" spans="2:11" s="85" customFormat="1" ht="25.5" customHeight="1"/>
    <row r="17" spans="1:12" s="85" customFormat="1" ht="19.5">
      <c r="C17" s="183" t="s">
        <v>257</v>
      </c>
      <c r="D17" s="183"/>
      <c r="E17" s="183"/>
      <c r="F17" s="183"/>
      <c r="G17" s="183"/>
      <c r="H17" s="86" t="s">
        <v>258</v>
      </c>
    </row>
    <row r="18" spans="1:12" s="85" customFormat="1" ht="25.5" customHeight="1"/>
    <row r="19" spans="1:12" s="85" customFormat="1" ht="19.5">
      <c r="C19" s="183" t="s">
        <v>85</v>
      </c>
      <c r="D19" s="183"/>
      <c r="E19" s="183"/>
      <c r="F19" s="183"/>
      <c r="G19" s="183"/>
      <c r="H19" s="183"/>
      <c r="I19" s="183"/>
      <c r="J19" s="183"/>
      <c r="K19" s="183"/>
    </row>
    <row r="20" spans="1:12" s="85" customFormat="1" ht="25.5" customHeight="1"/>
    <row r="21" spans="1:12" s="85" customFormat="1" ht="19.5">
      <c r="C21" s="183" t="s">
        <v>259</v>
      </c>
      <c r="D21" s="183"/>
      <c r="E21" s="183"/>
      <c r="F21" s="183"/>
      <c r="G21" s="183"/>
      <c r="H21" s="183"/>
      <c r="I21" s="183"/>
      <c r="J21" s="183"/>
      <c r="K21" s="183"/>
    </row>
    <row r="22" spans="1:12" s="85" customFormat="1" ht="19.5"/>
    <row r="23" spans="1:12" s="85" customFormat="1" ht="19.5">
      <c r="C23" s="86"/>
      <c r="D23" s="183"/>
      <c r="E23" s="183"/>
      <c r="F23" s="183"/>
      <c r="G23" s="183"/>
      <c r="H23" s="183"/>
      <c r="I23" s="183"/>
      <c r="J23" s="183"/>
      <c r="K23" s="183"/>
    </row>
    <row r="24" spans="1:12" s="85" customFormat="1" ht="19.5"/>
    <row r="25" spans="1:12" s="85" customFormat="1" ht="19.5">
      <c r="C25" s="95"/>
      <c r="D25" s="183"/>
      <c r="E25" s="183"/>
      <c r="F25" s="183"/>
      <c r="G25" s="183"/>
      <c r="H25" s="93"/>
    </row>
    <row r="26" spans="1:12" s="85" customFormat="1" ht="19.5">
      <c r="C26" s="95"/>
      <c r="D26" s="93"/>
      <c r="E26" s="93"/>
      <c r="F26" s="93"/>
      <c r="G26" s="93"/>
      <c r="H26" s="93"/>
    </row>
    <row r="27" spans="1:12" s="85" customFormat="1" ht="19.5">
      <c r="C27" s="95"/>
      <c r="D27" s="93"/>
      <c r="E27" s="93"/>
      <c r="F27" s="93"/>
      <c r="G27" s="93"/>
      <c r="H27" s="93"/>
    </row>
    <row r="28" spans="1:12" s="85" customFormat="1" ht="19.5"/>
    <row r="29" spans="1:12" s="85" customFormat="1" ht="19.5"/>
    <row r="30" spans="1:12" s="85" customFormat="1" ht="19.5"/>
    <row r="31" spans="1:12" s="85" customFormat="1" ht="19.5"/>
    <row r="32" spans="1:12" ht="16.5" customHeight="1">
      <c r="A32" s="184" t="s">
        <v>260</v>
      </c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97"/>
    </row>
    <row r="33" spans="1:12" ht="16.5" customHeight="1">
      <c r="A33" s="184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97"/>
    </row>
  </sheetData>
  <mergeCells count="11">
    <mergeCell ref="C1:K2"/>
    <mergeCell ref="H3:K3"/>
    <mergeCell ref="B8:E8"/>
    <mergeCell ref="D25:G25"/>
    <mergeCell ref="D12:G12"/>
    <mergeCell ref="C15:G15"/>
    <mergeCell ref="C21:K21"/>
    <mergeCell ref="A32:K33"/>
    <mergeCell ref="C19:K19"/>
    <mergeCell ref="C17:G17"/>
    <mergeCell ref="D23:K23"/>
  </mergeCells>
  <phoneticPr fontId="2" type="noConversion"/>
  <pageMargins left="0.75" right="0.75" top="1" bottom="1" header="0.5" footer="0.5"/>
  <pageSetup paperSize="9" scale="93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B1:J95"/>
  <sheetViews>
    <sheetView topLeftCell="A19" workbookViewId="0">
      <selection activeCell="J23" sqref="J23"/>
    </sheetView>
  </sheetViews>
  <sheetFormatPr defaultRowHeight="16.5"/>
  <cols>
    <col min="1" max="1" width="11.75" style="99" customWidth="1"/>
    <col min="2" max="2" width="5.625" style="99" customWidth="1"/>
    <col min="3" max="3" width="5" style="99" customWidth="1"/>
    <col min="4" max="4" width="10.5" style="99" customWidth="1"/>
    <col min="5" max="5" width="9" style="99"/>
    <col min="6" max="6" width="10.125" style="99" customWidth="1"/>
    <col min="7" max="7" width="9" style="99"/>
    <col min="8" max="8" width="3.875" style="99" customWidth="1"/>
    <col min="9" max="16384" width="9" style="99"/>
  </cols>
  <sheetData>
    <row r="1" spans="2:10">
      <c r="B1" s="195" t="s">
        <v>261</v>
      </c>
      <c r="C1" s="195"/>
      <c r="D1" s="98"/>
      <c r="E1" s="98"/>
      <c r="F1" s="99" t="s">
        <v>262</v>
      </c>
      <c r="G1" s="194"/>
      <c r="H1" s="194"/>
      <c r="I1" s="194"/>
    </row>
    <row r="2" spans="2:10">
      <c r="B2" s="195" t="s">
        <v>263</v>
      </c>
      <c r="C2" s="195"/>
      <c r="D2" s="194"/>
      <c r="E2" s="194"/>
      <c r="F2" s="194"/>
      <c r="G2" s="194"/>
      <c r="H2" s="194"/>
      <c r="I2" s="194"/>
    </row>
    <row r="3" spans="2:10" ht="16.5" customHeight="1">
      <c r="B3" s="193"/>
      <c r="C3" s="193"/>
      <c r="D3" s="194"/>
      <c r="E3" s="194"/>
      <c r="F3" s="194"/>
      <c r="G3" s="194"/>
      <c r="H3" s="194"/>
      <c r="I3" s="194"/>
      <c r="J3" s="194"/>
    </row>
    <row r="4" spans="2:10" ht="16.7" customHeight="1">
      <c r="B4" s="204" t="s">
        <v>264</v>
      </c>
      <c r="C4" s="205" t="s">
        <v>265</v>
      </c>
      <c r="D4" s="206"/>
      <c r="E4" s="206"/>
      <c r="F4" s="206"/>
      <c r="G4" s="206"/>
      <c r="H4" s="206"/>
      <c r="I4" s="207"/>
      <c r="J4" s="100"/>
    </row>
    <row r="5" spans="2:10" ht="16.7" customHeight="1">
      <c r="B5" s="202"/>
      <c r="C5" s="199"/>
      <c r="D5" s="197"/>
      <c r="E5" s="197"/>
      <c r="F5" s="197"/>
      <c r="G5" s="197"/>
      <c r="H5" s="197"/>
      <c r="I5" s="198"/>
      <c r="J5" s="100"/>
    </row>
    <row r="6" spans="2:10" ht="16.7" customHeight="1">
      <c r="B6" s="202"/>
      <c r="C6" s="199"/>
      <c r="D6" s="197"/>
      <c r="E6" s="197"/>
      <c r="F6" s="197"/>
      <c r="G6" s="197"/>
      <c r="H6" s="197"/>
      <c r="I6" s="198"/>
      <c r="J6" s="100"/>
    </row>
    <row r="7" spans="2:10" ht="16.7" customHeight="1">
      <c r="B7" s="202"/>
      <c r="C7" s="199"/>
      <c r="D7" s="197"/>
      <c r="E7" s="197"/>
      <c r="F7" s="197"/>
      <c r="G7" s="197"/>
      <c r="H7" s="197"/>
      <c r="I7" s="198"/>
      <c r="J7" s="100"/>
    </row>
    <row r="8" spans="2:10" ht="16.7" customHeight="1">
      <c r="B8" s="202"/>
      <c r="C8" s="199"/>
      <c r="D8" s="197"/>
      <c r="E8" s="197"/>
      <c r="F8" s="197"/>
      <c r="G8" s="197"/>
      <c r="H8" s="197"/>
      <c r="I8" s="198"/>
      <c r="J8" s="100"/>
    </row>
    <row r="9" spans="2:10" ht="16.7" customHeight="1">
      <c r="B9" s="202"/>
      <c r="C9" s="199"/>
      <c r="D9" s="197"/>
      <c r="E9" s="197"/>
      <c r="F9" s="197"/>
      <c r="G9" s="197"/>
      <c r="H9" s="197"/>
      <c r="I9" s="198"/>
      <c r="J9" s="100"/>
    </row>
    <row r="10" spans="2:10" ht="16.7" customHeight="1">
      <c r="B10" s="202"/>
      <c r="C10" s="199"/>
      <c r="D10" s="197"/>
      <c r="E10" s="197"/>
      <c r="F10" s="197"/>
      <c r="G10" s="197"/>
      <c r="H10" s="197"/>
      <c r="I10" s="198"/>
      <c r="J10" s="100"/>
    </row>
    <row r="11" spans="2:10" ht="16.7" customHeight="1">
      <c r="B11" s="202"/>
      <c r="C11" s="199"/>
      <c r="D11" s="197"/>
      <c r="E11" s="197"/>
      <c r="F11" s="197"/>
      <c r="G11" s="197"/>
      <c r="H11" s="197"/>
      <c r="I11" s="198"/>
      <c r="J11" s="100"/>
    </row>
    <row r="12" spans="2:10" ht="16.7" customHeight="1">
      <c r="B12" s="202"/>
      <c r="C12" s="199"/>
      <c r="D12" s="197"/>
      <c r="E12" s="197"/>
      <c r="F12" s="197"/>
      <c r="G12" s="197"/>
      <c r="H12" s="197"/>
      <c r="I12" s="198"/>
      <c r="J12" s="100"/>
    </row>
    <row r="13" spans="2:10" ht="16.7" customHeight="1">
      <c r="B13" s="202"/>
      <c r="C13" s="199"/>
      <c r="D13" s="197"/>
      <c r="E13" s="197"/>
      <c r="F13" s="197"/>
      <c r="G13" s="197"/>
      <c r="H13" s="197"/>
      <c r="I13" s="198"/>
      <c r="J13" s="100"/>
    </row>
    <row r="14" spans="2:10" ht="16.7" customHeight="1">
      <c r="B14" s="202"/>
      <c r="C14" s="199"/>
      <c r="D14" s="197"/>
      <c r="E14" s="197"/>
      <c r="F14" s="197"/>
      <c r="G14" s="197"/>
      <c r="H14" s="197"/>
      <c r="I14" s="198"/>
      <c r="J14" s="100"/>
    </row>
    <row r="15" spans="2:10" ht="16.7" customHeight="1">
      <c r="B15" s="202"/>
      <c r="C15" s="199"/>
      <c r="D15" s="197"/>
      <c r="E15" s="197"/>
      <c r="F15" s="197"/>
      <c r="G15" s="197"/>
      <c r="H15" s="197"/>
      <c r="I15" s="198"/>
      <c r="J15" s="100"/>
    </row>
    <row r="16" spans="2:10" ht="16.7" customHeight="1">
      <c r="B16" s="204" t="s">
        <v>266</v>
      </c>
      <c r="C16" s="205" t="s">
        <v>267</v>
      </c>
      <c r="D16" s="206"/>
      <c r="E16" s="206"/>
      <c r="F16" s="206"/>
      <c r="G16" s="206"/>
      <c r="H16" s="206"/>
      <c r="I16" s="207"/>
    </row>
    <row r="17" spans="2:9" ht="16.7" customHeight="1">
      <c r="B17" s="202"/>
      <c r="C17" s="199"/>
      <c r="D17" s="197"/>
      <c r="E17" s="197"/>
      <c r="F17" s="197"/>
      <c r="G17" s="197"/>
      <c r="H17" s="197"/>
      <c r="I17" s="198"/>
    </row>
    <row r="18" spans="2:9" ht="16.7" customHeight="1">
      <c r="B18" s="202"/>
      <c r="C18" s="199"/>
      <c r="D18" s="197"/>
      <c r="E18" s="197"/>
      <c r="F18" s="197"/>
      <c r="G18" s="197"/>
      <c r="H18" s="197"/>
      <c r="I18" s="198"/>
    </row>
    <row r="19" spans="2:9" ht="16.7" customHeight="1">
      <c r="B19" s="202"/>
      <c r="C19" s="199"/>
      <c r="D19" s="197"/>
      <c r="E19" s="197"/>
      <c r="F19" s="197"/>
      <c r="G19" s="197"/>
      <c r="H19" s="197"/>
      <c r="I19" s="198"/>
    </row>
    <row r="20" spans="2:9" ht="16.7" customHeight="1">
      <c r="B20" s="202"/>
      <c r="C20" s="199"/>
      <c r="D20" s="197"/>
      <c r="E20" s="197"/>
      <c r="F20" s="197"/>
      <c r="G20" s="197"/>
      <c r="H20" s="197"/>
      <c r="I20" s="198"/>
    </row>
    <row r="21" spans="2:9" ht="16.7" customHeight="1">
      <c r="B21" s="202"/>
      <c r="C21" s="199"/>
      <c r="D21" s="197"/>
      <c r="E21" s="197"/>
      <c r="F21" s="197"/>
      <c r="G21" s="197"/>
      <c r="H21" s="197"/>
      <c r="I21" s="198"/>
    </row>
    <row r="22" spans="2:9" ht="16.7" customHeight="1">
      <c r="B22" s="202"/>
      <c r="C22" s="199"/>
      <c r="D22" s="197"/>
      <c r="E22" s="197"/>
      <c r="F22" s="197"/>
      <c r="G22" s="197"/>
      <c r="H22" s="197"/>
      <c r="I22" s="198"/>
    </row>
    <row r="23" spans="2:9" ht="16.7" customHeight="1">
      <c r="B23" s="202"/>
      <c r="C23" s="199"/>
      <c r="D23" s="197"/>
      <c r="E23" s="197"/>
      <c r="F23" s="197"/>
      <c r="G23" s="197"/>
      <c r="H23" s="197"/>
      <c r="I23" s="198"/>
    </row>
    <row r="24" spans="2:9" ht="16.7" customHeight="1">
      <c r="B24" s="202"/>
      <c r="C24" s="199"/>
      <c r="D24" s="197"/>
      <c r="E24" s="197"/>
      <c r="F24" s="197"/>
      <c r="G24" s="197"/>
      <c r="H24" s="197"/>
      <c r="I24" s="198"/>
    </row>
    <row r="25" spans="2:9" ht="16.7" customHeight="1">
      <c r="B25" s="202"/>
      <c r="C25" s="199"/>
      <c r="D25" s="197"/>
      <c r="E25" s="197"/>
      <c r="F25" s="197"/>
      <c r="G25" s="197"/>
      <c r="H25" s="197"/>
      <c r="I25" s="198"/>
    </row>
    <row r="26" spans="2:9" ht="16.7" customHeight="1">
      <c r="B26" s="202"/>
      <c r="C26" s="199"/>
      <c r="D26" s="197"/>
      <c r="E26" s="197"/>
      <c r="F26" s="197"/>
      <c r="G26" s="197"/>
      <c r="H26" s="197"/>
      <c r="I26" s="198"/>
    </row>
    <row r="27" spans="2:9" ht="16.7" customHeight="1">
      <c r="B27" s="202"/>
      <c r="C27" s="199"/>
      <c r="D27" s="197"/>
      <c r="E27" s="197"/>
      <c r="F27" s="197"/>
      <c r="G27" s="197"/>
      <c r="H27" s="197"/>
      <c r="I27" s="198"/>
    </row>
    <row r="28" spans="2:9" ht="16.7" customHeight="1">
      <c r="B28" s="204" t="s">
        <v>268</v>
      </c>
      <c r="C28" s="205" t="s">
        <v>269</v>
      </c>
      <c r="D28" s="206"/>
      <c r="E28" s="206"/>
      <c r="F28" s="206"/>
      <c r="G28" s="206"/>
      <c r="H28" s="206"/>
      <c r="I28" s="207"/>
    </row>
    <row r="29" spans="2:9" ht="16.7" customHeight="1">
      <c r="B29" s="202"/>
      <c r="C29" s="196"/>
      <c r="D29" s="197"/>
      <c r="E29" s="197"/>
      <c r="F29" s="197"/>
      <c r="G29" s="197"/>
      <c r="H29" s="197"/>
      <c r="I29" s="198"/>
    </row>
    <row r="30" spans="2:9" ht="16.7" customHeight="1">
      <c r="B30" s="202"/>
      <c r="C30" s="199"/>
      <c r="D30" s="197"/>
      <c r="E30" s="197"/>
      <c r="F30" s="197"/>
      <c r="G30" s="197"/>
      <c r="H30" s="197"/>
      <c r="I30" s="198"/>
    </row>
    <row r="31" spans="2:9" ht="16.7" customHeight="1">
      <c r="B31" s="202"/>
      <c r="C31" s="199"/>
      <c r="D31" s="197"/>
      <c r="E31" s="197"/>
      <c r="F31" s="197"/>
      <c r="G31" s="197"/>
      <c r="H31" s="197"/>
      <c r="I31" s="198"/>
    </row>
    <row r="32" spans="2:9" ht="16.7" customHeight="1">
      <c r="B32" s="202"/>
      <c r="C32" s="199"/>
      <c r="D32" s="197"/>
      <c r="E32" s="197"/>
      <c r="F32" s="197"/>
      <c r="G32" s="197"/>
      <c r="H32" s="197"/>
      <c r="I32" s="198"/>
    </row>
    <row r="33" spans="2:9" ht="16.7" customHeight="1">
      <c r="B33" s="202"/>
      <c r="C33" s="199"/>
      <c r="D33" s="197"/>
      <c r="E33" s="197"/>
      <c r="F33" s="197"/>
      <c r="G33" s="197"/>
      <c r="H33" s="197"/>
      <c r="I33" s="198"/>
    </row>
    <row r="34" spans="2:9" ht="16.7" customHeight="1">
      <c r="B34" s="202"/>
      <c r="C34" s="199"/>
      <c r="D34" s="197"/>
      <c r="E34" s="197"/>
      <c r="F34" s="197"/>
      <c r="G34" s="197"/>
      <c r="H34" s="197"/>
      <c r="I34" s="198"/>
    </row>
    <row r="35" spans="2:9" ht="16.7" customHeight="1">
      <c r="B35" s="202"/>
      <c r="C35" s="199"/>
      <c r="D35" s="197"/>
      <c r="E35" s="197"/>
      <c r="F35" s="197"/>
      <c r="G35" s="197"/>
      <c r="H35" s="197"/>
      <c r="I35" s="198"/>
    </row>
    <row r="36" spans="2:9" ht="16.7" customHeight="1">
      <c r="B36" s="202"/>
      <c r="C36" s="199"/>
      <c r="D36" s="197"/>
      <c r="E36" s="197"/>
      <c r="F36" s="197"/>
      <c r="G36" s="197"/>
      <c r="H36" s="197"/>
      <c r="I36" s="198"/>
    </row>
    <row r="37" spans="2:9" ht="16.7" customHeight="1">
      <c r="B37" s="202"/>
      <c r="C37" s="199"/>
      <c r="D37" s="197"/>
      <c r="E37" s="197"/>
      <c r="F37" s="197"/>
      <c r="G37" s="197"/>
      <c r="H37" s="197"/>
      <c r="I37" s="198"/>
    </row>
    <row r="38" spans="2:9" ht="16.7" customHeight="1">
      <c r="B38" s="203"/>
      <c r="C38" s="200"/>
      <c r="D38" s="193"/>
      <c r="E38" s="193"/>
      <c r="F38" s="193"/>
      <c r="G38" s="193"/>
      <c r="H38" s="193"/>
      <c r="I38" s="201"/>
    </row>
    <row r="39" spans="2:9" ht="16.7" customHeight="1">
      <c r="B39" s="202" t="s">
        <v>270</v>
      </c>
      <c r="C39" s="196" t="s">
        <v>271</v>
      </c>
      <c r="D39" s="197"/>
      <c r="E39" s="197"/>
      <c r="F39" s="197"/>
      <c r="G39" s="197"/>
      <c r="H39" s="197"/>
      <c r="I39" s="198"/>
    </row>
    <row r="40" spans="2:9" ht="16.7" customHeight="1">
      <c r="B40" s="202"/>
      <c r="C40" s="196"/>
      <c r="D40" s="197"/>
      <c r="E40" s="197"/>
      <c r="F40" s="197"/>
      <c r="G40" s="197"/>
      <c r="H40" s="197"/>
      <c r="I40" s="198"/>
    </row>
    <row r="41" spans="2:9" ht="16.7" customHeight="1">
      <c r="B41" s="202"/>
      <c r="C41" s="199"/>
      <c r="D41" s="197"/>
      <c r="E41" s="197"/>
      <c r="F41" s="197"/>
      <c r="G41" s="197"/>
      <c r="H41" s="197"/>
      <c r="I41" s="198"/>
    </row>
    <row r="42" spans="2:9" ht="16.7" customHeight="1">
      <c r="B42" s="202"/>
      <c r="C42" s="199"/>
      <c r="D42" s="197"/>
      <c r="E42" s="197"/>
      <c r="F42" s="197"/>
      <c r="G42" s="197"/>
      <c r="H42" s="197"/>
      <c r="I42" s="198"/>
    </row>
    <row r="43" spans="2:9" ht="16.7" customHeight="1">
      <c r="B43" s="202"/>
      <c r="C43" s="199"/>
      <c r="D43" s="197"/>
      <c r="E43" s="197"/>
      <c r="F43" s="197"/>
      <c r="G43" s="197"/>
      <c r="H43" s="197"/>
      <c r="I43" s="198"/>
    </row>
    <row r="44" spans="2:9" ht="16.7" customHeight="1">
      <c r="B44" s="202"/>
      <c r="C44" s="199"/>
      <c r="D44" s="197"/>
      <c r="E44" s="197"/>
      <c r="F44" s="197"/>
      <c r="G44" s="197"/>
      <c r="H44" s="197"/>
      <c r="I44" s="198"/>
    </row>
    <row r="45" spans="2:9" ht="16.7" customHeight="1">
      <c r="B45" s="202"/>
      <c r="C45" s="199"/>
      <c r="D45" s="197"/>
      <c r="E45" s="197"/>
      <c r="F45" s="197"/>
      <c r="G45" s="197"/>
      <c r="H45" s="197"/>
      <c r="I45" s="198"/>
    </row>
    <row r="46" spans="2:9" ht="16.7" customHeight="1">
      <c r="B46" s="202"/>
      <c r="C46" s="199"/>
      <c r="D46" s="197"/>
      <c r="E46" s="197"/>
      <c r="F46" s="197"/>
      <c r="G46" s="197"/>
      <c r="H46" s="197"/>
      <c r="I46" s="198"/>
    </row>
    <row r="47" spans="2:9" ht="16.7" customHeight="1">
      <c r="B47" s="202"/>
      <c r="C47" s="199"/>
      <c r="D47" s="197"/>
      <c r="E47" s="197"/>
      <c r="F47" s="197"/>
      <c r="G47" s="197"/>
      <c r="H47" s="197"/>
      <c r="I47" s="198"/>
    </row>
    <row r="48" spans="2:9" ht="16.7" customHeight="1">
      <c r="B48" s="202"/>
      <c r="C48" s="199"/>
      <c r="D48" s="197"/>
      <c r="E48" s="197"/>
      <c r="F48" s="197"/>
      <c r="G48" s="197"/>
      <c r="H48" s="197"/>
      <c r="I48" s="198"/>
    </row>
    <row r="49" spans="2:9" ht="16.7" customHeight="1">
      <c r="B49" s="203"/>
      <c r="C49" s="200"/>
      <c r="D49" s="193"/>
      <c r="E49" s="193"/>
      <c r="F49" s="193"/>
      <c r="G49" s="193"/>
      <c r="H49" s="193"/>
      <c r="I49" s="201"/>
    </row>
    <row r="50" spans="2:9" ht="16.7" customHeight="1">
      <c r="B50" s="101"/>
      <c r="C50" s="102"/>
      <c r="D50" s="100"/>
      <c r="E50" s="100"/>
      <c r="F50" s="100"/>
      <c r="G50" s="100"/>
      <c r="H50" s="100"/>
      <c r="I50" s="100"/>
    </row>
    <row r="51" spans="2:9" ht="16.7" customHeight="1">
      <c r="B51" s="102" t="s">
        <v>272</v>
      </c>
      <c r="C51" s="100"/>
      <c r="D51" s="100"/>
      <c r="E51" s="100"/>
      <c r="F51" s="100"/>
      <c r="G51" s="100"/>
      <c r="H51" s="100"/>
      <c r="I51" s="100"/>
    </row>
    <row r="52" spans="2:9" ht="16.7" customHeight="1">
      <c r="B52" s="190" t="s">
        <v>273</v>
      </c>
      <c r="C52" s="191" t="s">
        <v>274</v>
      </c>
      <c r="D52" s="192"/>
      <c r="E52" s="192"/>
      <c r="F52" s="192"/>
      <c r="G52" s="192"/>
      <c r="H52" s="192"/>
      <c r="I52" s="192"/>
    </row>
    <row r="53" spans="2:9" ht="16.7" customHeight="1">
      <c r="B53" s="190"/>
      <c r="C53" s="191"/>
      <c r="D53" s="192"/>
      <c r="E53" s="192"/>
      <c r="F53" s="192"/>
      <c r="G53" s="192"/>
      <c r="H53" s="192"/>
      <c r="I53" s="192"/>
    </row>
    <row r="54" spans="2:9" ht="16.7" customHeight="1">
      <c r="B54" s="190"/>
      <c r="C54" s="192"/>
      <c r="D54" s="192"/>
      <c r="E54" s="192"/>
      <c r="F54" s="192"/>
      <c r="G54" s="192"/>
      <c r="H54" s="192"/>
      <c r="I54" s="192"/>
    </row>
    <row r="55" spans="2:9" ht="16.7" customHeight="1">
      <c r="B55" s="190"/>
      <c r="C55" s="192"/>
      <c r="D55" s="192"/>
      <c r="E55" s="192"/>
      <c r="F55" s="192"/>
      <c r="G55" s="192"/>
      <c r="H55" s="192"/>
      <c r="I55" s="192"/>
    </row>
    <row r="56" spans="2:9" ht="16.7" customHeight="1">
      <c r="B56" s="190"/>
      <c r="C56" s="192"/>
      <c r="D56" s="192"/>
      <c r="E56" s="192"/>
      <c r="F56" s="192"/>
      <c r="G56" s="192"/>
      <c r="H56" s="192"/>
      <c r="I56" s="192"/>
    </row>
    <row r="57" spans="2:9" ht="16.7" customHeight="1">
      <c r="B57" s="190"/>
      <c r="C57" s="192"/>
      <c r="D57" s="192"/>
      <c r="E57" s="192"/>
      <c r="F57" s="192"/>
      <c r="G57" s="192"/>
      <c r="H57" s="192"/>
      <c r="I57" s="192"/>
    </row>
    <row r="58" spans="2:9" ht="16.7" customHeight="1">
      <c r="B58" s="190"/>
      <c r="C58" s="192"/>
      <c r="D58" s="192"/>
      <c r="E58" s="192"/>
      <c r="F58" s="192"/>
      <c r="G58" s="192"/>
      <c r="H58" s="192"/>
      <c r="I58" s="192"/>
    </row>
    <row r="59" spans="2:9" ht="16.7" customHeight="1">
      <c r="B59" s="190"/>
      <c r="C59" s="192"/>
      <c r="D59" s="192"/>
      <c r="E59" s="192"/>
      <c r="F59" s="192"/>
      <c r="G59" s="192"/>
      <c r="H59" s="192"/>
      <c r="I59" s="192"/>
    </row>
    <row r="60" spans="2:9" ht="16.7" customHeight="1">
      <c r="B60" s="190"/>
      <c r="C60" s="192"/>
      <c r="D60" s="192"/>
      <c r="E60" s="192"/>
      <c r="F60" s="192"/>
      <c r="G60" s="192"/>
      <c r="H60" s="192"/>
      <c r="I60" s="192"/>
    </row>
    <row r="61" spans="2:9" ht="16.7" customHeight="1">
      <c r="B61" s="190"/>
      <c r="C61" s="192"/>
      <c r="D61" s="192"/>
      <c r="E61" s="192"/>
      <c r="F61" s="192"/>
      <c r="G61" s="192"/>
      <c r="H61" s="192"/>
      <c r="I61" s="192"/>
    </row>
    <row r="62" spans="2:9" ht="16.7" customHeight="1">
      <c r="B62" s="190"/>
      <c r="C62" s="192"/>
      <c r="D62" s="192"/>
      <c r="E62" s="192"/>
      <c r="F62" s="192"/>
      <c r="G62" s="192"/>
      <c r="H62" s="192"/>
      <c r="I62" s="192"/>
    </row>
    <row r="63" spans="2:9" ht="16.7" customHeight="1">
      <c r="B63" s="190" t="s">
        <v>275</v>
      </c>
      <c r="C63" s="191" t="s">
        <v>274</v>
      </c>
      <c r="D63" s="192"/>
      <c r="E63" s="192"/>
      <c r="F63" s="192"/>
      <c r="G63" s="192"/>
      <c r="H63" s="192"/>
      <c r="I63" s="192"/>
    </row>
    <row r="64" spans="2:9" ht="16.7" customHeight="1">
      <c r="B64" s="190"/>
      <c r="C64" s="191"/>
      <c r="D64" s="192"/>
      <c r="E64" s="192"/>
      <c r="F64" s="192"/>
      <c r="G64" s="192"/>
      <c r="H64" s="192"/>
      <c r="I64" s="192"/>
    </row>
    <row r="65" spans="2:9" ht="16.7" customHeight="1">
      <c r="B65" s="190"/>
      <c r="C65" s="192"/>
      <c r="D65" s="192"/>
      <c r="E65" s="192"/>
      <c r="F65" s="192"/>
      <c r="G65" s="192"/>
      <c r="H65" s="192"/>
      <c r="I65" s="192"/>
    </row>
    <row r="66" spans="2:9" ht="16.7" customHeight="1">
      <c r="B66" s="190"/>
      <c r="C66" s="192"/>
      <c r="D66" s="192"/>
      <c r="E66" s="192"/>
      <c r="F66" s="192"/>
      <c r="G66" s="192"/>
      <c r="H66" s="192"/>
      <c r="I66" s="192"/>
    </row>
    <row r="67" spans="2:9">
      <c r="B67" s="190"/>
      <c r="C67" s="192"/>
      <c r="D67" s="192"/>
      <c r="E67" s="192"/>
      <c r="F67" s="192"/>
      <c r="G67" s="192"/>
      <c r="H67" s="192"/>
      <c r="I67" s="192"/>
    </row>
    <row r="68" spans="2:9">
      <c r="B68" s="190"/>
      <c r="C68" s="192"/>
      <c r="D68" s="192"/>
      <c r="E68" s="192"/>
      <c r="F68" s="192"/>
      <c r="G68" s="192"/>
      <c r="H68" s="192"/>
      <c r="I68" s="192"/>
    </row>
    <row r="69" spans="2:9">
      <c r="B69" s="190"/>
      <c r="C69" s="192"/>
      <c r="D69" s="192"/>
      <c r="E69" s="192"/>
      <c r="F69" s="192"/>
      <c r="G69" s="192"/>
      <c r="H69" s="192"/>
      <c r="I69" s="192"/>
    </row>
    <row r="70" spans="2:9">
      <c r="B70" s="190"/>
      <c r="C70" s="192"/>
      <c r="D70" s="192"/>
      <c r="E70" s="192"/>
      <c r="F70" s="192"/>
      <c r="G70" s="192"/>
      <c r="H70" s="192"/>
      <c r="I70" s="192"/>
    </row>
    <row r="71" spans="2:9">
      <c r="B71" s="190"/>
      <c r="C71" s="192"/>
      <c r="D71" s="192"/>
      <c r="E71" s="192"/>
      <c r="F71" s="192"/>
      <c r="G71" s="192"/>
      <c r="H71" s="192"/>
      <c r="I71" s="192"/>
    </row>
    <row r="72" spans="2:9">
      <c r="B72" s="190"/>
      <c r="C72" s="192"/>
      <c r="D72" s="192"/>
      <c r="E72" s="192"/>
      <c r="F72" s="192"/>
      <c r="G72" s="192"/>
      <c r="H72" s="192"/>
      <c r="I72" s="192"/>
    </row>
    <row r="73" spans="2:9">
      <c r="B73" s="190"/>
      <c r="C73" s="192"/>
      <c r="D73" s="192"/>
      <c r="E73" s="192"/>
      <c r="F73" s="192"/>
      <c r="G73" s="192"/>
      <c r="H73" s="192"/>
      <c r="I73" s="192"/>
    </row>
    <row r="74" spans="2:9">
      <c r="B74" s="190" t="s">
        <v>276</v>
      </c>
      <c r="C74" s="191" t="s">
        <v>274</v>
      </c>
      <c r="D74" s="192"/>
      <c r="E74" s="192"/>
      <c r="F74" s="192"/>
      <c r="G74" s="192"/>
      <c r="H74" s="192"/>
      <c r="I74" s="192"/>
    </row>
    <row r="75" spans="2:9">
      <c r="B75" s="190"/>
      <c r="C75" s="191"/>
      <c r="D75" s="192"/>
      <c r="E75" s="192"/>
      <c r="F75" s="192"/>
      <c r="G75" s="192"/>
      <c r="H75" s="192"/>
      <c r="I75" s="192"/>
    </row>
    <row r="76" spans="2:9">
      <c r="B76" s="190"/>
      <c r="C76" s="192"/>
      <c r="D76" s="192"/>
      <c r="E76" s="192"/>
      <c r="F76" s="192"/>
      <c r="G76" s="192"/>
      <c r="H76" s="192"/>
      <c r="I76" s="192"/>
    </row>
    <row r="77" spans="2:9">
      <c r="B77" s="190"/>
      <c r="C77" s="192"/>
      <c r="D77" s="192"/>
      <c r="E77" s="192"/>
      <c r="F77" s="192"/>
      <c r="G77" s="192"/>
      <c r="H77" s="192"/>
      <c r="I77" s="192"/>
    </row>
    <row r="78" spans="2:9">
      <c r="B78" s="190"/>
      <c r="C78" s="192"/>
      <c r="D78" s="192"/>
      <c r="E78" s="192"/>
      <c r="F78" s="192"/>
      <c r="G78" s="192"/>
      <c r="H78" s="192"/>
      <c r="I78" s="192"/>
    </row>
    <row r="79" spans="2:9">
      <c r="B79" s="190"/>
      <c r="C79" s="192"/>
      <c r="D79" s="192"/>
      <c r="E79" s="192"/>
      <c r="F79" s="192"/>
      <c r="G79" s="192"/>
      <c r="H79" s="192"/>
      <c r="I79" s="192"/>
    </row>
    <row r="80" spans="2:9">
      <c r="B80" s="190"/>
      <c r="C80" s="192"/>
      <c r="D80" s="192"/>
      <c r="E80" s="192"/>
      <c r="F80" s="192"/>
      <c r="G80" s="192"/>
      <c r="H80" s="192"/>
      <c r="I80" s="192"/>
    </row>
    <row r="81" spans="2:9">
      <c r="B81" s="190"/>
      <c r="C81" s="192"/>
      <c r="D81" s="192"/>
      <c r="E81" s="192"/>
      <c r="F81" s="192"/>
      <c r="G81" s="192"/>
      <c r="H81" s="192"/>
      <c r="I81" s="192"/>
    </row>
    <row r="82" spans="2:9">
      <c r="B82" s="190"/>
      <c r="C82" s="192"/>
      <c r="D82" s="192"/>
      <c r="E82" s="192"/>
      <c r="F82" s="192"/>
      <c r="G82" s="192"/>
      <c r="H82" s="192"/>
      <c r="I82" s="192"/>
    </row>
    <row r="83" spans="2:9">
      <c r="B83" s="190"/>
      <c r="C83" s="192"/>
      <c r="D83" s="192"/>
      <c r="E83" s="192"/>
      <c r="F83" s="192"/>
      <c r="G83" s="192"/>
      <c r="H83" s="192"/>
      <c r="I83" s="192"/>
    </row>
    <row r="84" spans="2:9">
      <c r="B84" s="190"/>
      <c r="C84" s="192"/>
      <c r="D84" s="192"/>
      <c r="E84" s="192"/>
      <c r="F84" s="192"/>
      <c r="G84" s="192"/>
      <c r="H84" s="192"/>
      <c r="I84" s="192"/>
    </row>
    <row r="85" spans="2:9">
      <c r="B85" s="190" t="s">
        <v>277</v>
      </c>
      <c r="C85" s="191" t="s">
        <v>274</v>
      </c>
      <c r="D85" s="192"/>
      <c r="E85" s="192"/>
      <c r="F85" s="192"/>
      <c r="G85" s="192"/>
      <c r="H85" s="192"/>
      <c r="I85" s="192"/>
    </row>
    <row r="86" spans="2:9">
      <c r="B86" s="190"/>
      <c r="C86" s="191"/>
      <c r="D86" s="192"/>
      <c r="E86" s="192"/>
      <c r="F86" s="192"/>
      <c r="G86" s="192"/>
      <c r="H86" s="192"/>
      <c r="I86" s="192"/>
    </row>
    <row r="87" spans="2:9">
      <c r="B87" s="190"/>
      <c r="C87" s="192"/>
      <c r="D87" s="192"/>
      <c r="E87" s="192"/>
      <c r="F87" s="192"/>
      <c r="G87" s="192"/>
      <c r="H87" s="192"/>
      <c r="I87" s="192"/>
    </row>
    <row r="88" spans="2:9">
      <c r="B88" s="190"/>
      <c r="C88" s="192"/>
      <c r="D88" s="192"/>
      <c r="E88" s="192"/>
      <c r="F88" s="192"/>
      <c r="G88" s="192"/>
      <c r="H88" s="192"/>
      <c r="I88" s="192"/>
    </row>
    <row r="89" spans="2:9">
      <c r="B89" s="190"/>
      <c r="C89" s="192"/>
      <c r="D89" s="192"/>
      <c r="E89" s="192"/>
      <c r="F89" s="192"/>
      <c r="G89" s="192"/>
      <c r="H89" s="192"/>
      <c r="I89" s="192"/>
    </row>
    <row r="90" spans="2:9">
      <c r="B90" s="190"/>
      <c r="C90" s="192"/>
      <c r="D90" s="192"/>
      <c r="E90" s="192"/>
      <c r="F90" s="192"/>
      <c r="G90" s="192"/>
      <c r="H90" s="192"/>
      <c r="I90" s="192"/>
    </row>
    <row r="91" spans="2:9">
      <c r="B91" s="190"/>
      <c r="C91" s="192"/>
      <c r="D91" s="192"/>
      <c r="E91" s="192"/>
      <c r="F91" s="192"/>
      <c r="G91" s="192"/>
      <c r="H91" s="192"/>
      <c r="I91" s="192"/>
    </row>
    <row r="92" spans="2:9">
      <c r="B92" s="190"/>
      <c r="C92" s="192"/>
      <c r="D92" s="192"/>
      <c r="E92" s="192"/>
      <c r="F92" s="192"/>
      <c r="G92" s="192"/>
      <c r="H92" s="192"/>
      <c r="I92" s="192"/>
    </row>
    <row r="93" spans="2:9">
      <c r="B93" s="190"/>
      <c r="C93" s="192"/>
      <c r="D93" s="192"/>
      <c r="E93" s="192"/>
      <c r="F93" s="192"/>
      <c r="G93" s="192"/>
      <c r="H93" s="192"/>
      <c r="I93" s="192"/>
    </row>
    <row r="94" spans="2:9">
      <c r="B94" s="190"/>
      <c r="C94" s="192"/>
      <c r="D94" s="192"/>
      <c r="E94" s="192"/>
      <c r="F94" s="192"/>
      <c r="G94" s="192"/>
      <c r="H94" s="192"/>
      <c r="I94" s="192"/>
    </row>
    <row r="95" spans="2:9">
      <c r="B95" s="190"/>
      <c r="C95" s="192"/>
      <c r="D95" s="192"/>
      <c r="E95" s="192"/>
      <c r="F95" s="192"/>
      <c r="G95" s="192"/>
      <c r="H95" s="192"/>
      <c r="I95" s="192"/>
    </row>
  </sheetData>
  <mergeCells count="22">
    <mergeCell ref="C39:I49"/>
    <mergeCell ref="B39:B49"/>
    <mergeCell ref="B4:B15"/>
    <mergeCell ref="B16:B27"/>
    <mergeCell ref="C4:I15"/>
    <mergeCell ref="C16:I27"/>
    <mergeCell ref="B28:B38"/>
    <mergeCell ref="C28:I38"/>
    <mergeCell ref="B3:C3"/>
    <mergeCell ref="D3:J3"/>
    <mergeCell ref="B1:C1"/>
    <mergeCell ref="B2:C2"/>
    <mergeCell ref="D2:I2"/>
    <mergeCell ref="G1:I1"/>
    <mergeCell ref="B85:B95"/>
    <mergeCell ref="C85:I95"/>
    <mergeCell ref="B52:B62"/>
    <mergeCell ref="C52:I62"/>
    <mergeCell ref="B63:B73"/>
    <mergeCell ref="C63:I73"/>
    <mergeCell ref="B74:B84"/>
    <mergeCell ref="C74:I84"/>
  </mergeCells>
  <phoneticPr fontId="2" type="noConversion"/>
  <pageMargins left="0.74803149606299213" right="0.74803149606299213" top="0.39370078740157483" bottom="0.39370078740157483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K85"/>
  <sheetViews>
    <sheetView topLeftCell="A22" workbookViewId="0">
      <selection activeCell="K42" sqref="K42"/>
    </sheetView>
  </sheetViews>
  <sheetFormatPr defaultRowHeight="16.5"/>
  <cols>
    <col min="1" max="1" width="4" style="4" customWidth="1"/>
    <col min="2" max="3" width="5" style="4" customWidth="1"/>
    <col min="4" max="4" width="10.5" style="4" customWidth="1"/>
    <col min="5" max="5" width="10.75" style="4" customWidth="1"/>
    <col min="6" max="6" width="11" style="4" customWidth="1"/>
    <col min="7" max="7" width="11.25" style="4" customWidth="1"/>
    <col min="8" max="8" width="9" style="4"/>
    <col min="9" max="9" width="10" style="4" customWidth="1"/>
    <col min="10" max="10" width="5.875" style="4" customWidth="1"/>
    <col min="11" max="11" width="11.875" style="4" customWidth="1"/>
    <col min="12" max="16384" width="9" style="4"/>
  </cols>
  <sheetData>
    <row r="1" spans="2:11" ht="29.25" customHeight="1">
      <c r="C1" s="144" t="s">
        <v>280</v>
      </c>
      <c r="D1" s="144"/>
      <c r="E1" s="144"/>
      <c r="F1" s="144"/>
      <c r="G1" s="144"/>
      <c r="H1" s="144"/>
      <c r="I1" s="144"/>
    </row>
    <row r="3" spans="2:11" ht="21" customHeight="1">
      <c r="B3" s="221" t="s">
        <v>281</v>
      </c>
      <c r="C3" s="221"/>
      <c r="D3" s="221"/>
      <c r="E3" s="216"/>
      <c r="F3" s="216"/>
      <c r="G3" s="185" t="s">
        <v>282</v>
      </c>
      <c r="H3" s="185"/>
      <c r="I3" s="104"/>
      <c r="J3" s="103"/>
    </row>
    <row r="4" spans="2:11" ht="21" customHeight="1">
      <c r="B4" s="221" t="s">
        <v>283</v>
      </c>
      <c r="C4" s="221"/>
      <c r="D4" s="221"/>
      <c r="E4" s="216"/>
      <c r="F4" s="216"/>
      <c r="G4" s="216"/>
      <c r="H4" s="216"/>
      <c r="I4" s="216"/>
      <c r="J4" s="216"/>
    </row>
    <row r="5" spans="2:11" ht="21" customHeight="1">
      <c r="B5" s="221" t="s">
        <v>284</v>
      </c>
      <c r="C5" s="221"/>
      <c r="D5" s="221"/>
      <c r="E5" s="216"/>
      <c r="F5" s="216"/>
      <c r="G5" s="103"/>
      <c r="H5" s="103"/>
      <c r="I5" s="103"/>
      <c r="J5" s="103"/>
    </row>
    <row r="6" spans="2:11" ht="21" customHeight="1">
      <c r="B6" s="220" t="s">
        <v>285</v>
      </c>
      <c r="C6" s="220"/>
      <c r="D6" s="220"/>
      <c r="E6" s="216"/>
      <c r="F6" s="216"/>
      <c r="G6" s="216"/>
      <c r="H6" s="216"/>
      <c r="I6" s="103"/>
      <c r="J6" s="103"/>
    </row>
    <row r="7" spans="2:11" ht="21" customHeight="1">
      <c r="B7" s="220" t="s">
        <v>286</v>
      </c>
      <c r="C7" s="220"/>
      <c r="D7" s="220"/>
      <c r="E7" s="84" t="s">
        <v>287</v>
      </c>
      <c r="F7" s="84" t="s">
        <v>288</v>
      </c>
      <c r="G7" s="84" t="s">
        <v>289</v>
      </c>
      <c r="H7" s="103"/>
      <c r="I7" s="103"/>
      <c r="J7" s="103"/>
    </row>
    <row r="8" spans="2:11" ht="21" customHeight="1">
      <c r="B8" s="220" t="s">
        <v>290</v>
      </c>
      <c r="C8" s="220"/>
      <c r="D8" s="220"/>
      <c r="E8" s="103"/>
      <c r="F8" s="103"/>
      <c r="G8" s="103"/>
      <c r="H8" s="103"/>
      <c r="I8" s="103"/>
      <c r="J8" s="103"/>
    </row>
    <row r="9" spans="2:11" ht="7.5" customHeight="1">
      <c r="C9" s="105"/>
      <c r="D9" s="105"/>
    </row>
    <row r="10" spans="2:11" ht="22.5" customHeight="1">
      <c r="B10" s="213" t="s">
        <v>291</v>
      </c>
      <c r="C10" s="222"/>
      <c r="D10" s="223"/>
      <c r="E10" s="224" t="s">
        <v>292</v>
      </c>
      <c r="F10" s="225"/>
      <c r="G10" s="225"/>
      <c r="H10" s="225"/>
      <c r="I10" s="225"/>
      <c r="J10" s="225"/>
      <c r="K10" s="226"/>
    </row>
    <row r="11" spans="2:11" ht="21" customHeight="1">
      <c r="B11" s="212" t="s">
        <v>293</v>
      </c>
      <c r="C11" s="212"/>
      <c r="D11" s="212"/>
      <c r="E11" s="106" t="s">
        <v>294</v>
      </c>
      <c r="F11" s="18"/>
      <c r="G11" s="107"/>
      <c r="H11" s="107"/>
      <c r="I11" s="107"/>
      <c r="J11" s="107"/>
      <c r="K11" s="11"/>
    </row>
    <row r="12" spans="2:11" ht="21" customHeight="1">
      <c r="B12" s="212" t="s">
        <v>295</v>
      </c>
      <c r="C12" s="212"/>
      <c r="D12" s="212"/>
      <c r="E12" s="217" t="s">
        <v>296</v>
      </c>
      <c r="F12" s="218"/>
      <c r="G12" s="218"/>
      <c r="H12" s="218"/>
      <c r="I12" s="218"/>
      <c r="J12" s="218"/>
      <c r="K12" s="219"/>
    </row>
    <row r="13" spans="2:11" ht="21" customHeight="1">
      <c r="B13" s="212" t="s">
        <v>297</v>
      </c>
      <c r="C13" s="212"/>
      <c r="D13" s="212"/>
      <c r="E13" s="209" t="s">
        <v>298</v>
      </c>
      <c r="F13" s="210"/>
      <c r="G13" s="210"/>
      <c r="H13" s="210"/>
      <c r="I13" s="210"/>
      <c r="J13" s="210"/>
      <c r="K13" s="211"/>
    </row>
    <row r="14" spans="2:11" ht="21" customHeight="1">
      <c r="B14" s="213" t="s">
        <v>299</v>
      </c>
      <c r="C14" s="222"/>
      <c r="D14" s="223"/>
      <c r="E14" s="217" t="s">
        <v>300</v>
      </c>
      <c r="F14" s="218"/>
      <c r="G14" s="218"/>
      <c r="H14" s="218"/>
      <c r="I14" s="218"/>
      <c r="J14" s="218"/>
      <c r="K14" s="11"/>
    </row>
    <row r="15" spans="2:11" ht="21" customHeight="1">
      <c r="B15" s="212" t="s">
        <v>301</v>
      </c>
      <c r="C15" s="212"/>
      <c r="D15" s="213"/>
      <c r="E15" s="134" t="s">
        <v>302</v>
      </c>
      <c r="F15" s="208"/>
      <c r="G15" s="107"/>
      <c r="H15" s="107"/>
      <c r="I15" s="107"/>
      <c r="J15" s="107"/>
      <c r="K15" s="11"/>
    </row>
    <row r="16" spans="2:11" ht="21" customHeight="1">
      <c r="B16" s="212" t="s">
        <v>303</v>
      </c>
      <c r="C16" s="212"/>
      <c r="D16" s="213"/>
      <c r="E16" s="134" t="s">
        <v>302</v>
      </c>
      <c r="F16" s="208"/>
      <c r="G16" s="107"/>
      <c r="H16" s="107"/>
      <c r="I16" s="107"/>
      <c r="J16" s="107"/>
      <c r="K16" s="11"/>
    </row>
    <row r="17" spans="2:11" ht="21" customHeight="1">
      <c r="B17" s="212" t="s">
        <v>304</v>
      </c>
      <c r="C17" s="212"/>
      <c r="D17" s="213"/>
      <c r="E17" s="109" t="s">
        <v>305</v>
      </c>
      <c r="F17" s="107" t="s">
        <v>306</v>
      </c>
      <c r="G17" s="110" t="s">
        <v>305</v>
      </c>
      <c r="H17" s="107" t="s">
        <v>307</v>
      </c>
      <c r="I17" s="107"/>
      <c r="J17" s="107"/>
      <c r="K17" s="11"/>
    </row>
    <row r="18" spans="2:11" ht="21" customHeight="1">
      <c r="B18" s="212" t="s">
        <v>308</v>
      </c>
      <c r="C18" s="212"/>
      <c r="D18" s="213"/>
      <c r="E18" s="217" t="s">
        <v>309</v>
      </c>
      <c r="F18" s="218"/>
      <c r="G18" s="218"/>
      <c r="H18" s="218"/>
      <c r="I18" s="218"/>
      <c r="J18" s="218"/>
      <c r="K18" s="11"/>
    </row>
    <row r="19" spans="2:11" ht="21" customHeight="1">
      <c r="B19" s="212"/>
      <c r="C19" s="212"/>
      <c r="D19" s="213"/>
      <c r="E19" s="18" t="s">
        <v>310</v>
      </c>
      <c r="F19" s="107"/>
      <c r="G19" s="107"/>
      <c r="H19" s="107"/>
      <c r="I19" s="107"/>
      <c r="J19" s="107"/>
      <c r="K19" s="11"/>
    </row>
    <row r="20" spans="2:11" ht="21" customHeight="1">
      <c r="B20" s="212"/>
      <c r="C20" s="212"/>
      <c r="D20" s="213"/>
      <c r="E20" s="18" t="s">
        <v>311</v>
      </c>
      <c r="F20" s="107"/>
      <c r="G20" s="107"/>
      <c r="H20" s="107"/>
      <c r="I20" s="107"/>
      <c r="J20" s="107"/>
      <c r="K20" s="11"/>
    </row>
    <row r="21" spans="2:11" ht="21" customHeight="1">
      <c r="B21" s="212"/>
      <c r="C21" s="212"/>
      <c r="D21" s="213"/>
      <c r="E21" s="18" t="s">
        <v>312</v>
      </c>
      <c r="F21" s="107"/>
      <c r="G21" s="107"/>
      <c r="H21" s="107"/>
      <c r="I21" s="107"/>
      <c r="J21" s="107"/>
      <c r="K21" s="11"/>
    </row>
    <row r="22" spans="2:11" ht="16.5" customHeight="1">
      <c r="C22" s="111"/>
      <c r="D22" s="111"/>
    </row>
    <row r="23" spans="2:11" ht="22.5" customHeight="1">
      <c r="B23" s="216" t="s">
        <v>313</v>
      </c>
      <c r="C23" s="216"/>
      <c r="D23" s="216"/>
    </row>
    <row r="24" spans="2:11" ht="7.5" customHeight="1">
      <c r="C24" s="112"/>
      <c r="D24" s="112"/>
    </row>
    <row r="25" spans="2:11" ht="22.5" customHeight="1">
      <c r="B25" s="113" t="s">
        <v>314</v>
      </c>
      <c r="C25" s="215" t="s">
        <v>315</v>
      </c>
      <c r="D25" s="215"/>
      <c r="E25" s="215"/>
      <c r="F25" s="215"/>
      <c r="G25" s="115"/>
      <c r="H25" s="108" t="s">
        <v>279</v>
      </c>
      <c r="I25" s="108"/>
      <c r="J25" s="116"/>
      <c r="K25" s="11"/>
    </row>
    <row r="26" spans="2:11" ht="22.5" customHeight="1">
      <c r="B26" s="113" t="s">
        <v>316</v>
      </c>
      <c r="C26" s="215" t="s">
        <v>317</v>
      </c>
      <c r="D26" s="215"/>
      <c r="E26" s="215"/>
      <c r="F26" s="215"/>
      <c r="G26" s="115"/>
      <c r="H26" s="116" t="s">
        <v>318</v>
      </c>
      <c r="I26" s="116"/>
      <c r="J26" s="114" t="s">
        <v>279</v>
      </c>
      <c r="K26" s="11"/>
    </row>
    <row r="27" spans="2:11" ht="22.5" customHeight="1">
      <c r="B27" s="113" t="s">
        <v>319</v>
      </c>
      <c r="C27" s="215" t="s">
        <v>320</v>
      </c>
      <c r="D27" s="215"/>
      <c r="E27" s="215"/>
      <c r="F27" s="215"/>
      <c r="G27" s="107"/>
      <c r="H27" s="107"/>
      <c r="I27" s="107"/>
      <c r="J27" s="107"/>
      <c r="K27" s="11"/>
    </row>
    <row r="28" spans="2:11" ht="22.5" customHeight="1">
      <c r="B28" s="113" t="s">
        <v>321</v>
      </c>
      <c r="C28" s="215" t="s">
        <v>322</v>
      </c>
      <c r="D28" s="215"/>
      <c r="E28" s="215"/>
      <c r="F28" s="215"/>
      <c r="G28" s="215"/>
      <c r="H28" s="107"/>
      <c r="I28" s="107"/>
      <c r="J28" s="107"/>
      <c r="K28" s="11"/>
    </row>
    <row r="29" spans="2:11">
      <c r="B29" s="227" t="s">
        <v>323</v>
      </c>
      <c r="C29" s="228"/>
      <c r="D29" s="228"/>
      <c r="E29" s="228"/>
      <c r="F29" s="228"/>
      <c r="G29" s="228"/>
      <c r="H29" s="228"/>
      <c r="I29" s="228"/>
      <c r="J29" s="228"/>
      <c r="K29" s="117"/>
    </row>
    <row r="30" spans="2:11" ht="23.25" customHeight="1">
      <c r="B30" s="229"/>
      <c r="C30" s="230"/>
      <c r="D30" s="230"/>
      <c r="E30" s="230"/>
      <c r="F30" s="230"/>
      <c r="G30" s="230"/>
      <c r="H30" s="230"/>
      <c r="I30" s="230"/>
      <c r="J30" s="230"/>
      <c r="K30" s="118"/>
    </row>
    <row r="31" spans="2:11" ht="23.25" customHeight="1">
      <c r="B31" s="229"/>
      <c r="C31" s="230"/>
      <c r="D31" s="230"/>
      <c r="E31" s="230"/>
      <c r="F31" s="230"/>
      <c r="G31" s="230"/>
      <c r="H31" s="230"/>
      <c r="I31" s="230"/>
      <c r="J31" s="230"/>
      <c r="K31" s="118"/>
    </row>
    <row r="32" spans="2:11">
      <c r="B32" s="231"/>
      <c r="C32" s="232"/>
      <c r="D32" s="232"/>
      <c r="E32" s="232"/>
      <c r="F32" s="232"/>
      <c r="G32" s="232"/>
      <c r="H32" s="232"/>
      <c r="I32" s="232"/>
      <c r="J32" s="232"/>
      <c r="K32" s="119"/>
    </row>
    <row r="33" spans="1:11" ht="22.5" customHeight="1"/>
    <row r="34" spans="1:11" s="3" customFormat="1" ht="39" customHeight="1">
      <c r="B34" s="214" t="s">
        <v>324</v>
      </c>
      <c r="C34" s="214"/>
      <c r="D34" s="214"/>
      <c r="E34" s="214"/>
      <c r="F34" s="2" t="s">
        <v>325</v>
      </c>
      <c r="G34" s="214"/>
      <c r="H34" s="214"/>
      <c r="I34" s="214" t="s">
        <v>326</v>
      </c>
      <c r="J34" s="214"/>
      <c r="K34" s="214"/>
    </row>
    <row r="35" spans="1:11" s="3" customFormat="1" ht="19.5" customHeight="1">
      <c r="B35" s="214" t="s">
        <v>327</v>
      </c>
      <c r="C35" s="214"/>
      <c r="D35" s="214"/>
      <c r="E35" s="214"/>
      <c r="F35" s="214" t="s">
        <v>328</v>
      </c>
      <c r="G35" s="214"/>
      <c r="H35" s="214"/>
      <c r="I35" s="214"/>
      <c r="J35" s="214"/>
      <c r="K35" s="214"/>
    </row>
    <row r="36" spans="1:11" s="3" customFormat="1" ht="19.5" customHeight="1">
      <c r="B36" s="214"/>
      <c r="C36" s="214"/>
      <c r="D36" s="214"/>
      <c r="E36" s="214"/>
      <c r="F36" s="214"/>
      <c r="G36" s="214"/>
      <c r="H36" s="214"/>
      <c r="I36" s="214" t="s">
        <v>329</v>
      </c>
      <c r="J36" s="214"/>
      <c r="K36" s="214"/>
    </row>
    <row r="37" spans="1:11" s="3" customFormat="1" ht="39" customHeight="1">
      <c r="B37" s="214" t="s">
        <v>330</v>
      </c>
      <c r="C37" s="214"/>
      <c r="D37" s="214"/>
      <c r="E37" s="214"/>
      <c r="F37" s="2" t="s">
        <v>331</v>
      </c>
      <c r="G37" s="214"/>
      <c r="H37" s="214"/>
      <c r="I37" s="214"/>
      <c r="J37" s="214"/>
      <c r="K37" s="214"/>
    </row>
    <row r="38" spans="1:11" ht="30.75" customHeight="1"/>
    <row r="39" spans="1:11" ht="31.5" customHeight="1">
      <c r="A39" s="120"/>
      <c r="B39" s="246" t="s">
        <v>332</v>
      </c>
      <c r="C39" s="246"/>
      <c r="D39" s="121"/>
      <c r="E39" s="120" t="s">
        <v>333</v>
      </c>
      <c r="F39" s="120"/>
      <c r="G39" s="122"/>
      <c r="H39" s="122" t="s">
        <v>334</v>
      </c>
      <c r="I39" s="122"/>
      <c r="J39" s="120"/>
    </row>
    <row r="40" spans="1:11" ht="16.5" customHeight="1">
      <c r="A40" s="120"/>
      <c r="B40" s="247"/>
      <c r="C40" s="247"/>
      <c r="D40" s="248"/>
      <c r="E40" s="248"/>
      <c r="F40" s="248"/>
      <c r="G40" s="248"/>
      <c r="H40" s="248"/>
      <c r="I40" s="248"/>
      <c r="J40" s="248"/>
    </row>
    <row r="41" spans="1:11">
      <c r="A41" s="120"/>
      <c r="B41" s="233" t="s">
        <v>335</v>
      </c>
      <c r="C41" s="236" t="s">
        <v>336</v>
      </c>
      <c r="D41" s="237"/>
      <c r="E41" s="237"/>
      <c r="F41" s="237"/>
      <c r="G41" s="237"/>
      <c r="H41" s="237"/>
      <c r="I41" s="238"/>
      <c r="J41" s="123"/>
    </row>
    <row r="42" spans="1:11" ht="22.5" customHeight="1">
      <c r="A42" s="120"/>
      <c r="B42" s="234"/>
      <c r="C42" s="239"/>
      <c r="D42" s="240"/>
      <c r="E42" s="240"/>
      <c r="F42" s="240"/>
      <c r="G42" s="240"/>
      <c r="H42" s="240"/>
      <c r="I42" s="241"/>
      <c r="J42" s="123"/>
    </row>
    <row r="43" spans="1:11" ht="22.5" customHeight="1">
      <c r="A43" s="120"/>
      <c r="B43" s="234"/>
      <c r="C43" s="239"/>
      <c r="D43" s="240"/>
      <c r="E43" s="240"/>
      <c r="F43" s="240"/>
      <c r="G43" s="240"/>
      <c r="H43" s="240"/>
      <c r="I43" s="241"/>
      <c r="J43" s="123"/>
    </row>
    <row r="44" spans="1:11">
      <c r="A44" s="120"/>
      <c r="B44" s="234"/>
      <c r="C44" s="239"/>
      <c r="D44" s="240"/>
      <c r="E44" s="240"/>
      <c r="F44" s="240"/>
      <c r="G44" s="240"/>
      <c r="H44" s="240"/>
      <c r="I44" s="241"/>
      <c r="J44" s="123"/>
    </row>
    <row r="45" spans="1:11">
      <c r="A45" s="120"/>
      <c r="B45" s="234"/>
      <c r="C45" s="242"/>
      <c r="D45" s="240"/>
      <c r="E45" s="240"/>
      <c r="F45" s="240"/>
      <c r="G45" s="240"/>
      <c r="H45" s="240"/>
      <c r="I45" s="241"/>
      <c r="J45" s="123"/>
    </row>
    <row r="46" spans="1:11">
      <c r="A46" s="120"/>
      <c r="B46" s="234"/>
      <c r="C46" s="242"/>
      <c r="D46" s="240"/>
      <c r="E46" s="240"/>
      <c r="F46" s="240"/>
      <c r="G46" s="240"/>
      <c r="H46" s="240"/>
      <c r="I46" s="241"/>
      <c r="J46" s="123"/>
    </row>
    <row r="47" spans="1:11">
      <c r="A47" s="120"/>
      <c r="B47" s="234"/>
      <c r="C47" s="242"/>
      <c r="D47" s="240"/>
      <c r="E47" s="240"/>
      <c r="F47" s="240"/>
      <c r="G47" s="240"/>
      <c r="H47" s="240"/>
      <c r="I47" s="241"/>
      <c r="J47" s="123"/>
    </row>
    <row r="48" spans="1:11">
      <c r="A48" s="120"/>
      <c r="B48" s="234"/>
      <c r="C48" s="242"/>
      <c r="D48" s="240"/>
      <c r="E48" s="240"/>
      <c r="F48" s="240"/>
      <c r="G48" s="240"/>
      <c r="H48" s="240"/>
      <c r="I48" s="241"/>
      <c r="J48" s="123"/>
    </row>
    <row r="49" spans="1:10">
      <c r="A49" s="120"/>
      <c r="B49" s="234"/>
      <c r="C49" s="242"/>
      <c r="D49" s="240"/>
      <c r="E49" s="240"/>
      <c r="F49" s="240"/>
      <c r="G49" s="240"/>
      <c r="H49" s="240"/>
      <c r="I49" s="241"/>
      <c r="J49" s="123"/>
    </row>
    <row r="50" spans="1:10">
      <c r="A50" s="120"/>
      <c r="B50" s="234"/>
      <c r="C50" s="242"/>
      <c r="D50" s="240"/>
      <c r="E50" s="240"/>
      <c r="F50" s="240"/>
      <c r="G50" s="240"/>
      <c r="H50" s="240"/>
      <c r="I50" s="241"/>
      <c r="J50" s="123"/>
    </row>
    <row r="51" spans="1:10">
      <c r="A51" s="120"/>
      <c r="B51" s="234"/>
      <c r="C51" s="242"/>
      <c r="D51" s="240"/>
      <c r="E51" s="240"/>
      <c r="F51" s="240"/>
      <c r="G51" s="240"/>
      <c r="H51" s="240"/>
      <c r="I51" s="241"/>
      <c r="J51" s="123"/>
    </row>
    <row r="52" spans="1:10">
      <c r="A52" s="120"/>
      <c r="B52" s="234"/>
      <c r="C52" s="242"/>
      <c r="D52" s="240"/>
      <c r="E52" s="240"/>
      <c r="F52" s="240"/>
      <c r="G52" s="240"/>
      <c r="H52" s="240"/>
      <c r="I52" s="241"/>
      <c r="J52" s="123"/>
    </row>
    <row r="53" spans="1:10">
      <c r="A53" s="120"/>
      <c r="B53" s="234"/>
      <c r="C53" s="242"/>
      <c r="D53" s="240"/>
      <c r="E53" s="240"/>
      <c r="F53" s="240"/>
      <c r="G53" s="240"/>
      <c r="H53" s="240"/>
      <c r="I53" s="241"/>
      <c r="J53" s="123"/>
    </row>
    <row r="54" spans="1:10">
      <c r="A54" s="120"/>
      <c r="B54" s="234"/>
      <c r="C54" s="242"/>
      <c r="D54" s="240"/>
      <c r="E54" s="240"/>
      <c r="F54" s="240"/>
      <c r="G54" s="240"/>
      <c r="H54" s="240"/>
      <c r="I54" s="241"/>
      <c r="J54" s="123"/>
    </row>
    <row r="55" spans="1:10">
      <c r="A55" s="120"/>
      <c r="B55" s="234"/>
      <c r="C55" s="242"/>
      <c r="D55" s="240"/>
      <c r="E55" s="240"/>
      <c r="F55" s="240"/>
      <c r="G55" s="240"/>
      <c r="H55" s="240"/>
      <c r="I55" s="241"/>
      <c r="J55" s="123"/>
    </row>
    <row r="56" spans="1:10">
      <c r="A56" s="120"/>
      <c r="B56" s="233" t="s">
        <v>337</v>
      </c>
      <c r="C56" s="236" t="s">
        <v>336</v>
      </c>
      <c r="D56" s="237"/>
      <c r="E56" s="237"/>
      <c r="F56" s="237"/>
      <c r="G56" s="237"/>
      <c r="H56" s="237"/>
      <c r="I56" s="238"/>
      <c r="J56" s="120"/>
    </row>
    <row r="57" spans="1:10" ht="22.5" customHeight="1">
      <c r="A57" s="120"/>
      <c r="B57" s="234"/>
      <c r="C57" s="239"/>
      <c r="D57" s="240"/>
      <c r="E57" s="240"/>
      <c r="F57" s="240"/>
      <c r="G57" s="240"/>
      <c r="H57" s="240"/>
      <c r="I57" s="241"/>
      <c r="J57" s="120"/>
    </row>
    <row r="58" spans="1:10" ht="22.5" customHeight="1">
      <c r="A58" s="120"/>
      <c r="B58" s="234"/>
      <c r="C58" s="239"/>
      <c r="D58" s="240"/>
      <c r="E58" s="240"/>
      <c r="F58" s="240"/>
      <c r="G58" s="240"/>
      <c r="H58" s="240"/>
      <c r="I58" s="241"/>
      <c r="J58" s="120"/>
    </row>
    <row r="59" spans="1:10">
      <c r="A59" s="120"/>
      <c r="B59" s="234"/>
      <c r="C59" s="239"/>
      <c r="D59" s="240"/>
      <c r="E59" s="240"/>
      <c r="F59" s="240"/>
      <c r="G59" s="240"/>
      <c r="H59" s="240"/>
      <c r="I59" s="241"/>
      <c r="J59" s="120"/>
    </row>
    <row r="60" spans="1:10">
      <c r="A60" s="120"/>
      <c r="B60" s="234"/>
      <c r="C60" s="242"/>
      <c r="D60" s="240"/>
      <c r="E60" s="240"/>
      <c r="F60" s="240"/>
      <c r="G60" s="240"/>
      <c r="H60" s="240"/>
      <c r="I60" s="241"/>
      <c r="J60" s="120"/>
    </row>
    <row r="61" spans="1:10">
      <c r="A61" s="120"/>
      <c r="B61" s="234"/>
      <c r="C61" s="242"/>
      <c r="D61" s="240"/>
      <c r="E61" s="240"/>
      <c r="F61" s="240"/>
      <c r="G61" s="240"/>
      <c r="H61" s="240"/>
      <c r="I61" s="241"/>
      <c r="J61" s="120"/>
    </row>
    <row r="62" spans="1:10">
      <c r="A62" s="120"/>
      <c r="B62" s="234"/>
      <c r="C62" s="242"/>
      <c r="D62" s="240"/>
      <c r="E62" s="240"/>
      <c r="F62" s="240"/>
      <c r="G62" s="240"/>
      <c r="H62" s="240"/>
      <c r="I62" s="241"/>
      <c r="J62" s="120"/>
    </row>
    <row r="63" spans="1:10">
      <c r="A63" s="120"/>
      <c r="B63" s="234"/>
      <c r="C63" s="242"/>
      <c r="D63" s="240"/>
      <c r="E63" s="240"/>
      <c r="F63" s="240"/>
      <c r="G63" s="240"/>
      <c r="H63" s="240"/>
      <c r="I63" s="241"/>
      <c r="J63" s="120"/>
    </row>
    <row r="64" spans="1:10">
      <c r="A64" s="120"/>
      <c r="B64" s="234"/>
      <c r="C64" s="242"/>
      <c r="D64" s="240"/>
      <c r="E64" s="240"/>
      <c r="F64" s="240"/>
      <c r="G64" s="240"/>
      <c r="H64" s="240"/>
      <c r="I64" s="241"/>
      <c r="J64" s="120"/>
    </row>
    <row r="65" spans="1:10">
      <c r="A65" s="120"/>
      <c r="B65" s="234"/>
      <c r="C65" s="242"/>
      <c r="D65" s="240"/>
      <c r="E65" s="240"/>
      <c r="F65" s="240"/>
      <c r="G65" s="240"/>
      <c r="H65" s="240"/>
      <c r="I65" s="241"/>
      <c r="J65" s="120"/>
    </row>
    <row r="66" spans="1:10">
      <c r="A66" s="120"/>
      <c r="B66" s="234"/>
      <c r="C66" s="242"/>
      <c r="D66" s="240"/>
      <c r="E66" s="240"/>
      <c r="F66" s="240"/>
      <c r="G66" s="240"/>
      <c r="H66" s="240"/>
      <c r="I66" s="241"/>
      <c r="J66" s="120"/>
    </row>
    <row r="67" spans="1:10">
      <c r="A67" s="120"/>
      <c r="B67" s="234"/>
      <c r="C67" s="242"/>
      <c r="D67" s="240"/>
      <c r="E67" s="240"/>
      <c r="F67" s="240"/>
      <c r="G67" s="240"/>
      <c r="H67" s="240"/>
      <c r="I67" s="241"/>
      <c r="J67" s="120"/>
    </row>
    <row r="68" spans="1:10">
      <c r="A68" s="120"/>
      <c r="B68" s="234"/>
      <c r="C68" s="242"/>
      <c r="D68" s="240"/>
      <c r="E68" s="240"/>
      <c r="F68" s="240"/>
      <c r="G68" s="240"/>
      <c r="H68" s="240"/>
      <c r="I68" s="241"/>
      <c r="J68" s="120"/>
    </row>
    <row r="69" spans="1:10">
      <c r="A69" s="120"/>
      <c r="B69" s="234"/>
      <c r="C69" s="242"/>
      <c r="D69" s="240"/>
      <c r="E69" s="240"/>
      <c r="F69" s="240"/>
      <c r="G69" s="240"/>
      <c r="H69" s="240"/>
      <c r="I69" s="241"/>
      <c r="J69" s="120"/>
    </row>
    <row r="70" spans="1:10">
      <c r="A70" s="120"/>
      <c r="B70" s="234"/>
      <c r="C70" s="242"/>
      <c r="D70" s="240"/>
      <c r="E70" s="240"/>
      <c r="F70" s="240"/>
      <c r="G70" s="240"/>
      <c r="H70" s="240"/>
      <c r="I70" s="241"/>
      <c r="J70" s="120"/>
    </row>
    <row r="71" spans="1:10">
      <c r="A71" s="120"/>
      <c r="B71" s="233" t="s">
        <v>338</v>
      </c>
      <c r="C71" s="236" t="s">
        <v>336</v>
      </c>
      <c r="D71" s="237"/>
      <c r="E71" s="237"/>
      <c r="F71" s="237"/>
      <c r="G71" s="237"/>
      <c r="H71" s="237"/>
      <c r="I71" s="238"/>
      <c r="J71" s="120"/>
    </row>
    <row r="72" spans="1:10" ht="22.5" customHeight="1">
      <c r="A72" s="120"/>
      <c r="B72" s="234"/>
      <c r="C72" s="239"/>
      <c r="D72" s="240"/>
      <c r="E72" s="240"/>
      <c r="F72" s="240"/>
      <c r="G72" s="240"/>
      <c r="H72" s="240"/>
      <c r="I72" s="241"/>
      <c r="J72" s="120"/>
    </row>
    <row r="73" spans="1:10" ht="22.5" customHeight="1">
      <c r="A73" s="120"/>
      <c r="B73" s="234"/>
      <c r="C73" s="239"/>
      <c r="D73" s="240"/>
      <c r="E73" s="240"/>
      <c r="F73" s="240"/>
      <c r="G73" s="240"/>
      <c r="H73" s="240"/>
      <c r="I73" s="241"/>
      <c r="J73" s="120"/>
    </row>
    <row r="74" spans="1:10">
      <c r="A74" s="120"/>
      <c r="B74" s="234"/>
      <c r="C74" s="239"/>
      <c r="D74" s="240"/>
      <c r="E74" s="240"/>
      <c r="F74" s="240"/>
      <c r="G74" s="240"/>
      <c r="H74" s="240"/>
      <c r="I74" s="241"/>
      <c r="J74" s="120"/>
    </row>
    <row r="75" spans="1:10">
      <c r="A75" s="120"/>
      <c r="B75" s="234"/>
      <c r="C75" s="242"/>
      <c r="D75" s="240"/>
      <c r="E75" s="240"/>
      <c r="F75" s="240"/>
      <c r="G75" s="240"/>
      <c r="H75" s="240"/>
      <c r="I75" s="241"/>
      <c r="J75" s="120"/>
    </row>
    <row r="76" spans="1:10">
      <c r="A76" s="120"/>
      <c r="B76" s="234"/>
      <c r="C76" s="242"/>
      <c r="D76" s="240"/>
      <c r="E76" s="240"/>
      <c r="F76" s="240"/>
      <c r="G76" s="240"/>
      <c r="H76" s="240"/>
      <c r="I76" s="241"/>
      <c r="J76" s="120"/>
    </row>
    <row r="77" spans="1:10">
      <c r="A77" s="120"/>
      <c r="B77" s="234"/>
      <c r="C77" s="242"/>
      <c r="D77" s="240"/>
      <c r="E77" s="240"/>
      <c r="F77" s="240"/>
      <c r="G77" s="240"/>
      <c r="H77" s="240"/>
      <c r="I77" s="241"/>
      <c r="J77" s="120"/>
    </row>
    <row r="78" spans="1:10">
      <c r="A78" s="120"/>
      <c r="B78" s="234"/>
      <c r="C78" s="242"/>
      <c r="D78" s="240"/>
      <c r="E78" s="240"/>
      <c r="F78" s="240"/>
      <c r="G78" s="240"/>
      <c r="H78" s="240"/>
      <c r="I78" s="241"/>
      <c r="J78" s="120"/>
    </row>
    <row r="79" spans="1:10">
      <c r="A79" s="120"/>
      <c r="B79" s="234"/>
      <c r="C79" s="242"/>
      <c r="D79" s="240"/>
      <c r="E79" s="240"/>
      <c r="F79" s="240"/>
      <c r="G79" s="240"/>
      <c r="H79" s="240"/>
      <c r="I79" s="241"/>
      <c r="J79" s="120"/>
    </row>
    <row r="80" spans="1:10">
      <c r="A80" s="120"/>
      <c r="B80" s="234"/>
      <c r="C80" s="242"/>
      <c r="D80" s="240"/>
      <c r="E80" s="240"/>
      <c r="F80" s="240"/>
      <c r="G80" s="240"/>
      <c r="H80" s="240"/>
      <c r="I80" s="241"/>
      <c r="J80" s="120"/>
    </row>
    <row r="81" spans="1:10">
      <c r="A81" s="120"/>
      <c r="B81" s="234"/>
      <c r="C81" s="242"/>
      <c r="D81" s="240"/>
      <c r="E81" s="240"/>
      <c r="F81" s="240"/>
      <c r="G81" s="240"/>
      <c r="H81" s="240"/>
      <c r="I81" s="241"/>
      <c r="J81" s="120"/>
    </row>
    <row r="82" spans="1:10">
      <c r="A82" s="120"/>
      <c r="B82" s="234"/>
      <c r="C82" s="242"/>
      <c r="D82" s="240"/>
      <c r="E82" s="240"/>
      <c r="F82" s="240"/>
      <c r="G82" s="240"/>
      <c r="H82" s="240"/>
      <c r="I82" s="241"/>
      <c r="J82" s="120"/>
    </row>
    <row r="83" spans="1:10">
      <c r="A83" s="120"/>
      <c r="B83" s="234"/>
      <c r="C83" s="242"/>
      <c r="D83" s="240"/>
      <c r="E83" s="240"/>
      <c r="F83" s="240"/>
      <c r="G83" s="240"/>
      <c r="H83" s="240"/>
      <c r="I83" s="241"/>
      <c r="J83" s="120"/>
    </row>
    <row r="84" spans="1:10">
      <c r="A84" s="120"/>
      <c r="B84" s="234"/>
      <c r="C84" s="242"/>
      <c r="D84" s="240"/>
      <c r="E84" s="240"/>
      <c r="F84" s="240"/>
      <c r="G84" s="240"/>
      <c r="H84" s="240"/>
      <c r="I84" s="241"/>
      <c r="J84" s="120"/>
    </row>
    <row r="85" spans="1:10">
      <c r="A85" s="120"/>
      <c r="B85" s="235"/>
      <c r="C85" s="243"/>
      <c r="D85" s="244"/>
      <c r="E85" s="244"/>
      <c r="F85" s="244"/>
      <c r="G85" s="244"/>
      <c r="H85" s="244"/>
      <c r="I85" s="245"/>
      <c r="J85" s="120"/>
    </row>
  </sheetData>
  <mergeCells count="57">
    <mergeCell ref="I36:I37"/>
    <mergeCell ref="B71:B85"/>
    <mergeCell ref="C71:I85"/>
    <mergeCell ref="B39:C39"/>
    <mergeCell ref="B40:C40"/>
    <mergeCell ref="D40:J40"/>
    <mergeCell ref="B41:B55"/>
    <mergeCell ref="C41:I55"/>
    <mergeCell ref="B56:B70"/>
    <mergeCell ref="C56:I70"/>
    <mergeCell ref="J36:K37"/>
    <mergeCell ref="B29:J32"/>
    <mergeCell ref="E18:J18"/>
    <mergeCell ref="G35:H36"/>
    <mergeCell ref="B37:C37"/>
    <mergeCell ref="D37:E37"/>
    <mergeCell ref="B35:C36"/>
    <mergeCell ref="D35:E36"/>
    <mergeCell ref="B18:D21"/>
    <mergeCell ref="C27:F27"/>
    <mergeCell ref="B34:C34"/>
    <mergeCell ref="D34:E34"/>
    <mergeCell ref="G37:H37"/>
    <mergeCell ref="G34:H34"/>
    <mergeCell ref="F35:F36"/>
    <mergeCell ref="I34:I35"/>
    <mergeCell ref="B7:D7"/>
    <mergeCell ref="B8:D8"/>
    <mergeCell ref="B10:D10"/>
    <mergeCell ref="B14:D14"/>
    <mergeCell ref="C1:I1"/>
    <mergeCell ref="E3:F3"/>
    <mergeCell ref="E5:F5"/>
    <mergeCell ref="E6:H6"/>
    <mergeCell ref="E4:J4"/>
    <mergeCell ref="E10:K10"/>
    <mergeCell ref="E14:J14"/>
    <mergeCell ref="B6:D6"/>
    <mergeCell ref="G3:H3"/>
    <mergeCell ref="B3:D3"/>
    <mergeCell ref="B4:D4"/>
    <mergeCell ref="B5:D5"/>
    <mergeCell ref="J34:K35"/>
    <mergeCell ref="B11:D11"/>
    <mergeCell ref="B13:D13"/>
    <mergeCell ref="C25:F25"/>
    <mergeCell ref="C26:F26"/>
    <mergeCell ref="B23:D23"/>
    <mergeCell ref="B12:D12"/>
    <mergeCell ref="E12:K12"/>
    <mergeCell ref="C28:G28"/>
    <mergeCell ref="B17:D17"/>
    <mergeCell ref="E15:F15"/>
    <mergeCell ref="E16:F16"/>
    <mergeCell ref="E13:K13"/>
    <mergeCell ref="B15:D15"/>
    <mergeCell ref="B16:D16"/>
  </mergeCells>
  <phoneticPr fontId="2" type="noConversion"/>
  <pageMargins left="0.39370078740157483" right="0.39370078740157483" top="0.39370078740157483" bottom="0.39370078740157483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36"/>
  <sheetViews>
    <sheetView topLeftCell="A22" workbookViewId="0">
      <selection activeCell="L37" sqref="L37"/>
    </sheetView>
  </sheetViews>
  <sheetFormatPr defaultRowHeight="16.5"/>
  <cols>
    <col min="1" max="1" width="3.625" style="82" customWidth="1"/>
    <col min="2" max="2" width="11.125" style="82" customWidth="1"/>
    <col min="3" max="4" width="9" style="82"/>
    <col min="5" max="5" width="11" style="82" customWidth="1"/>
    <col min="6" max="7" width="9" style="82"/>
    <col min="8" max="8" width="11.5" style="82" customWidth="1"/>
    <col min="9" max="9" width="13.875" style="82" customWidth="1"/>
    <col min="10" max="10" width="8" style="82" customWidth="1"/>
    <col min="11" max="16384" width="9" style="82"/>
  </cols>
  <sheetData>
    <row r="1" spans="2:10" ht="16.5" customHeight="1">
      <c r="C1" s="251" t="s">
        <v>349</v>
      </c>
      <c r="D1" s="251"/>
      <c r="E1" s="251"/>
      <c r="F1" s="251"/>
      <c r="G1" s="251"/>
    </row>
    <row r="2" spans="2:10" ht="16.5" customHeight="1">
      <c r="C2" s="251"/>
      <c r="D2" s="251"/>
      <c r="E2" s="251"/>
      <c r="F2" s="251"/>
      <c r="G2" s="251"/>
    </row>
    <row r="3" spans="2:10" ht="19.5" customHeight="1">
      <c r="G3" s="252" t="s">
        <v>350</v>
      </c>
      <c r="H3" s="252"/>
      <c r="I3" s="221"/>
      <c r="J3" s="221"/>
    </row>
    <row r="4" spans="2:10" ht="9.75" customHeight="1"/>
    <row r="5" spans="2:10" ht="19.5">
      <c r="B5" s="86" t="s">
        <v>351</v>
      </c>
      <c r="C5" s="183"/>
      <c r="D5" s="183"/>
      <c r="E5" s="183"/>
      <c r="F5" s="183"/>
      <c r="G5" s="183"/>
      <c r="H5" s="183"/>
    </row>
    <row r="6" spans="2:10" ht="12" customHeight="1">
      <c r="B6" s="85"/>
      <c r="C6" s="85"/>
      <c r="D6" s="85"/>
      <c r="E6" s="85"/>
      <c r="F6" s="85"/>
      <c r="G6" s="85"/>
      <c r="H6" s="85"/>
    </row>
    <row r="7" spans="2:10" ht="19.5">
      <c r="B7" s="183" t="s">
        <v>352</v>
      </c>
      <c r="C7" s="183"/>
      <c r="D7" s="183"/>
      <c r="E7" s="183"/>
      <c r="F7" s="183"/>
      <c r="G7" s="183"/>
      <c r="H7" s="183"/>
      <c r="I7" s="183"/>
    </row>
    <row r="8" spans="2:10" ht="16.5" customHeight="1">
      <c r="B8" s="85"/>
      <c r="C8" s="85"/>
      <c r="D8" s="85"/>
      <c r="E8" s="85"/>
      <c r="F8" s="85"/>
      <c r="G8" s="85"/>
      <c r="H8" s="85"/>
    </row>
    <row r="9" spans="2:10" ht="16.5" customHeight="1">
      <c r="B9" s="85"/>
      <c r="C9" s="85"/>
      <c r="D9" s="85"/>
      <c r="E9" s="85"/>
      <c r="F9" s="85"/>
      <c r="G9" s="85"/>
      <c r="H9" s="85"/>
    </row>
    <row r="10" spans="2:10" ht="19.5">
      <c r="B10" s="94" t="s">
        <v>353</v>
      </c>
      <c r="C10" s="249"/>
      <c r="D10" s="249"/>
      <c r="E10" s="249"/>
      <c r="F10" s="85"/>
      <c r="G10" s="85"/>
      <c r="H10" s="85"/>
    </row>
    <row r="11" spans="2:10" ht="9" customHeight="1">
      <c r="B11" s="85"/>
      <c r="C11" s="250"/>
      <c r="D11" s="250"/>
      <c r="E11" s="250"/>
      <c r="F11" s="86"/>
      <c r="G11" s="86"/>
      <c r="H11" s="85"/>
    </row>
    <row r="12" spans="2:10" ht="12" customHeight="1">
      <c r="B12" s="85"/>
      <c r="C12" s="85"/>
      <c r="D12" s="85"/>
      <c r="E12" s="85"/>
      <c r="F12" s="85"/>
      <c r="G12" s="85"/>
      <c r="H12" s="85"/>
    </row>
    <row r="13" spans="2:10" ht="12" customHeight="1">
      <c r="B13" s="85"/>
      <c r="C13" s="85"/>
      <c r="D13" s="85"/>
      <c r="E13" s="85"/>
      <c r="F13" s="85"/>
      <c r="G13" s="85"/>
      <c r="H13" s="85"/>
    </row>
    <row r="14" spans="2:10" ht="19.5">
      <c r="B14" s="95" t="s">
        <v>354</v>
      </c>
      <c r="C14" s="183"/>
      <c r="D14" s="183"/>
      <c r="E14" s="183"/>
      <c r="F14" s="183"/>
      <c r="G14" s="183"/>
      <c r="H14" s="85"/>
    </row>
    <row r="15" spans="2:10" ht="15" customHeight="1">
      <c r="B15" s="85"/>
      <c r="C15" s="85"/>
      <c r="D15" s="85"/>
      <c r="E15" s="85"/>
      <c r="F15" s="85"/>
      <c r="G15" s="85"/>
      <c r="H15" s="85"/>
    </row>
    <row r="16" spans="2:10" ht="19.5">
      <c r="B16" s="95" t="s">
        <v>355</v>
      </c>
      <c r="C16" s="85"/>
      <c r="D16" s="85"/>
      <c r="E16" s="85"/>
      <c r="F16" s="85"/>
      <c r="G16" s="85"/>
      <c r="H16" s="85"/>
    </row>
    <row r="17" spans="2:10" ht="15" customHeight="1">
      <c r="B17" s="85"/>
      <c r="C17" s="85"/>
      <c r="D17" s="85"/>
      <c r="E17" s="85"/>
      <c r="F17" s="85"/>
      <c r="G17" s="85"/>
      <c r="H17" s="85"/>
    </row>
    <row r="18" spans="2:10" ht="19.5">
      <c r="B18" s="95" t="s">
        <v>356</v>
      </c>
      <c r="C18" s="183"/>
      <c r="D18" s="183"/>
      <c r="E18" s="183"/>
      <c r="F18" s="183"/>
      <c r="G18" s="183"/>
      <c r="H18" s="187"/>
      <c r="I18" s="187"/>
    </row>
    <row r="19" spans="2:10" ht="15" customHeight="1">
      <c r="B19" s="85"/>
      <c r="C19" s="85"/>
      <c r="D19" s="85"/>
      <c r="E19" s="85"/>
      <c r="F19" s="85"/>
      <c r="G19" s="85"/>
      <c r="H19" s="85"/>
    </row>
    <row r="20" spans="2:10" ht="19.5">
      <c r="B20" s="253" t="s">
        <v>357</v>
      </c>
      <c r="C20" s="253"/>
      <c r="D20" s="183"/>
      <c r="E20" s="183"/>
      <c r="F20" s="183"/>
      <c r="G20" s="183"/>
      <c r="H20" s="85"/>
    </row>
    <row r="21" spans="2:10" ht="37.5" customHeight="1">
      <c r="B21" s="85"/>
      <c r="C21" s="85"/>
      <c r="D21" s="85"/>
      <c r="E21" s="85"/>
      <c r="F21" s="85"/>
      <c r="G21" s="85"/>
      <c r="H21" s="85"/>
    </row>
    <row r="22" spans="2:10" ht="37.5" customHeight="1">
      <c r="B22" s="85"/>
      <c r="C22" s="85"/>
      <c r="D22" s="85"/>
      <c r="E22" s="85"/>
      <c r="F22" s="85"/>
      <c r="G22" s="85"/>
      <c r="H22" s="85"/>
    </row>
    <row r="23" spans="2:10" ht="37.5" customHeight="1">
      <c r="B23" s="85"/>
      <c r="C23" s="85"/>
      <c r="D23" s="85"/>
      <c r="E23" s="85"/>
      <c r="F23" s="85"/>
      <c r="G23" s="85"/>
      <c r="H23" s="85"/>
    </row>
    <row r="24" spans="2:10" ht="19.5" customHeight="1">
      <c r="B24" s="254" t="s">
        <v>358</v>
      </c>
      <c r="C24" s="254"/>
      <c r="D24" s="254"/>
      <c r="E24" s="254"/>
      <c r="F24" s="254"/>
      <c r="G24" s="254"/>
      <c r="H24" s="254"/>
      <c r="I24" s="254"/>
    </row>
    <row r="25" spans="2:10" ht="19.5" customHeight="1">
      <c r="B25" s="254"/>
      <c r="C25" s="254"/>
      <c r="D25" s="254"/>
      <c r="E25" s="254"/>
      <c r="F25" s="254"/>
      <c r="G25" s="254"/>
      <c r="H25" s="254"/>
      <c r="I25" s="254"/>
    </row>
    <row r="26" spans="2:10" ht="26.25" customHeight="1"/>
    <row r="27" spans="2:10" ht="26.25" customHeight="1"/>
    <row r="28" spans="2:10" ht="26.25" customHeight="1"/>
    <row r="29" spans="2:10" ht="26.25" customHeight="1"/>
    <row r="30" spans="2:10" ht="26.25" customHeight="1"/>
    <row r="31" spans="2:10" ht="19.5" customHeight="1">
      <c r="B31" s="130" t="s">
        <v>359</v>
      </c>
      <c r="C31" s="130"/>
      <c r="D31" s="130"/>
      <c r="E31" s="130" t="s">
        <v>360</v>
      </c>
      <c r="F31" s="130"/>
      <c r="G31" s="130"/>
      <c r="H31" s="130" t="s">
        <v>347</v>
      </c>
      <c r="I31" s="130"/>
      <c r="J31" s="130"/>
    </row>
    <row r="32" spans="2:10" ht="19.5" customHeight="1">
      <c r="B32" s="130"/>
      <c r="C32" s="130"/>
      <c r="D32" s="130"/>
      <c r="E32" s="130"/>
      <c r="F32" s="130"/>
      <c r="G32" s="130"/>
      <c r="H32" s="130"/>
      <c r="I32" s="130"/>
      <c r="J32" s="130"/>
    </row>
    <row r="33" spans="2:10" ht="19.5" customHeight="1">
      <c r="B33" s="130" t="s">
        <v>361</v>
      </c>
      <c r="C33" s="130"/>
      <c r="D33" s="130"/>
      <c r="E33" s="130"/>
      <c r="F33" s="130"/>
      <c r="G33" s="130"/>
      <c r="H33" s="130"/>
      <c r="I33" s="130"/>
      <c r="J33" s="130"/>
    </row>
    <row r="34" spans="2:10" ht="19.5" customHeight="1">
      <c r="B34" s="130"/>
      <c r="C34" s="130"/>
      <c r="D34" s="130"/>
      <c r="E34" s="130" t="s">
        <v>362</v>
      </c>
      <c r="F34" s="130"/>
      <c r="G34" s="130"/>
      <c r="H34" s="130" t="s">
        <v>348</v>
      </c>
      <c r="I34" s="130"/>
      <c r="J34" s="130"/>
    </row>
    <row r="35" spans="2:10" ht="19.5" customHeight="1">
      <c r="B35" s="130" t="s">
        <v>363</v>
      </c>
      <c r="C35" s="130"/>
      <c r="D35" s="130"/>
      <c r="E35" s="130"/>
      <c r="F35" s="130"/>
      <c r="G35" s="130"/>
      <c r="H35" s="130"/>
      <c r="I35" s="130"/>
      <c r="J35" s="130"/>
    </row>
    <row r="36" spans="2:10" ht="19.5" customHeight="1">
      <c r="B36" s="130"/>
      <c r="C36" s="130"/>
      <c r="D36" s="130"/>
      <c r="E36" s="130"/>
      <c r="F36" s="130"/>
      <c r="G36" s="130"/>
      <c r="H36" s="130"/>
      <c r="I36" s="130"/>
      <c r="J36" s="130"/>
    </row>
  </sheetData>
  <mergeCells count="25">
    <mergeCell ref="B24:I25"/>
    <mergeCell ref="C35:D36"/>
    <mergeCell ref="B35:B36"/>
    <mergeCell ref="B33:B34"/>
    <mergeCell ref="I34:J36"/>
    <mergeCell ref="H34:H36"/>
    <mergeCell ref="I31:J33"/>
    <mergeCell ref="H31:H33"/>
    <mergeCell ref="F34:G36"/>
    <mergeCell ref="F31:G33"/>
    <mergeCell ref="C1:G2"/>
    <mergeCell ref="G3:H3"/>
    <mergeCell ref="B20:C20"/>
    <mergeCell ref="C14:G14"/>
    <mergeCell ref="D20:G20"/>
    <mergeCell ref="B31:B32"/>
    <mergeCell ref="C31:D32"/>
    <mergeCell ref="C33:D34"/>
    <mergeCell ref="E31:E33"/>
    <mergeCell ref="E34:E36"/>
    <mergeCell ref="C5:H5"/>
    <mergeCell ref="C10:E11"/>
    <mergeCell ref="B7:I7"/>
    <mergeCell ref="I3:J3"/>
    <mergeCell ref="C18:I18"/>
  </mergeCells>
  <phoneticPr fontId="2" type="noConversion"/>
  <printOptions horizontalCentered="1"/>
  <pageMargins left="0.39370078740157483" right="0.39370078740157483" top="1.1811023622047245" bottom="0.78740157480314965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H29"/>
  <sheetViews>
    <sheetView topLeftCell="A25" workbookViewId="0">
      <selection activeCell="K31" sqref="K31"/>
    </sheetView>
  </sheetViews>
  <sheetFormatPr defaultRowHeight="16.5"/>
  <cols>
    <col min="1" max="1" width="5.5" style="82" customWidth="1"/>
    <col min="2" max="2" width="7.25" style="82" customWidth="1"/>
    <col min="3" max="3" width="11.5" style="82" customWidth="1"/>
    <col min="4" max="4" width="9.75" style="82" customWidth="1"/>
    <col min="5" max="5" width="20.5" style="82" customWidth="1"/>
    <col min="6" max="6" width="12.25" style="82" customWidth="1"/>
    <col min="7" max="7" width="25.5" style="82" customWidth="1"/>
    <col min="8" max="8" width="0.125" style="82" customWidth="1"/>
    <col min="9" max="16384" width="9" style="82"/>
  </cols>
  <sheetData>
    <row r="1" spans="1:8" ht="38.25">
      <c r="A1" s="124"/>
      <c r="B1" s="259" t="s">
        <v>339</v>
      </c>
      <c r="C1" s="259"/>
      <c r="D1" s="259"/>
      <c r="E1" s="259"/>
      <c r="F1" s="259"/>
      <c r="G1" s="259"/>
      <c r="H1" s="124"/>
    </row>
    <row r="2" spans="1:8" ht="18.75" customHeight="1">
      <c r="A2" s="125"/>
      <c r="B2" s="125"/>
      <c r="C2" s="125"/>
      <c r="D2" s="125"/>
      <c r="E2" s="125"/>
      <c r="F2" s="125"/>
      <c r="G2" s="125"/>
      <c r="H2" s="124"/>
    </row>
    <row r="3" spans="1:8" ht="36.75" customHeight="1">
      <c r="B3" s="125"/>
      <c r="C3" s="125"/>
      <c r="D3" s="261"/>
      <c r="E3" s="261"/>
      <c r="F3" s="261"/>
      <c r="G3" s="125"/>
      <c r="H3" s="125"/>
    </row>
    <row r="4" spans="1:8" ht="36.75" customHeight="1">
      <c r="B4" s="125"/>
      <c r="C4" s="125"/>
      <c r="D4" s="125"/>
      <c r="E4" s="126"/>
      <c r="F4" s="125"/>
      <c r="G4" s="125"/>
      <c r="H4" s="125"/>
    </row>
    <row r="5" spans="1:8" ht="42.75" customHeight="1">
      <c r="B5" s="260" t="s">
        <v>340</v>
      </c>
      <c r="C5" s="260"/>
      <c r="D5" s="257"/>
      <c r="E5" s="257"/>
      <c r="F5" s="4"/>
      <c r="G5" s="4"/>
    </row>
    <row r="6" spans="1:8" ht="42.75" customHeight="1">
      <c r="B6" s="256" t="s">
        <v>341</v>
      </c>
      <c r="C6" s="145"/>
      <c r="D6" s="257"/>
      <c r="E6" s="257"/>
      <c r="F6" s="127"/>
      <c r="G6" s="128"/>
    </row>
    <row r="7" spans="1:8" ht="42.75" customHeight="1">
      <c r="B7" s="256" t="s">
        <v>342</v>
      </c>
      <c r="C7" s="256"/>
      <c r="D7" s="258"/>
      <c r="E7" s="258"/>
      <c r="F7" s="258"/>
      <c r="G7" s="258"/>
    </row>
    <row r="8" spans="1:8" ht="42.75" customHeight="1">
      <c r="B8" s="256" t="s">
        <v>343</v>
      </c>
      <c r="C8" s="256"/>
      <c r="D8" s="258"/>
      <c r="E8" s="258"/>
      <c r="F8" s="258"/>
      <c r="G8" s="258"/>
    </row>
    <row r="9" spans="1:8" ht="42.75" customHeight="1">
      <c r="B9" s="256" t="s">
        <v>344</v>
      </c>
      <c r="C9" s="256"/>
      <c r="D9" s="257"/>
      <c r="E9" s="257"/>
      <c r="F9" s="257"/>
      <c r="G9" s="257"/>
    </row>
    <row r="10" spans="1:8" ht="42.75" customHeight="1">
      <c r="B10" s="256" t="s">
        <v>345</v>
      </c>
      <c r="C10" s="256"/>
      <c r="D10" s="257"/>
      <c r="E10" s="257"/>
      <c r="F10" s="257"/>
      <c r="G10" s="257"/>
    </row>
    <row r="29" spans="2:7" ht="42.75" customHeight="1">
      <c r="B29" s="255"/>
      <c r="C29" s="255"/>
      <c r="D29" s="255"/>
      <c r="E29" s="255"/>
      <c r="F29" s="255"/>
      <c r="G29" s="129"/>
    </row>
  </sheetData>
  <mergeCells count="15">
    <mergeCell ref="B1:G1"/>
    <mergeCell ref="B7:C7"/>
    <mergeCell ref="B8:C8"/>
    <mergeCell ref="B9:C9"/>
    <mergeCell ref="D5:E5"/>
    <mergeCell ref="B5:C5"/>
    <mergeCell ref="B6:C6"/>
    <mergeCell ref="D3:F3"/>
    <mergeCell ref="B29:F29"/>
    <mergeCell ref="B10:C10"/>
    <mergeCell ref="D10:G10"/>
    <mergeCell ref="D6:E6"/>
    <mergeCell ref="D7:G7"/>
    <mergeCell ref="D8:G8"/>
    <mergeCell ref="D9:G9"/>
  </mergeCells>
  <phoneticPr fontId="2" type="noConversion"/>
  <printOptions horizontalCentered="1"/>
  <pageMargins left="0.39370078740157483" right="0.39370078740157483" top="0.98425196850393704" bottom="0.39370078740157483" header="0.39370078740157483" footer="0.3937007874015748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已命名的範圍</vt:lpstr>
      </vt:variant>
      <vt:variant>
        <vt:i4>3</vt:i4>
      </vt:variant>
    </vt:vector>
  </HeadingPairs>
  <TitlesOfParts>
    <vt:vector size="18" baseType="lpstr">
      <vt:lpstr>工程預算書</vt:lpstr>
      <vt:lpstr>2.管路灌溉系統材料數量表</vt:lpstr>
      <vt:lpstr>3.調節控制材料數量表 </vt:lpstr>
      <vt:lpstr>(原始)調節控制材料數量計算表 </vt:lpstr>
      <vt:lpstr>4-1.噴頭</vt:lpstr>
      <vt:lpstr>4-2.微噴</vt:lpstr>
      <vt:lpstr>4-3.穿孔管</vt:lpstr>
      <vt:lpstr>4-4.滴嘴滴灌</vt:lpstr>
      <vt:lpstr>4-5.滴水管</vt:lpstr>
      <vt:lpstr>5.調控設施補助基準</vt:lpstr>
      <vt:lpstr>6.竣工報驗書</vt:lpstr>
      <vt:lpstr>7.施工照片</vt:lpstr>
      <vt:lpstr>8.驗收報告書</vt:lpstr>
      <vt:lpstr>9.補助款收據</vt:lpstr>
      <vt:lpstr>0.封面</vt:lpstr>
      <vt:lpstr>'(原始)調節控制材料數量計算表 '!Print_Area</vt:lpstr>
      <vt:lpstr>'3.調節控制材料數量表 '!Print_Area</vt:lpstr>
      <vt:lpstr>'6.竣工報驗書'!Print_Area</vt:lpstr>
    </vt:vector>
  </TitlesOfParts>
  <Company>school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浩軒</dc:creator>
  <cp:lastModifiedBy>win-1488731658163</cp:lastModifiedBy>
  <cp:lastPrinted>2016-03-15T02:30:50Z</cp:lastPrinted>
  <dcterms:created xsi:type="dcterms:W3CDTF">2001-02-04T14:20:02Z</dcterms:created>
  <dcterms:modified xsi:type="dcterms:W3CDTF">2018-01-08T01:00:55Z</dcterms:modified>
</cp:coreProperties>
</file>